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juanj\Documents\GitHub\cantoralNSB\ignore\"/>
    </mc:Choice>
  </mc:AlternateContent>
  <xr:revisionPtr revIDLastSave="0" documentId="13_ncr:1_{B224F298-56DC-41F9-87BD-11EB78C596C3}" xr6:coauthVersionLast="47" xr6:coauthVersionMax="47" xr10:uidLastSave="{00000000-0000-0000-0000-000000000000}"/>
  <bookViews>
    <workbookView xWindow="-108" yWindow="-108" windowWidth="23256" windowHeight="12456" activeTab="2" xr2:uid="{A83CA5E9-D2DA-4E15-8219-33FF618D1995}"/>
  </bookViews>
  <sheets>
    <sheet name="Cancionero antiguo" sheetId="14" r:id="rId1"/>
    <sheet name="Nuevo cantoral" sheetId="2" r:id="rId2"/>
    <sheet name="Revisión cancioneros" sheetId="15" r:id="rId3"/>
    <sheet name="CSV_python" sheetId="13" r:id="rId4"/>
    <sheet name="code" sheetId="12" r:id="rId5"/>
    <sheet name="Ind" sheetId="7" r:id="rId6"/>
    <sheet name="Hoja4" sheetId="10" r:id="rId7"/>
    <sheet name="Ind_grupos" sheetId="8" r:id="rId8"/>
    <sheet name="Resumen" sheetId="4" r:id="rId9"/>
    <sheet name="Categorías" sheetId="3" r:id="rId10"/>
    <sheet name="Taizé" sheetId="5" r:id="rId11"/>
    <sheet name="img" sheetId="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" i="15" l="1"/>
  <c r="H2" i="15" s="1"/>
  <c r="C124" i="14"/>
  <c r="C140" i="14"/>
  <c r="C155" i="14"/>
  <c r="C156" i="14"/>
  <c r="C172" i="14"/>
  <c r="C188" i="14"/>
  <c r="C203" i="14"/>
  <c r="C204" i="14"/>
  <c r="C220" i="14"/>
  <c r="C236" i="14"/>
  <c r="C252" i="14"/>
  <c r="C283" i="14"/>
  <c r="C284" i="14"/>
  <c r="C300" i="14"/>
  <c r="C314" i="14"/>
  <c r="C324" i="14"/>
  <c r="C325" i="14"/>
  <c r="C340" i="14"/>
  <c r="C341" i="14"/>
  <c r="C356" i="14"/>
  <c r="C357" i="14"/>
  <c r="C372" i="14"/>
  <c r="C373" i="14"/>
  <c r="C388" i="14"/>
  <c r="C389" i="14"/>
  <c r="C327" i="14"/>
  <c r="C328" i="14"/>
  <c r="C343" i="14"/>
  <c r="C344" i="14"/>
  <c r="C359" i="14"/>
  <c r="C360" i="14"/>
  <c r="C375" i="14"/>
  <c r="C376" i="14"/>
  <c r="C391" i="14"/>
  <c r="C392" i="14"/>
  <c r="C318" i="14"/>
  <c r="C319" i="14"/>
  <c r="C320" i="14"/>
  <c r="C321" i="14"/>
  <c r="C322" i="14"/>
  <c r="C323" i="14"/>
  <c r="C326" i="14"/>
  <c r="C329" i="14"/>
  <c r="C330" i="14"/>
  <c r="C331" i="14"/>
  <c r="C332" i="14"/>
  <c r="C333" i="14"/>
  <c r="C334" i="14"/>
  <c r="C335" i="14"/>
  <c r="C336" i="14"/>
  <c r="C337" i="14"/>
  <c r="C338" i="14"/>
  <c r="C339" i="14"/>
  <c r="C342" i="14"/>
  <c r="C345" i="14"/>
  <c r="C346" i="14"/>
  <c r="C347" i="14"/>
  <c r="C348" i="14"/>
  <c r="C349" i="14"/>
  <c r="C350" i="14"/>
  <c r="C351" i="14"/>
  <c r="C352" i="14"/>
  <c r="C353" i="14"/>
  <c r="C354" i="14"/>
  <c r="C355" i="14"/>
  <c r="C358" i="14"/>
  <c r="C361" i="14"/>
  <c r="C362" i="14"/>
  <c r="C363" i="14"/>
  <c r="C364" i="14"/>
  <c r="C365" i="14"/>
  <c r="C366" i="14"/>
  <c r="C367" i="14"/>
  <c r="C368" i="14"/>
  <c r="C369" i="14"/>
  <c r="C370" i="14"/>
  <c r="C371" i="14"/>
  <c r="C374" i="14"/>
  <c r="C377" i="14"/>
  <c r="C378" i="14"/>
  <c r="C379" i="14"/>
  <c r="C380" i="14"/>
  <c r="C381" i="14"/>
  <c r="C382" i="14"/>
  <c r="C383" i="14"/>
  <c r="C384" i="14"/>
  <c r="C385" i="14"/>
  <c r="C386" i="14"/>
  <c r="C387" i="14"/>
  <c r="C390" i="14"/>
  <c r="C393" i="14"/>
  <c r="C394" i="14"/>
  <c r="C113" i="14"/>
  <c r="C135" i="14"/>
  <c r="C136" i="14"/>
  <c r="C137" i="14"/>
  <c r="C139" i="14"/>
  <c r="C145" i="14"/>
  <c r="C152" i="14"/>
  <c r="C153" i="14"/>
  <c r="C154" i="14"/>
  <c r="C167" i="14"/>
  <c r="C168" i="14"/>
  <c r="C169" i="14"/>
  <c r="C170" i="14"/>
  <c r="C171" i="14"/>
  <c r="C183" i="14"/>
  <c r="C184" i="14"/>
  <c r="C185" i="14"/>
  <c r="C186" i="14"/>
  <c r="C187" i="14"/>
  <c r="C193" i="14"/>
  <c r="C200" i="14"/>
  <c r="C201" i="14"/>
  <c r="C202" i="14"/>
  <c r="C215" i="14"/>
  <c r="C216" i="14"/>
  <c r="C217" i="14"/>
  <c r="C218" i="14"/>
  <c r="C219" i="14"/>
  <c r="C231" i="14"/>
  <c r="C232" i="14"/>
  <c r="C233" i="14"/>
  <c r="C234" i="14"/>
  <c r="C235" i="14"/>
  <c r="C241" i="14"/>
  <c r="C247" i="14"/>
  <c r="C248" i="14"/>
  <c r="C249" i="14"/>
  <c r="C250" i="14"/>
  <c r="C251" i="14"/>
  <c r="C263" i="14"/>
  <c r="C264" i="14"/>
  <c r="C265" i="14"/>
  <c r="C266" i="14"/>
  <c r="C267" i="14"/>
  <c r="C268" i="14"/>
  <c r="C273" i="14"/>
  <c r="C279" i="14"/>
  <c r="C280" i="14"/>
  <c r="C281" i="14"/>
  <c r="C282" i="14"/>
  <c r="C295" i="14"/>
  <c r="C296" i="14"/>
  <c r="C297" i="14"/>
  <c r="C298" i="14"/>
  <c r="C299" i="14"/>
  <c r="C309" i="14"/>
  <c r="C310" i="14"/>
  <c r="C311" i="14"/>
  <c r="C312" i="14"/>
  <c r="C313" i="14"/>
  <c r="C315" i="14"/>
  <c r="C316" i="14"/>
  <c r="C317" i="14"/>
  <c r="C2" i="14"/>
  <c r="C3" i="14"/>
  <c r="C4" i="14"/>
  <c r="C5" i="14"/>
  <c r="C6" i="14"/>
  <c r="C7" i="14"/>
  <c r="C8" i="14"/>
  <c r="C9" i="14"/>
  <c r="C10" i="14"/>
  <c r="C11" i="14"/>
  <c r="C12" i="14"/>
  <c r="C13" i="14"/>
  <c r="C14" i="14"/>
  <c r="C15" i="14"/>
  <c r="C16" i="14"/>
  <c r="C17" i="14"/>
  <c r="C18" i="14"/>
  <c r="C19" i="14"/>
  <c r="C20" i="14"/>
  <c r="C21" i="14"/>
  <c r="C22" i="14"/>
  <c r="C23" i="14"/>
  <c r="C24" i="14"/>
  <c r="C25" i="14"/>
  <c r="C26" i="14"/>
  <c r="C27" i="14"/>
  <c r="C28" i="14"/>
  <c r="C29" i="14"/>
  <c r="C30" i="14"/>
  <c r="C31" i="14"/>
  <c r="C32" i="14"/>
  <c r="C33" i="14"/>
  <c r="C34" i="14"/>
  <c r="C35" i="14"/>
  <c r="C36" i="14"/>
  <c r="C37" i="14"/>
  <c r="C38" i="14"/>
  <c r="C39" i="14"/>
  <c r="C40" i="14"/>
  <c r="C41" i="14"/>
  <c r="C42" i="14"/>
  <c r="C43" i="14"/>
  <c r="C44" i="14"/>
  <c r="C45" i="14"/>
  <c r="C46" i="14"/>
  <c r="C47" i="14"/>
  <c r="C48" i="14"/>
  <c r="C49" i="14"/>
  <c r="C50" i="14"/>
  <c r="C51" i="14"/>
  <c r="C52" i="14"/>
  <c r="C53" i="14"/>
  <c r="C54" i="14"/>
  <c r="C55" i="14"/>
  <c r="C56" i="14"/>
  <c r="C57" i="14"/>
  <c r="C58" i="14"/>
  <c r="C59" i="14"/>
  <c r="C60" i="14"/>
  <c r="C61" i="14"/>
  <c r="C62" i="14"/>
  <c r="C63" i="14"/>
  <c r="C64" i="14"/>
  <c r="C65" i="14"/>
  <c r="C66" i="14"/>
  <c r="C67" i="14"/>
  <c r="C68" i="14"/>
  <c r="C69" i="14"/>
  <c r="C70" i="14"/>
  <c r="C71" i="14"/>
  <c r="C72" i="14"/>
  <c r="C73" i="14"/>
  <c r="C74" i="14"/>
  <c r="C75" i="14"/>
  <c r="C76" i="14"/>
  <c r="C77" i="14"/>
  <c r="C78" i="14"/>
  <c r="C79" i="14"/>
  <c r="C80" i="14"/>
  <c r="C81" i="14"/>
  <c r="C82" i="14"/>
  <c r="C83" i="14"/>
  <c r="C84" i="14"/>
  <c r="C85" i="14"/>
  <c r="C86" i="14"/>
  <c r="C87" i="14"/>
  <c r="C88" i="14"/>
  <c r="C89" i="14"/>
  <c r="C90" i="14"/>
  <c r="C91" i="14"/>
  <c r="C92" i="14"/>
  <c r="C93" i="14"/>
  <c r="C94" i="14"/>
  <c r="C95" i="14"/>
  <c r="C96" i="14"/>
  <c r="C97" i="14"/>
  <c r="C98" i="14"/>
  <c r="C99" i="14"/>
  <c r="C100" i="14"/>
  <c r="C101" i="14"/>
  <c r="C102" i="14"/>
  <c r="C103" i="14"/>
  <c r="C104" i="14"/>
  <c r="C105" i="14"/>
  <c r="C106" i="14"/>
  <c r="C107" i="14"/>
  <c r="C108" i="14"/>
  <c r="C109" i="14"/>
  <c r="C110" i="14"/>
  <c r="C111" i="14"/>
  <c r="C112" i="14"/>
  <c r="C114" i="14"/>
  <c r="C115" i="14"/>
  <c r="C116" i="14"/>
  <c r="C117" i="14"/>
  <c r="C118" i="14"/>
  <c r="C125" i="14"/>
  <c r="C126" i="14"/>
  <c r="C127" i="14"/>
  <c r="C128" i="14"/>
  <c r="C129" i="14"/>
  <c r="C130" i="14"/>
  <c r="C131" i="14"/>
  <c r="C132" i="14"/>
  <c r="C133" i="14"/>
  <c r="C134" i="14"/>
  <c r="C141" i="14"/>
  <c r="C142" i="14"/>
  <c r="C143" i="14"/>
  <c r="C144" i="14"/>
  <c r="C146" i="14"/>
  <c r="C147" i="14"/>
  <c r="C148" i="14"/>
  <c r="C149" i="14"/>
  <c r="C150" i="14"/>
  <c r="C151" i="14"/>
  <c r="C157" i="14"/>
  <c r="C158" i="14"/>
  <c r="C159" i="14"/>
  <c r="C160" i="14"/>
  <c r="C161" i="14"/>
  <c r="C162" i="14"/>
  <c r="C163" i="14"/>
  <c r="C164" i="14"/>
  <c r="C165" i="14"/>
  <c r="C166" i="14"/>
  <c r="C173" i="14"/>
  <c r="C174" i="14"/>
  <c r="C175" i="14"/>
  <c r="C176" i="14"/>
  <c r="C177" i="14"/>
  <c r="C178" i="14"/>
  <c r="C179" i="14"/>
  <c r="C180" i="14"/>
  <c r="C181" i="14"/>
  <c r="C182" i="14"/>
  <c r="C189" i="14"/>
  <c r="C190" i="14"/>
  <c r="C191" i="14"/>
  <c r="C192" i="14"/>
  <c r="C194" i="14"/>
  <c r="C195" i="14"/>
  <c r="C196" i="14"/>
  <c r="C197" i="14"/>
  <c r="C198" i="14"/>
  <c r="C199" i="14"/>
  <c r="C205" i="14"/>
  <c r="C206" i="14"/>
  <c r="C207" i="14"/>
  <c r="C208" i="14"/>
  <c r="C209" i="14"/>
  <c r="C210" i="14"/>
  <c r="C211" i="14"/>
  <c r="C212" i="14"/>
  <c r="C213" i="14"/>
  <c r="C214" i="14"/>
  <c r="C221" i="14"/>
  <c r="C222" i="14"/>
  <c r="C223" i="14"/>
  <c r="C224" i="14"/>
  <c r="C225" i="14"/>
  <c r="C226" i="14"/>
  <c r="C227" i="14"/>
  <c r="C228" i="14"/>
  <c r="C229" i="14"/>
  <c r="C230" i="14"/>
  <c r="C237" i="14"/>
  <c r="C238" i="14"/>
  <c r="C239" i="14"/>
  <c r="C240" i="14"/>
  <c r="C242" i="14"/>
  <c r="C243" i="14"/>
  <c r="C244" i="14"/>
  <c r="C245" i="14"/>
  <c r="C246" i="14"/>
  <c r="C253" i="14"/>
  <c r="C254" i="14"/>
  <c r="C255" i="14"/>
  <c r="C256" i="14"/>
  <c r="C257" i="14"/>
  <c r="C258" i="14"/>
  <c r="C259" i="14"/>
  <c r="C260" i="14"/>
  <c r="C261" i="14"/>
  <c r="C262" i="14"/>
  <c r="C269" i="14"/>
  <c r="C270" i="14"/>
  <c r="C271" i="14"/>
  <c r="C272" i="14"/>
  <c r="C274" i="14"/>
  <c r="C275" i="14"/>
  <c r="C276" i="14"/>
  <c r="C277" i="14"/>
  <c r="C278" i="14"/>
  <c r="C285" i="14"/>
  <c r="C286" i="14"/>
  <c r="C287" i="14"/>
  <c r="C288" i="14"/>
  <c r="C289" i="14"/>
  <c r="C290" i="14"/>
  <c r="C291" i="14"/>
  <c r="C292" i="14"/>
  <c r="C293" i="14"/>
  <c r="C294" i="14"/>
  <c r="C301" i="14"/>
  <c r="C302" i="14"/>
  <c r="C303" i="14"/>
  <c r="C304" i="14"/>
  <c r="C305" i="14"/>
  <c r="C306" i="14"/>
  <c r="C307" i="14"/>
  <c r="C308" i="14"/>
  <c r="E2" i="2"/>
  <c r="N2" i="2" s="1"/>
  <c r="E3" i="2"/>
  <c r="N3" i="2" s="1"/>
  <c r="E5" i="2"/>
  <c r="N5" i="2" s="1"/>
  <c r="E7" i="2"/>
  <c r="N7" i="2" s="1"/>
  <c r="E8" i="2"/>
  <c r="N8" i="2" s="1"/>
  <c r="E11" i="2"/>
  <c r="N11" i="2" s="1"/>
  <c r="E13" i="2"/>
  <c r="N13" i="2" s="1"/>
  <c r="E19" i="2"/>
  <c r="N19" i="2" s="1"/>
  <c r="E21" i="2"/>
  <c r="N21" i="2" s="1"/>
  <c r="E24" i="2"/>
  <c r="N24" i="2" s="1"/>
  <c r="E25" i="2"/>
  <c r="N25" i="2" s="1"/>
  <c r="E28" i="2"/>
  <c r="N28" i="2" s="1"/>
  <c r="E43" i="2"/>
  <c r="N43" i="2" s="1"/>
  <c r="E44" i="2"/>
  <c r="N44" i="2" s="1"/>
  <c r="E56" i="2"/>
  <c r="N56" i="2" s="1"/>
  <c r="E57" i="2"/>
  <c r="N57" i="2" s="1"/>
  <c r="E61" i="2"/>
  <c r="N61" i="2" s="1"/>
  <c r="E62" i="2"/>
  <c r="N62" i="2" s="1"/>
  <c r="E63" i="2"/>
  <c r="N63" i="2" s="1"/>
  <c r="E75" i="2"/>
  <c r="N75" i="2" s="1"/>
  <c r="E84" i="2"/>
  <c r="N84" i="2" s="1"/>
  <c r="E85" i="2"/>
  <c r="N85" i="2" s="1"/>
  <c r="E87" i="2"/>
  <c r="N87" i="2" s="1"/>
  <c r="E89" i="2"/>
  <c r="N89" i="2" s="1"/>
  <c r="E91" i="2"/>
  <c r="N91" i="2" s="1"/>
  <c r="E95" i="2"/>
  <c r="N95" i="2" s="1"/>
  <c r="E97" i="2"/>
  <c r="N97" i="2" s="1"/>
  <c r="E101" i="2"/>
  <c r="N101" i="2" s="1"/>
  <c r="E103" i="2"/>
  <c r="N103" i="2" s="1"/>
  <c r="E104" i="2"/>
  <c r="N104" i="2" s="1"/>
  <c r="E116" i="2"/>
  <c r="N116" i="2" s="1"/>
  <c r="E119" i="2"/>
  <c r="N119" i="2" s="1"/>
  <c r="E120" i="2"/>
  <c r="N120" i="2" s="1"/>
  <c r="E122" i="2"/>
  <c r="N122" i="2" s="1"/>
  <c r="E129" i="2"/>
  <c r="N129" i="2" s="1"/>
  <c r="E140" i="2"/>
  <c r="N140" i="2" s="1"/>
  <c r="E143" i="2"/>
  <c r="N143" i="2" s="1"/>
  <c r="E150" i="2"/>
  <c r="N150" i="2" s="1"/>
  <c r="E155" i="2"/>
  <c r="N155" i="2" s="1"/>
  <c r="E168" i="2"/>
  <c r="N168" i="2" s="1"/>
  <c r="E170" i="2"/>
  <c r="N170" i="2" s="1"/>
  <c r="E171" i="2"/>
  <c r="N171" i="2" s="1"/>
  <c r="E174" i="2"/>
  <c r="N174" i="2" s="1"/>
  <c r="E179" i="2"/>
  <c r="N179" i="2" s="1"/>
  <c r="E181" i="2"/>
  <c r="N181" i="2" s="1"/>
  <c r="E182" i="2"/>
  <c r="N182" i="2" s="1"/>
  <c r="E183" i="2"/>
  <c r="N183" i="2" s="1"/>
  <c r="E189" i="2"/>
  <c r="N189" i="2" s="1"/>
  <c r="E190" i="2"/>
  <c r="N190" i="2" s="1"/>
  <c r="E197" i="2"/>
  <c r="N197" i="2" s="1"/>
  <c r="E289" i="2"/>
  <c r="N289" i="2" s="1"/>
  <c r="D2" i="13" a="1"/>
  <c r="D2" i="13" s="1"/>
  <c r="C2" i="13" a="1"/>
  <c r="C2" i="13" s="1"/>
  <c r="A2" i="13" a="1"/>
  <c r="A2" i="13" s="1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O263" i="2"/>
  <c r="O264" i="2"/>
  <c r="O265" i="2"/>
  <c r="O266" i="2"/>
  <c r="O267" i="2"/>
  <c r="O268" i="2"/>
  <c r="O269" i="2"/>
  <c r="O270" i="2"/>
  <c r="O271" i="2"/>
  <c r="O272" i="2"/>
  <c r="O273" i="2"/>
  <c r="O274" i="2"/>
  <c r="O275" i="2"/>
  <c r="O276" i="2"/>
  <c r="O277" i="2"/>
  <c r="O278" i="2"/>
  <c r="O279" i="2"/>
  <c r="O280" i="2"/>
  <c r="O281" i="2"/>
  <c r="O282" i="2"/>
  <c r="O283" i="2"/>
  <c r="O284" i="2"/>
  <c r="O285" i="2"/>
  <c r="O286" i="2"/>
  <c r="O287" i="2"/>
  <c r="O288" i="2"/>
  <c r="O289" i="2"/>
  <c r="O290" i="2"/>
  <c r="O291" i="2"/>
  <c r="O292" i="2"/>
  <c r="O293" i="2"/>
  <c r="O294" i="2"/>
  <c r="O295" i="2"/>
  <c r="O296" i="2"/>
  <c r="O297" i="2"/>
  <c r="O298" i="2"/>
  <c r="O299" i="2"/>
  <c r="O300" i="2"/>
  <c r="O301" i="2"/>
  <c r="O302" i="2"/>
  <c r="O303" i="2"/>
  <c r="O304" i="2"/>
  <c r="O305" i="2"/>
  <c r="O306" i="2"/>
  <c r="O307" i="2"/>
  <c r="O308" i="2"/>
  <c r="O309" i="2"/>
  <c r="O310" i="2"/>
  <c r="O311" i="2"/>
  <c r="O312" i="2"/>
  <c r="O313" i="2"/>
  <c r="O314" i="2"/>
  <c r="O315" i="2"/>
  <c r="O316" i="2"/>
  <c r="O317" i="2"/>
  <c r="O318" i="2"/>
  <c r="O319" i="2"/>
  <c r="O320" i="2"/>
  <c r="O321" i="2"/>
  <c r="O322" i="2"/>
  <c r="O323" i="2"/>
  <c r="O324" i="2"/>
  <c r="O325" i="2"/>
  <c r="O326" i="2"/>
  <c r="O327" i="2"/>
  <c r="O328" i="2"/>
  <c r="O329" i="2"/>
  <c r="O330" i="2"/>
  <c r="O331" i="2"/>
  <c r="O332" i="2"/>
  <c r="O333" i="2"/>
  <c r="O334" i="2"/>
  <c r="O335" i="2"/>
  <c r="O336" i="2"/>
  <c r="O337" i="2"/>
  <c r="O338" i="2"/>
  <c r="O339" i="2"/>
  <c r="O340" i="2"/>
  <c r="O341" i="2"/>
  <c r="O342" i="2"/>
  <c r="O343" i="2"/>
  <c r="O344" i="2"/>
  <c r="O345" i="2"/>
  <c r="O346" i="2"/>
  <c r="O347" i="2"/>
  <c r="O348" i="2"/>
  <c r="O349" i="2"/>
  <c r="O350" i="2"/>
  <c r="O351" i="2"/>
  <c r="O352" i="2"/>
  <c r="O353" i="2"/>
  <c r="O354" i="2"/>
  <c r="O355" i="2"/>
  <c r="O356" i="2"/>
  <c r="O357" i="2"/>
  <c r="O358" i="2"/>
  <c r="O359" i="2"/>
  <c r="O360" i="2"/>
  <c r="O361" i="2"/>
  <c r="O362" i="2"/>
  <c r="O363" i="2"/>
  <c r="O364" i="2"/>
  <c r="O365" i="2"/>
  <c r="O366" i="2"/>
  <c r="O367" i="2"/>
  <c r="O368" i="2"/>
  <c r="O369" i="2"/>
  <c r="O370" i="2"/>
  <c r="O371" i="2"/>
  <c r="O372" i="2"/>
  <c r="O373" i="2"/>
  <c r="O376" i="2"/>
  <c r="O374" i="2"/>
  <c r="O375" i="2"/>
  <c r="O377" i="2"/>
  <c r="O378" i="2"/>
  <c r="O379" i="2"/>
  <c r="O380" i="2"/>
  <c r="O381" i="2"/>
  <c r="O382" i="2"/>
  <c r="O383" i="2"/>
  <c r="O384" i="2"/>
  <c r="O385" i="2"/>
  <c r="O386" i="2"/>
  <c r="O387" i="2"/>
  <c r="O388" i="2"/>
  <c r="O389" i="2"/>
  <c r="O390" i="2"/>
  <c r="O391" i="2"/>
  <c r="O392" i="2"/>
  <c r="O393" i="2"/>
  <c r="O394" i="2"/>
  <c r="O395" i="2"/>
  <c r="O396" i="2"/>
  <c r="O397" i="2"/>
  <c r="O398" i="2"/>
  <c r="O399" i="2"/>
  <c r="O400" i="2"/>
  <c r="O401" i="2"/>
  <c r="O402" i="2"/>
  <c r="O403" i="2"/>
  <c r="O404" i="2"/>
  <c r="O405" i="2"/>
  <c r="O406" i="2"/>
  <c r="O407" i="2"/>
  <c r="O408" i="2"/>
  <c r="O409" i="2"/>
  <c r="O410" i="2"/>
  <c r="O411" i="2"/>
  <c r="O412" i="2"/>
  <c r="O413" i="2"/>
  <c r="O414" i="2"/>
  <c r="O415" i="2"/>
  <c r="O416" i="2"/>
  <c r="O417" i="2"/>
  <c r="O418" i="2"/>
  <c r="O419" i="2"/>
  <c r="O420" i="2"/>
  <c r="O421" i="2"/>
  <c r="O422" i="2"/>
  <c r="O423" i="2"/>
  <c r="O424" i="2"/>
  <c r="O425" i="2"/>
  <c r="O426" i="2"/>
  <c r="O427" i="2"/>
  <c r="O428" i="2"/>
  <c r="O429" i="2"/>
  <c r="O430" i="2"/>
  <c r="O431" i="2"/>
  <c r="O432" i="2"/>
  <c r="O433" i="2"/>
  <c r="O434" i="2"/>
  <c r="O435" i="2"/>
  <c r="O436" i="2"/>
  <c r="O437" i="2"/>
  <c r="O438" i="2"/>
  <c r="O439" i="2"/>
  <c r="O440" i="2"/>
  <c r="O441" i="2"/>
  <c r="O442" i="2"/>
  <c r="O443" i="2"/>
  <c r="O444" i="2"/>
  <c r="O445" i="2"/>
  <c r="O446" i="2"/>
  <c r="O447" i="2"/>
  <c r="O448" i="2"/>
  <c r="O449" i="2"/>
  <c r="O450" i="2"/>
  <c r="O451" i="2"/>
  <c r="O452" i="2"/>
  <c r="O453" i="2"/>
  <c r="O454" i="2"/>
  <c r="O455" i="2"/>
  <c r="O456" i="2"/>
  <c r="O457" i="2"/>
  <c r="O458" i="2"/>
  <c r="O459" i="2"/>
  <c r="O460" i="2"/>
  <c r="O461" i="2"/>
  <c r="O462" i="2"/>
  <c r="O463" i="2"/>
  <c r="O464" i="2"/>
  <c r="O465" i="2"/>
  <c r="O466" i="2"/>
  <c r="O467" i="2"/>
  <c r="O468" i="2"/>
  <c r="O469" i="2"/>
  <c r="O470" i="2"/>
  <c r="O471" i="2"/>
  <c r="O472" i="2"/>
  <c r="O473" i="2"/>
  <c r="O474" i="2"/>
  <c r="O475" i="2"/>
  <c r="O476" i="2"/>
  <c r="O477" i="2"/>
  <c r="O478" i="2"/>
  <c r="O479" i="2"/>
  <c r="O480" i="2"/>
  <c r="O481" i="2"/>
  <c r="O482" i="2"/>
  <c r="E381" i="2" l="1"/>
  <c r="N381" i="2" s="1"/>
  <c r="E192" i="2"/>
  <c r="N192" i="2" s="1"/>
  <c r="E413" i="2"/>
  <c r="N413" i="2" s="1"/>
  <c r="C119" i="14"/>
  <c r="E29" i="2"/>
  <c r="N29" i="2" s="1"/>
  <c r="E428" i="2"/>
  <c r="N428" i="2" s="1"/>
  <c r="E125" i="2"/>
  <c r="N125" i="2" s="1"/>
  <c r="E221" i="2"/>
  <c r="N221" i="2" s="1"/>
  <c r="E45" i="2"/>
  <c r="N45" i="2" s="1"/>
  <c r="E412" i="2"/>
  <c r="N412" i="2" s="1"/>
  <c r="E397" i="2"/>
  <c r="N397" i="2" s="1"/>
  <c r="E205" i="2"/>
  <c r="N205" i="2" s="1"/>
  <c r="E141" i="2"/>
  <c r="N141" i="2" s="1"/>
  <c r="E93" i="2"/>
  <c r="N93" i="2" s="1"/>
  <c r="E444" i="2"/>
  <c r="N444" i="2" s="1"/>
  <c r="E16" i="2"/>
  <c r="N16" i="2" s="1"/>
  <c r="E333" i="2"/>
  <c r="N333" i="2" s="1"/>
  <c r="C120" i="14"/>
  <c r="C121" i="14"/>
  <c r="E301" i="2"/>
  <c r="N301" i="2" s="1"/>
  <c r="E365" i="2"/>
  <c r="N365" i="2" s="1"/>
  <c r="E349" i="2"/>
  <c r="N349" i="2" s="1"/>
  <c r="C123" i="14"/>
  <c r="E77" i="2"/>
  <c r="N77" i="2" s="1"/>
  <c r="E109" i="2"/>
  <c r="N109" i="2" s="1"/>
  <c r="E285" i="2"/>
  <c r="N285" i="2" s="1"/>
  <c r="E476" i="2"/>
  <c r="N476" i="2" s="1"/>
  <c r="E317" i="2"/>
  <c r="N317" i="2" s="1"/>
  <c r="E173" i="2"/>
  <c r="N173" i="2" s="1"/>
  <c r="E477" i="2"/>
  <c r="N477" i="2" s="1"/>
  <c r="E269" i="2"/>
  <c r="N269" i="2" s="1"/>
  <c r="E461" i="2"/>
  <c r="N461" i="2" s="1"/>
  <c r="E253" i="2"/>
  <c r="N253" i="2" s="1"/>
  <c r="E445" i="2"/>
  <c r="N445" i="2" s="1"/>
  <c r="E237" i="2"/>
  <c r="N237" i="2" s="1"/>
  <c r="E157" i="2"/>
  <c r="N157" i="2" s="1"/>
  <c r="E429" i="2"/>
  <c r="N429" i="2" s="1"/>
  <c r="E332" i="2"/>
  <c r="N332" i="2" s="1"/>
  <c r="E315" i="2"/>
  <c r="N315" i="2" s="1"/>
  <c r="E406" i="2"/>
  <c r="N406" i="2" s="1"/>
  <c r="E452" i="2"/>
  <c r="N452" i="2" s="1"/>
  <c r="E388" i="2"/>
  <c r="N388" i="2" s="1"/>
  <c r="E308" i="2"/>
  <c r="N308" i="2" s="1"/>
  <c r="E260" i="2"/>
  <c r="N260" i="2" s="1"/>
  <c r="E419" i="2"/>
  <c r="N419" i="2" s="1"/>
  <c r="E371" i="2"/>
  <c r="N371" i="2" s="1"/>
  <c r="E323" i="2"/>
  <c r="N323" i="2" s="1"/>
  <c r="E275" i="2"/>
  <c r="N275" i="2" s="1"/>
  <c r="E450" i="2"/>
  <c r="N450" i="2" s="1"/>
  <c r="E464" i="2"/>
  <c r="N464" i="2" s="1"/>
  <c r="E448" i="2"/>
  <c r="N448" i="2" s="1"/>
  <c r="E416" i="2"/>
  <c r="N416" i="2" s="1"/>
  <c r="E384" i="2"/>
  <c r="N384" i="2" s="1"/>
  <c r="E368" i="2"/>
  <c r="N368" i="2" s="1"/>
  <c r="E336" i="2"/>
  <c r="N336" i="2" s="1"/>
  <c r="E304" i="2"/>
  <c r="N304" i="2" s="1"/>
  <c r="E288" i="2"/>
  <c r="N288" i="2" s="1"/>
  <c r="E256" i="2"/>
  <c r="N256" i="2" s="1"/>
  <c r="E240" i="2"/>
  <c r="N240" i="2" s="1"/>
  <c r="E208" i="2"/>
  <c r="N208" i="2" s="1"/>
  <c r="E176" i="2"/>
  <c r="N176" i="2" s="1"/>
  <c r="E160" i="2"/>
  <c r="N160" i="2" s="1"/>
  <c r="E128" i="2"/>
  <c r="N128" i="2" s="1"/>
  <c r="E112" i="2"/>
  <c r="N112" i="2" s="1"/>
  <c r="E80" i="2"/>
  <c r="N80" i="2" s="1"/>
  <c r="E48" i="2"/>
  <c r="N48" i="2" s="1"/>
  <c r="E479" i="2"/>
  <c r="N479" i="2" s="1"/>
  <c r="E463" i="2"/>
  <c r="N463" i="2" s="1"/>
  <c r="E447" i="2"/>
  <c r="N447" i="2" s="1"/>
  <c r="E431" i="2"/>
  <c r="N431" i="2" s="1"/>
  <c r="E415" i="2"/>
  <c r="N415" i="2" s="1"/>
  <c r="E399" i="2"/>
  <c r="N399" i="2" s="1"/>
  <c r="E383" i="2"/>
  <c r="N383" i="2" s="1"/>
  <c r="E367" i="2"/>
  <c r="N367" i="2" s="1"/>
  <c r="E351" i="2"/>
  <c r="N351" i="2" s="1"/>
  <c r="E335" i="2"/>
  <c r="N335" i="2" s="1"/>
  <c r="E319" i="2"/>
  <c r="N319" i="2" s="1"/>
  <c r="E303" i="2"/>
  <c r="N303" i="2" s="1"/>
  <c r="E287" i="2"/>
  <c r="N287" i="2" s="1"/>
  <c r="E271" i="2"/>
  <c r="N271" i="2" s="1"/>
  <c r="E255" i="2"/>
  <c r="N255" i="2" s="1"/>
  <c r="E239" i="2"/>
  <c r="N239" i="2" s="1"/>
  <c r="E223" i="2"/>
  <c r="N223" i="2" s="1"/>
  <c r="E207" i="2"/>
  <c r="N207" i="2" s="1"/>
  <c r="E191" i="2"/>
  <c r="N191" i="2" s="1"/>
  <c r="E175" i="2"/>
  <c r="N175" i="2" s="1"/>
  <c r="E159" i="2"/>
  <c r="N159" i="2" s="1"/>
  <c r="E127" i="2"/>
  <c r="N127" i="2" s="1"/>
  <c r="E111" i="2"/>
  <c r="N111" i="2" s="1"/>
  <c r="E79" i="2"/>
  <c r="N79" i="2" s="1"/>
  <c r="E47" i="2"/>
  <c r="N47" i="2" s="1"/>
  <c r="E31" i="2"/>
  <c r="N31" i="2" s="1"/>
  <c r="E15" i="2"/>
  <c r="N15" i="2" s="1"/>
  <c r="C138" i="14"/>
  <c r="C122" i="14"/>
  <c r="E460" i="2"/>
  <c r="N460" i="2" s="1"/>
  <c r="E348" i="2"/>
  <c r="N348" i="2" s="1"/>
  <c r="E478" i="2"/>
  <c r="N478" i="2" s="1"/>
  <c r="E462" i="2"/>
  <c r="N462" i="2" s="1"/>
  <c r="E446" i="2"/>
  <c r="N446" i="2" s="1"/>
  <c r="E430" i="2"/>
  <c r="N430" i="2" s="1"/>
  <c r="E414" i="2"/>
  <c r="N414" i="2" s="1"/>
  <c r="E398" i="2"/>
  <c r="N398" i="2" s="1"/>
  <c r="E382" i="2"/>
  <c r="N382" i="2" s="1"/>
  <c r="E366" i="2"/>
  <c r="N366" i="2" s="1"/>
  <c r="E350" i="2"/>
  <c r="N350" i="2" s="1"/>
  <c r="E334" i="2"/>
  <c r="N334" i="2" s="1"/>
  <c r="E318" i="2"/>
  <c r="N318" i="2" s="1"/>
  <c r="E302" i="2"/>
  <c r="N302" i="2" s="1"/>
  <c r="E286" i="2"/>
  <c r="N286" i="2" s="1"/>
  <c r="E270" i="2"/>
  <c r="N270" i="2" s="1"/>
  <c r="E254" i="2"/>
  <c r="N254" i="2" s="1"/>
  <c r="E238" i="2"/>
  <c r="N238" i="2" s="1"/>
  <c r="E222" i="2"/>
  <c r="N222" i="2" s="1"/>
  <c r="E206" i="2"/>
  <c r="N206" i="2" s="1"/>
  <c r="E158" i="2"/>
  <c r="N158" i="2" s="1"/>
  <c r="E142" i="2"/>
  <c r="N142" i="2" s="1"/>
  <c r="E126" i="2"/>
  <c r="N126" i="2" s="1"/>
  <c r="E110" i="2"/>
  <c r="N110" i="2" s="1"/>
  <c r="E94" i="2"/>
  <c r="N94" i="2" s="1"/>
  <c r="E78" i="2"/>
  <c r="N78" i="2" s="1"/>
  <c r="E46" i="2"/>
  <c r="N46" i="2" s="1"/>
  <c r="E30" i="2"/>
  <c r="N30" i="2" s="1"/>
  <c r="E14" i="2"/>
  <c r="N14" i="2" s="1"/>
  <c r="E316" i="2"/>
  <c r="N316" i="2" s="1"/>
  <c r="E300" i="2"/>
  <c r="N300" i="2" s="1"/>
  <c r="E284" i="2"/>
  <c r="N284" i="2" s="1"/>
  <c r="E268" i="2"/>
  <c r="N268" i="2" s="1"/>
  <c r="E252" i="2"/>
  <c r="N252" i="2" s="1"/>
  <c r="E236" i="2"/>
  <c r="N236" i="2" s="1"/>
  <c r="E220" i="2"/>
  <c r="N220" i="2" s="1"/>
  <c r="E204" i="2"/>
  <c r="N204" i="2" s="1"/>
  <c r="E188" i="2"/>
  <c r="N188" i="2" s="1"/>
  <c r="E172" i="2"/>
  <c r="N172" i="2" s="1"/>
  <c r="E156" i="2"/>
  <c r="N156" i="2" s="1"/>
  <c r="E124" i="2"/>
  <c r="N124" i="2" s="1"/>
  <c r="E108" i="2"/>
  <c r="N108" i="2" s="1"/>
  <c r="E92" i="2"/>
  <c r="N92" i="2" s="1"/>
  <c r="E76" i="2"/>
  <c r="N76" i="2" s="1"/>
  <c r="E60" i="2"/>
  <c r="N60" i="2" s="1"/>
  <c r="E12" i="2"/>
  <c r="N12" i="2" s="1"/>
  <c r="E411" i="2"/>
  <c r="N411" i="2" s="1"/>
  <c r="E283" i="2"/>
  <c r="N283" i="2" s="1"/>
  <c r="E187" i="2"/>
  <c r="N187" i="2" s="1"/>
  <c r="E139" i="2"/>
  <c r="N139" i="2" s="1"/>
  <c r="E123" i="2"/>
  <c r="N123" i="2" s="1"/>
  <c r="E107" i="2"/>
  <c r="N107" i="2" s="1"/>
  <c r="E59" i="2"/>
  <c r="N59" i="2" s="1"/>
  <c r="E27" i="2"/>
  <c r="N27" i="2" s="1"/>
  <c r="E395" i="2"/>
  <c r="N395" i="2" s="1"/>
  <c r="E251" i="2"/>
  <c r="N251" i="2" s="1"/>
  <c r="E458" i="2"/>
  <c r="N458" i="2" s="1"/>
  <c r="E378" i="2"/>
  <c r="N378" i="2" s="1"/>
  <c r="E298" i="2"/>
  <c r="N298" i="2" s="1"/>
  <c r="E250" i="2"/>
  <c r="N250" i="2" s="1"/>
  <c r="E234" i="2"/>
  <c r="N234" i="2" s="1"/>
  <c r="E218" i="2"/>
  <c r="N218" i="2" s="1"/>
  <c r="E202" i="2"/>
  <c r="N202" i="2" s="1"/>
  <c r="E186" i="2"/>
  <c r="N186" i="2" s="1"/>
  <c r="E154" i="2"/>
  <c r="N154" i="2" s="1"/>
  <c r="E138" i="2"/>
  <c r="N138" i="2" s="1"/>
  <c r="E106" i="2"/>
  <c r="N106" i="2" s="1"/>
  <c r="E90" i="2"/>
  <c r="N90" i="2" s="1"/>
  <c r="E74" i="2"/>
  <c r="N74" i="2" s="1"/>
  <c r="E58" i="2"/>
  <c r="N58" i="2" s="1"/>
  <c r="E42" i="2"/>
  <c r="N42" i="2" s="1"/>
  <c r="E26" i="2"/>
  <c r="N26" i="2" s="1"/>
  <c r="E10" i="2"/>
  <c r="N10" i="2" s="1"/>
  <c r="E379" i="2"/>
  <c r="N379" i="2" s="1"/>
  <c r="E235" i="2"/>
  <c r="N235" i="2" s="1"/>
  <c r="E426" i="2"/>
  <c r="N426" i="2" s="1"/>
  <c r="E330" i="2"/>
  <c r="N330" i="2" s="1"/>
  <c r="E457" i="2"/>
  <c r="N457" i="2" s="1"/>
  <c r="E377" i="2"/>
  <c r="N377" i="2" s="1"/>
  <c r="E313" i="2"/>
  <c r="N313" i="2" s="1"/>
  <c r="E249" i="2"/>
  <c r="N249" i="2" s="1"/>
  <c r="E233" i="2"/>
  <c r="N233" i="2" s="1"/>
  <c r="E217" i="2"/>
  <c r="N217" i="2" s="1"/>
  <c r="E201" i="2"/>
  <c r="N201" i="2" s="1"/>
  <c r="E185" i="2"/>
  <c r="N185" i="2" s="1"/>
  <c r="E169" i="2"/>
  <c r="N169" i="2" s="1"/>
  <c r="E153" i="2"/>
  <c r="N153" i="2" s="1"/>
  <c r="E137" i="2"/>
  <c r="N137" i="2" s="1"/>
  <c r="E121" i="2"/>
  <c r="N121" i="2" s="1"/>
  <c r="E105" i="2"/>
  <c r="N105" i="2" s="1"/>
  <c r="E73" i="2"/>
  <c r="N73" i="2" s="1"/>
  <c r="E41" i="2"/>
  <c r="N41" i="2" s="1"/>
  <c r="E9" i="2"/>
  <c r="N9" i="2" s="1"/>
  <c r="E396" i="2"/>
  <c r="N396" i="2" s="1"/>
  <c r="E299" i="2"/>
  <c r="N299" i="2" s="1"/>
  <c r="E219" i="2"/>
  <c r="N219" i="2" s="1"/>
  <c r="E474" i="2"/>
  <c r="N474" i="2" s="1"/>
  <c r="E410" i="2"/>
  <c r="N410" i="2" s="1"/>
  <c r="E362" i="2"/>
  <c r="N362" i="2" s="1"/>
  <c r="E282" i="2"/>
  <c r="N282" i="2" s="1"/>
  <c r="E473" i="2"/>
  <c r="N473" i="2" s="1"/>
  <c r="E425" i="2"/>
  <c r="N425" i="2" s="1"/>
  <c r="E393" i="2"/>
  <c r="N393" i="2" s="1"/>
  <c r="E345" i="2"/>
  <c r="N345" i="2" s="1"/>
  <c r="E297" i="2"/>
  <c r="N297" i="2" s="1"/>
  <c r="E265" i="2"/>
  <c r="N265" i="2" s="1"/>
  <c r="E472" i="2"/>
  <c r="N472" i="2" s="1"/>
  <c r="E456" i="2"/>
  <c r="N456" i="2" s="1"/>
  <c r="E440" i="2"/>
  <c r="N440" i="2" s="1"/>
  <c r="E424" i="2"/>
  <c r="N424" i="2" s="1"/>
  <c r="E408" i="2"/>
  <c r="N408" i="2" s="1"/>
  <c r="E392" i="2"/>
  <c r="N392" i="2" s="1"/>
  <c r="E375" i="2"/>
  <c r="N375" i="2" s="1"/>
  <c r="E360" i="2"/>
  <c r="N360" i="2" s="1"/>
  <c r="E344" i="2"/>
  <c r="N344" i="2" s="1"/>
  <c r="E328" i="2"/>
  <c r="N328" i="2" s="1"/>
  <c r="E312" i="2"/>
  <c r="N312" i="2" s="1"/>
  <c r="E296" i="2"/>
  <c r="N296" i="2" s="1"/>
  <c r="E280" i="2"/>
  <c r="N280" i="2" s="1"/>
  <c r="E264" i="2"/>
  <c r="N264" i="2" s="1"/>
  <c r="E248" i="2"/>
  <c r="N248" i="2" s="1"/>
  <c r="E232" i="2"/>
  <c r="N232" i="2" s="1"/>
  <c r="E216" i="2"/>
  <c r="N216" i="2" s="1"/>
  <c r="E200" i="2"/>
  <c r="N200" i="2" s="1"/>
  <c r="E184" i="2"/>
  <c r="N184" i="2" s="1"/>
  <c r="E152" i="2"/>
  <c r="N152" i="2" s="1"/>
  <c r="E136" i="2"/>
  <c r="N136" i="2" s="1"/>
  <c r="E88" i="2"/>
  <c r="N88" i="2" s="1"/>
  <c r="E72" i="2"/>
  <c r="N72" i="2" s="1"/>
  <c r="E40" i="2"/>
  <c r="N40" i="2" s="1"/>
  <c r="E380" i="2"/>
  <c r="N380" i="2" s="1"/>
  <c r="E347" i="2"/>
  <c r="N347" i="2" s="1"/>
  <c r="E267" i="2"/>
  <c r="N267" i="2" s="1"/>
  <c r="E203" i="2"/>
  <c r="N203" i="2" s="1"/>
  <c r="E442" i="2"/>
  <c r="N442" i="2" s="1"/>
  <c r="E394" i="2"/>
  <c r="N394" i="2" s="1"/>
  <c r="E346" i="2"/>
  <c r="N346" i="2" s="1"/>
  <c r="E314" i="2"/>
  <c r="N314" i="2" s="1"/>
  <c r="E266" i="2"/>
  <c r="N266" i="2" s="1"/>
  <c r="E441" i="2"/>
  <c r="N441" i="2" s="1"/>
  <c r="E409" i="2"/>
  <c r="N409" i="2" s="1"/>
  <c r="E361" i="2"/>
  <c r="N361" i="2" s="1"/>
  <c r="E329" i="2"/>
  <c r="N329" i="2" s="1"/>
  <c r="E281" i="2"/>
  <c r="N281" i="2" s="1"/>
  <c r="E471" i="2"/>
  <c r="N471" i="2" s="1"/>
  <c r="E455" i="2"/>
  <c r="N455" i="2" s="1"/>
  <c r="E439" i="2"/>
  <c r="N439" i="2" s="1"/>
  <c r="E423" i="2"/>
  <c r="N423" i="2" s="1"/>
  <c r="E407" i="2"/>
  <c r="N407" i="2" s="1"/>
  <c r="E391" i="2"/>
  <c r="N391" i="2" s="1"/>
  <c r="E374" i="2"/>
  <c r="N374" i="2" s="1"/>
  <c r="E359" i="2"/>
  <c r="N359" i="2" s="1"/>
  <c r="E343" i="2"/>
  <c r="N343" i="2" s="1"/>
  <c r="E327" i="2"/>
  <c r="N327" i="2" s="1"/>
  <c r="E311" i="2"/>
  <c r="N311" i="2" s="1"/>
  <c r="E295" i="2"/>
  <c r="N295" i="2" s="1"/>
  <c r="E279" i="2"/>
  <c r="N279" i="2" s="1"/>
  <c r="E263" i="2"/>
  <c r="N263" i="2" s="1"/>
  <c r="E247" i="2"/>
  <c r="N247" i="2" s="1"/>
  <c r="E231" i="2"/>
  <c r="N231" i="2" s="1"/>
  <c r="E215" i="2"/>
  <c r="N215" i="2" s="1"/>
  <c r="E199" i="2"/>
  <c r="N199" i="2" s="1"/>
  <c r="E167" i="2"/>
  <c r="N167" i="2" s="1"/>
  <c r="E151" i="2"/>
  <c r="N151" i="2" s="1"/>
  <c r="E135" i="2"/>
  <c r="N135" i="2" s="1"/>
  <c r="E71" i="2"/>
  <c r="N71" i="2" s="1"/>
  <c r="E55" i="2"/>
  <c r="N55" i="2" s="1"/>
  <c r="E39" i="2"/>
  <c r="N39" i="2" s="1"/>
  <c r="E23" i="2"/>
  <c r="N23" i="2" s="1"/>
  <c r="E331" i="2"/>
  <c r="N331" i="2" s="1"/>
  <c r="E390" i="2"/>
  <c r="N390" i="2" s="1"/>
  <c r="E326" i="2"/>
  <c r="N326" i="2" s="1"/>
  <c r="E310" i="2"/>
  <c r="N310" i="2" s="1"/>
  <c r="E294" i="2"/>
  <c r="N294" i="2" s="1"/>
  <c r="E278" i="2"/>
  <c r="N278" i="2" s="1"/>
  <c r="E262" i="2"/>
  <c r="N262" i="2" s="1"/>
  <c r="E246" i="2"/>
  <c r="N246" i="2" s="1"/>
  <c r="E230" i="2"/>
  <c r="N230" i="2" s="1"/>
  <c r="E214" i="2"/>
  <c r="N214" i="2" s="1"/>
  <c r="E198" i="2"/>
  <c r="N198" i="2" s="1"/>
  <c r="E166" i="2"/>
  <c r="N166" i="2" s="1"/>
  <c r="E134" i="2"/>
  <c r="N134" i="2" s="1"/>
  <c r="E118" i="2"/>
  <c r="N118" i="2" s="1"/>
  <c r="E102" i="2"/>
  <c r="N102" i="2" s="1"/>
  <c r="E86" i="2"/>
  <c r="N86" i="2" s="1"/>
  <c r="E70" i="2"/>
  <c r="N70" i="2" s="1"/>
  <c r="E54" i="2"/>
  <c r="N54" i="2" s="1"/>
  <c r="E38" i="2"/>
  <c r="N38" i="2" s="1"/>
  <c r="E22" i="2"/>
  <c r="N22" i="2" s="1"/>
  <c r="E6" i="2"/>
  <c r="N6" i="2" s="1"/>
  <c r="E427" i="2"/>
  <c r="N427" i="2" s="1"/>
  <c r="E454" i="2"/>
  <c r="N454" i="2" s="1"/>
  <c r="E342" i="2"/>
  <c r="N342" i="2" s="1"/>
  <c r="E453" i="2"/>
  <c r="N453" i="2" s="1"/>
  <c r="E437" i="2"/>
  <c r="N437" i="2" s="1"/>
  <c r="E421" i="2"/>
  <c r="N421" i="2" s="1"/>
  <c r="E405" i="2"/>
  <c r="N405" i="2" s="1"/>
  <c r="E389" i="2"/>
  <c r="N389" i="2" s="1"/>
  <c r="E373" i="2"/>
  <c r="N373" i="2" s="1"/>
  <c r="E357" i="2"/>
  <c r="N357" i="2" s="1"/>
  <c r="E341" i="2"/>
  <c r="N341" i="2" s="1"/>
  <c r="E325" i="2"/>
  <c r="N325" i="2" s="1"/>
  <c r="E309" i="2"/>
  <c r="N309" i="2" s="1"/>
  <c r="E293" i="2"/>
  <c r="N293" i="2" s="1"/>
  <c r="E277" i="2"/>
  <c r="N277" i="2" s="1"/>
  <c r="E261" i="2"/>
  <c r="N261" i="2" s="1"/>
  <c r="E245" i="2"/>
  <c r="N245" i="2" s="1"/>
  <c r="E229" i="2"/>
  <c r="N229" i="2" s="1"/>
  <c r="E213" i="2"/>
  <c r="N213" i="2" s="1"/>
  <c r="E165" i="2"/>
  <c r="N165" i="2" s="1"/>
  <c r="E149" i="2"/>
  <c r="N149" i="2" s="1"/>
  <c r="E133" i="2"/>
  <c r="N133" i="2" s="1"/>
  <c r="E117" i="2"/>
  <c r="N117" i="2" s="1"/>
  <c r="E69" i="2"/>
  <c r="N69" i="2" s="1"/>
  <c r="E53" i="2"/>
  <c r="N53" i="2" s="1"/>
  <c r="E37" i="2"/>
  <c r="N37" i="2" s="1"/>
  <c r="E475" i="2"/>
  <c r="N475" i="2" s="1"/>
  <c r="E438" i="2"/>
  <c r="N438" i="2" s="1"/>
  <c r="E468" i="2"/>
  <c r="N468" i="2" s="1"/>
  <c r="E356" i="2"/>
  <c r="N356" i="2" s="1"/>
  <c r="E276" i="2"/>
  <c r="N276" i="2" s="1"/>
  <c r="E244" i="2"/>
  <c r="N244" i="2" s="1"/>
  <c r="E228" i="2"/>
  <c r="N228" i="2" s="1"/>
  <c r="E212" i="2"/>
  <c r="N212" i="2" s="1"/>
  <c r="E196" i="2"/>
  <c r="N196" i="2" s="1"/>
  <c r="E180" i="2"/>
  <c r="N180" i="2" s="1"/>
  <c r="E164" i="2"/>
  <c r="N164" i="2" s="1"/>
  <c r="E148" i="2"/>
  <c r="N148" i="2" s="1"/>
  <c r="E132" i="2"/>
  <c r="N132" i="2" s="1"/>
  <c r="E100" i="2"/>
  <c r="N100" i="2" s="1"/>
  <c r="E68" i="2"/>
  <c r="N68" i="2" s="1"/>
  <c r="E52" i="2"/>
  <c r="N52" i="2" s="1"/>
  <c r="E36" i="2"/>
  <c r="N36" i="2" s="1"/>
  <c r="E20" i="2"/>
  <c r="N20" i="2" s="1"/>
  <c r="E4" i="2"/>
  <c r="N4" i="2" s="1"/>
  <c r="E364" i="2"/>
  <c r="N364" i="2" s="1"/>
  <c r="E470" i="2"/>
  <c r="N470" i="2" s="1"/>
  <c r="E469" i="2"/>
  <c r="N469" i="2" s="1"/>
  <c r="E404" i="2"/>
  <c r="N404" i="2" s="1"/>
  <c r="E292" i="2"/>
  <c r="N292" i="2" s="1"/>
  <c r="E403" i="2"/>
  <c r="N403" i="2" s="1"/>
  <c r="E259" i="2"/>
  <c r="N259" i="2" s="1"/>
  <c r="E243" i="2"/>
  <c r="N243" i="2" s="1"/>
  <c r="E227" i="2"/>
  <c r="N227" i="2" s="1"/>
  <c r="E211" i="2"/>
  <c r="N211" i="2" s="1"/>
  <c r="E195" i="2"/>
  <c r="N195" i="2" s="1"/>
  <c r="E163" i="2"/>
  <c r="N163" i="2" s="1"/>
  <c r="E147" i="2"/>
  <c r="N147" i="2" s="1"/>
  <c r="E131" i="2"/>
  <c r="N131" i="2" s="1"/>
  <c r="E115" i="2"/>
  <c r="N115" i="2" s="1"/>
  <c r="E99" i="2"/>
  <c r="N99" i="2" s="1"/>
  <c r="E83" i="2"/>
  <c r="N83" i="2" s="1"/>
  <c r="E67" i="2"/>
  <c r="N67" i="2" s="1"/>
  <c r="E51" i="2"/>
  <c r="N51" i="2" s="1"/>
  <c r="E35" i="2"/>
  <c r="N35" i="2" s="1"/>
  <c r="E459" i="2"/>
  <c r="N459" i="2" s="1"/>
  <c r="E422" i="2"/>
  <c r="N422" i="2" s="1"/>
  <c r="E436" i="2"/>
  <c r="N436" i="2" s="1"/>
  <c r="E340" i="2"/>
  <c r="N340" i="2" s="1"/>
  <c r="E467" i="2"/>
  <c r="N467" i="2" s="1"/>
  <c r="E387" i="2"/>
  <c r="N387" i="2" s="1"/>
  <c r="E307" i="2"/>
  <c r="N307" i="2" s="1"/>
  <c r="E466" i="2"/>
  <c r="N466" i="2" s="1"/>
  <c r="E418" i="2"/>
  <c r="N418" i="2" s="1"/>
  <c r="E386" i="2"/>
  <c r="N386" i="2" s="1"/>
  <c r="E354" i="2"/>
  <c r="N354" i="2" s="1"/>
  <c r="E322" i="2"/>
  <c r="N322" i="2" s="1"/>
  <c r="E290" i="2"/>
  <c r="N290" i="2" s="1"/>
  <c r="E258" i="2"/>
  <c r="N258" i="2" s="1"/>
  <c r="E226" i="2"/>
  <c r="N226" i="2" s="1"/>
  <c r="E194" i="2"/>
  <c r="N194" i="2" s="1"/>
  <c r="E162" i="2"/>
  <c r="N162" i="2" s="1"/>
  <c r="E130" i="2"/>
  <c r="N130" i="2" s="1"/>
  <c r="E98" i="2"/>
  <c r="N98" i="2" s="1"/>
  <c r="E66" i="2"/>
  <c r="N66" i="2" s="1"/>
  <c r="E34" i="2"/>
  <c r="N34" i="2" s="1"/>
  <c r="E18" i="2"/>
  <c r="N18" i="2" s="1"/>
  <c r="E363" i="2"/>
  <c r="N363" i="2" s="1"/>
  <c r="E358" i="2"/>
  <c r="N358" i="2" s="1"/>
  <c r="E420" i="2"/>
  <c r="N420" i="2" s="1"/>
  <c r="E324" i="2"/>
  <c r="N324" i="2" s="1"/>
  <c r="E435" i="2"/>
  <c r="N435" i="2" s="1"/>
  <c r="E339" i="2"/>
  <c r="N339" i="2" s="1"/>
  <c r="E291" i="2"/>
  <c r="N291" i="2" s="1"/>
  <c r="E434" i="2"/>
  <c r="N434" i="2" s="1"/>
  <c r="E402" i="2"/>
  <c r="N402" i="2" s="1"/>
  <c r="E370" i="2"/>
  <c r="N370" i="2" s="1"/>
  <c r="E338" i="2"/>
  <c r="N338" i="2" s="1"/>
  <c r="E306" i="2"/>
  <c r="N306" i="2" s="1"/>
  <c r="E274" i="2"/>
  <c r="N274" i="2" s="1"/>
  <c r="E242" i="2"/>
  <c r="N242" i="2" s="1"/>
  <c r="E210" i="2"/>
  <c r="N210" i="2" s="1"/>
  <c r="E178" i="2"/>
  <c r="N178" i="2" s="1"/>
  <c r="E146" i="2"/>
  <c r="N146" i="2" s="1"/>
  <c r="E114" i="2"/>
  <c r="N114" i="2" s="1"/>
  <c r="E82" i="2"/>
  <c r="N82" i="2" s="1"/>
  <c r="E50" i="2"/>
  <c r="N50" i="2" s="1"/>
  <c r="E481" i="2"/>
  <c r="N481" i="2" s="1"/>
  <c r="E465" i="2"/>
  <c r="N465" i="2" s="1"/>
  <c r="E449" i="2"/>
  <c r="N449" i="2" s="1"/>
  <c r="E433" i="2"/>
  <c r="N433" i="2" s="1"/>
  <c r="E417" i="2"/>
  <c r="N417" i="2" s="1"/>
  <c r="E401" i="2"/>
  <c r="N401" i="2" s="1"/>
  <c r="E385" i="2"/>
  <c r="N385" i="2" s="1"/>
  <c r="E369" i="2"/>
  <c r="N369" i="2" s="1"/>
  <c r="E353" i="2"/>
  <c r="N353" i="2" s="1"/>
  <c r="E337" i="2"/>
  <c r="N337" i="2" s="1"/>
  <c r="E321" i="2"/>
  <c r="N321" i="2" s="1"/>
  <c r="E305" i="2"/>
  <c r="N305" i="2" s="1"/>
  <c r="E273" i="2"/>
  <c r="N273" i="2" s="1"/>
  <c r="E257" i="2"/>
  <c r="N257" i="2" s="1"/>
  <c r="E241" i="2"/>
  <c r="N241" i="2" s="1"/>
  <c r="E225" i="2"/>
  <c r="N225" i="2" s="1"/>
  <c r="E209" i="2"/>
  <c r="N209" i="2" s="1"/>
  <c r="E193" i="2"/>
  <c r="N193" i="2" s="1"/>
  <c r="E177" i="2"/>
  <c r="N177" i="2" s="1"/>
  <c r="E161" i="2"/>
  <c r="N161" i="2" s="1"/>
  <c r="E145" i="2"/>
  <c r="N145" i="2" s="1"/>
  <c r="E113" i="2"/>
  <c r="N113" i="2" s="1"/>
  <c r="E81" i="2"/>
  <c r="N81" i="2" s="1"/>
  <c r="E65" i="2"/>
  <c r="N65" i="2" s="1"/>
  <c r="E49" i="2"/>
  <c r="N49" i="2" s="1"/>
  <c r="E33" i="2"/>
  <c r="N33" i="2" s="1"/>
  <c r="E17" i="2"/>
  <c r="N17" i="2" s="1"/>
  <c r="E443" i="2"/>
  <c r="N443" i="2" s="1"/>
  <c r="E376" i="2"/>
  <c r="N376" i="2" s="1"/>
  <c r="E372" i="2"/>
  <c r="N372" i="2" s="1"/>
  <c r="E451" i="2"/>
  <c r="N451" i="2" s="1"/>
  <c r="E355" i="2"/>
  <c r="N355" i="2" s="1"/>
  <c r="E482" i="2"/>
  <c r="N482" i="2" s="1"/>
  <c r="E480" i="2"/>
  <c r="N480" i="2" s="1"/>
  <c r="E432" i="2"/>
  <c r="N432" i="2" s="1"/>
  <c r="E400" i="2"/>
  <c r="N400" i="2" s="1"/>
  <c r="E352" i="2"/>
  <c r="N352" i="2" s="1"/>
  <c r="E320" i="2"/>
  <c r="N320" i="2" s="1"/>
  <c r="E272" i="2"/>
  <c r="N272" i="2" s="1"/>
  <c r="E224" i="2"/>
  <c r="N224" i="2" s="1"/>
  <c r="E144" i="2"/>
  <c r="N144" i="2" s="1"/>
  <c r="E96" i="2"/>
  <c r="N96" i="2" s="1"/>
  <c r="E64" i="2"/>
  <c r="N64" i="2" s="1"/>
  <c r="E32" i="2"/>
  <c r="N32" i="2" s="1"/>
  <c r="A447" i="2"/>
  <c r="A393" i="2"/>
  <c r="A29" i="2"/>
  <c r="A134" i="2"/>
  <c r="A10" i="2"/>
  <c r="A14" i="2"/>
  <c r="A15" i="2"/>
  <c r="A48" i="2"/>
  <c r="A49" i="2"/>
  <c r="A50" i="2"/>
  <c r="A51" i="2"/>
  <c r="A52" i="2"/>
  <c r="A53" i="2"/>
  <c r="A54" i="2"/>
  <c r="A68" i="2"/>
  <c r="A69" i="2"/>
  <c r="A73" i="2"/>
  <c r="A74" i="2"/>
  <c r="A79" i="2"/>
  <c r="A80" i="2"/>
  <c r="A81" i="2"/>
  <c r="A82" i="2"/>
  <c r="A83" i="2"/>
  <c r="A92" i="2"/>
  <c r="A93" i="2"/>
  <c r="A98" i="2"/>
  <c r="A99" i="2"/>
  <c r="A106" i="2"/>
  <c r="A121" i="2"/>
  <c r="A124" i="2"/>
  <c r="A125" i="2"/>
  <c r="A131" i="2"/>
  <c r="A136" i="2"/>
  <c r="A138" i="2"/>
  <c r="A151" i="2"/>
  <c r="A152" i="2"/>
  <c r="A153" i="2"/>
  <c r="A157" i="2"/>
  <c r="A167" i="2"/>
  <c r="A194" i="2"/>
  <c r="A213" i="2"/>
  <c r="A214" i="2"/>
  <c r="A224" i="2"/>
  <c r="A225" i="2"/>
  <c r="A227" i="2"/>
  <c r="A229" i="2"/>
  <c r="A230" i="2"/>
  <c r="A231" i="2"/>
  <c r="A234" i="2"/>
  <c r="A237" i="2"/>
  <c r="A240" i="2"/>
  <c r="A242" i="2"/>
  <c r="A243" i="2"/>
  <c r="A244" i="2"/>
  <c r="A251" i="2"/>
  <c r="A252" i="2"/>
  <c r="A253" i="2"/>
  <c r="A254" i="2"/>
  <c r="A255" i="2"/>
  <c r="A263" i="2"/>
  <c r="A264" i="2"/>
  <c r="A265" i="2"/>
  <c r="A274" i="2"/>
  <c r="A287" i="2"/>
  <c r="A305" i="2"/>
  <c r="A325" i="2"/>
  <c r="A329" i="2"/>
  <c r="A344" i="2"/>
  <c r="A368" i="2"/>
  <c r="A399" i="2"/>
  <c r="A400" i="2"/>
  <c r="A401" i="2"/>
  <c r="A402" i="2"/>
  <c r="A417" i="2"/>
  <c r="A432" i="2"/>
  <c r="A434" i="2"/>
  <c r="A435" i="2"/>
  <c r="A467" i="2"/>
  <c r="A471" i="2"/>
  <c r="A473" i="2"/>
  <c r="A482" i="2"/>
  <c r="H2" i="10"/>
  <c r="H3" i="10"/>
  <c r="H4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1" i="10"/>
  <c r="G1" i="10" a="1"/>
  <c r="G1" i="10" s="1"/>
  <c r="B2" i="13" l="1" a="1"/>
  <c r="B2" i="13" s="1"/>
  <c r="A40" i="2"/>
  <c r="D1" i="7" a="1"/>
  <c r="D1" i="7" s="1"/>
  <c r="C1" i="7" a="1"/>
  <c r="C1" i="7" s="1"/>
  <c r="A6" i="2"/>
  <c r="A379" i="2"/>
  <c r="B1" i="7" a="1"/>
  <c r="B1" i="7" s="1"/>
  <c r="A1" i="7" a="1"/>
  <c r="A1" i="7" s="1"/>
  <c r="A304" i="2"/>
  <c r="A219" i="2"/>
  <c r="A34" i="2"/>
  <c r="A22" i="2"/>
  <c r="A178" i="2"/>
  <c r="A455" i="2"/>
  <c r="A154" i="2"/>
  <c r="A456" i="2"/>
  <c r="A425" i="2"/>
  <c r="A429" i="2"/>
  <c r="A166" i="2"/>
  <c r="A117" i="2"/>
  <c r="A115" i="2"/>
  <c r="A385" i="2"/>
  <c r="A193" i="2"/>
  <c r="A387" i="2"/>
  <c r="A427" i="2"/>
  <c r="A196" i="2"/>
  <c r="A338" i="2"/>
  <c r="A324" i="2"/>
  <c r="A133" i="2"/>
  <c r="A293" i="2"/>
  <c r="A259" i="2"/>
  <c r="A355" i="2"/>
  <c r="A273" i="2"/>
  <c r="A347" i="2"/>
  <c r="A353" i="2"/>
  <c r="A256" i="2"/>
  <c r="A412" i="2"/>
  <c r="A414" i="2"/>
  <c r="A413" i="2"/>
  <c r="A411" i="2"/>
  <c r="A118" i="2"/>
  <c r="A238" i="2"/>
  <c r="A235" i="2"/>
  <c r="A23" i="2"/>
  <c r="A20" i="2"/>
  <c r="A245" i="2"/>
  <c r="A481" i="2"/>
  <c r="A283" i="2"/>
  <c r="A173" i="2"/>
  <c r="A311" i="2"/>
  <c r="A26" i="2"/>
  <c r="A148" i="2"/>
  <c r="A199" i="2"/>
  <c r="A114" i="2"/>
  <c r="A127" i="2"/>
  <c r="A126" i="2"/>
  <c r="A100" i="2"/>
  <c r="A158" i="2"/>
  <c r="A169" i="2"/>
  <c r="A307" i="2"/>
  <c r="A431" i="2"/>
  <c r="A130" i="2"/>
  <c r="A128" i="2"/>
  <c r="A186" i="2"/>
  <c r="A132" i="2"/>
  <c r="A135" i="2"/>
  <c r="A309" i="2"/>
  <c r="A149" i="2"/>
  <c r="A268" i="2"/>
  <c r="A433" i="2"/>
  <c r="A141" i="2"/>
  <c r="A436" i="2"/>
  <c r="A90" i="2"/>
  <c r="A349" i="2"/>
  <c r="A332" i="2"/>
  <c r="A416" i="2"/>
  <c r="A144" i="2"/>
  <c r="A147" i="2"/>
  <c r="A70" i="2"/>
  <c r="A72" i="2"/>
  <c r="A342" i="2"/>
  <c r="A137" i="2"/>
  <c r="A38" i="2"/>
  <c r="A37" i="2"/>
  <c r="A36" i="2"/>
  <c r="A267" i="2"/>
  <c r="A35" i="2"/>
  <c r="A32" i="2"/>
  <c r="A33" i="2"/>
  <c r="A281" i="2"/>
  <c r="A405" i="2"/>
  <c r="A108" i="2"/>
  <c r="A223" i="2"/>
  <c r="A291" i="2"/>
  <c r="A4" i="2"/>
  <c r="A102" i="2"/>
  <c r="A386" i="2"/>
  <c r="A206" i="2"/>
  <c r="A341" i="2"/>
  <c r="A262" i="2"/>
  <c r="A366" i="2"/>
  <c r="A426" i="2"/>
  <c r="A156" i="2"/>
  <c r="A362" i="2"/>
  <c r="A454" i="2"/>
  <c r="A339" i="2"/>
  <c r="A16" i="2"/>
  <c r="A266" i="2"/>
  <c r="G5" i="4" a="1"/>
  <c r="G5" i="4" s="1"/>
  <c r="A46" i="2"/>
  <c r="A367" i="2"/>
  <c r="A113" i="2"/>
  <c r="A250" i="2"/>
  <c r="A383" i="2"/>
  <c r="A395" i="2"/>
  <c r="A460" i="2"/>
  <c r="A67" i="2"/>
  <c r="A389" i="2"/>
  <c r="A380" i="2"/>
  <c r="A286" i="2"/>
  <c r="A322" i="2"/>
  <c r="A406" i="2"/>
  <c r="A462" i="2"/>
  <c r="A360" i="2"/>
  <c r="A301" i="2"/>
  <c r="A257" i="2"/>
  <c r="A86" i="2"/>
  <c r="A64" i="2"/>
  <c r="A469" i="2"/>
  <c r="A296" i="2"/>
  <c r="A295" i="2"/>
  <c r="A140" i="2"/>
  <c r="A66" i="2"/>
  <c r="A87" i="2"/>
  <c r="A27" i="2"/>
  <c r="D4" i="4"/>
  <c r="A480" i="2" l="1"/>
  <c r="A275" i="2"/>
  <c r="A198" i="2" l="1"/>
  <c r="A373" i="2"/>
  <c r="A65" i="2"/>
  <c r="A470" i="2"/>
  <c r="A105" i="2"/>
  <c r="A104" i="5"/>
  <c r="A192" i="5"/>
  <c r="A191" i="5"/>
  <c r="A190" i="5"/>
  <c r="A189" i="5"/>
  <c r="A188" i="5"/>
  <c r="A187" i="5"/>
  <c r="A186" i="5"/>
  <c r="A185" i="5"/>
  <c r="A184" i="5"/>
  <c r="A183" i="5"/>
  <c r="A182" i="5"/>
  <c r="A181" i="5"/>
  <c r="A180" i="5"/>
  <c r="A179" i="5"/>
  <c r="A178" i="5"/>
  <c r="A177" i="5"/>
  <c r="A176" i="5"/>
  <c r="A175" i="5"/>
  <c r="A174" i="5"/>
  <c r="A173" i="5"/>
  <c r="A172" i="5"/>
  <c r="A171" i="5"/>
  <c r="A170" i="5"/>
  <c r="A169" i="5"/>
  <c r="A168" i="5"/>
  <c r="A167" i="5"/>
  <c r="A166" i="5"/>
  <c r="A165" i="5"/>
  <c r="A164" i="5"/>
  <c r="A163" i="5"/>
  <c r="A162" i="5"/>
  <c r="A161" i="5"/>
  <c r="A160" i="5"/>
  <c r="A159" i="5"/>
  <c r="A158" i="5"/>
  <c r="A157" i="5"/>
  <c r="A156" i="5"/>
  <c r="A155" i="5"/>
  <c r="A154" i="5"/>
  <c r="A153" i="5"/>
  <c r="A152" i="5"/>
  <c r="A151" i="5"/>
  <c r="A150" i="5"/>
  <c r="A149" i="5"/>
  <c r="A148" i="5"/>
  <c r="A147" i="5"/>
  <c r="A146" i="5"/>
  <c r="A145" i="5"/>
  <c r="A144" i="5"/>
  <c r="A143" i="5"/>
  <c r="A142" i="5"/>
  <c r="A141" i="5"/>
  <c r="A140" i="5"/>
  <c r="A139" i="5"/>
  <c r="A138" i="5"/>
  <c r="A137" i="5"/>
  <c r="A136" i="5"/>
  <c r="A135" i="5"/>
  <c r="A134" i="5"/>
  <c r="A133" i="5"/>
  <c r="A132" i="5"/>
  <c r="A131" i="5"/>
  <c r="A130" i="5"/>
  <c r="A129" i="5"/>
  <c r="A128" i="5"/>
  <c r="A127" i="5"/>
  <c r="A126" i="5"/>
  <c r="A125" i="5"/>
  <c r="A124" i="5"/>
  <c r="A123" i="5"/>
  <c r="A122" i="5"/>
  <c r="A121" i="5"/>
  <c r="A120" i="5"/>
  <c r="A119" i="5"/>
  <c r="A118" i="5"/>
  <c r="A117" i="5"/>
  <c r="A116" i="5"/>
  <c r="A115" i="5"/>
  <c r="A114" i="5"/>
  <c r="A113" i="5"/>
  <c r="A112" i="5"/>
  <c r="A111" i="5"/>
  <c r="A110" i="5"/>
  <c r="A109" i="5"/>
  <c r="A108" i="5"/>
  <c r="A107" i="5"/>
  <c r="A106" i="5"/>
  <c r="A105" i="5"/>
  <c r="A103" i="5"/>
  <c r="A102" i="5"/>
  <c r="A101" i="5"/>
  <c r="A100" i="5"/>
  <c r="A99" i="5"/>
  <c r="A98" i="5"/>
  <c r="A97" i="5"/>
  <c r="A96" i="5"/>
  <c r="A95" i="5"/>
  <c r="A94" i="5"/>
  <c r="A93" i="5"/>
  <c r="A92" i="5"/>
  <c r="A91" i="5"/>
  <c r="A90" i="5"/>
  <c r="A89" i="5"/>
  <c r="A88" i="5"/>
  <c r="A87" i="5"/>
  <c r="A86" i="5"/>
  <c r="A85" i="5"/>
  <c r="A84" i="5"/>
  <c r="A83" i="5"/>
  <c r="A82" i="5"/>
  <c r="A81" i="5"/>
  <c r="A80" i="5"/>
  <c r="A79" i="5"/>
  <c r="A78" i="5"/>
  <c r="A77" i="5"/>
  <c r="A76" i="5"/>
  <c r="A75" i="5"/>
  <c r="A74" i="5"/>
  <c r="A73" i="5"/>
  <c r="A72" i="5"/>
  <c r="A71" i="5"/>
  <c r="A70" i="5"/>
  <c r="A69" i="5"/>
  <c r="A68" i="5"/>
  <c r="A67" i="5"/>
  <c r="A66" i="5"/>
  <c r="A65" i="5"/>
  <c r="A64" i="5"/>
  <c r="A63" i="5"/>
  <c r="A62" i="5"/>
  <c r="A61" i="5"/>
  <c r="A60" i="5"/>
  <c r="A59" i="5"/>
  <c r="A58" i="5"/>
  <c r="A57" i="5"/>
  <c r="A56" i="5"/>
  <c r="A55" i="5"/>
  <c r="A54" i="5"/>
  <c r="A53" i="5"/>
  <c r="A52" i="5"/>
  <c r="A51" i="5"/>
  <c r="A50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A4" i="5"/>
  <c r="A3" i="5"/>
  <c r="A2" i="5"/>
  <c r="A350" i="2"/>
  <c r="A187" i="2"/>
  <c r="A318" i="2"/>
  <c r="A420" i="2"/>
  <c r="A475" i="2"/>
  <c r="A463" i="2"/>
  <c r="A236" i="2"/>
  <c r="A375" i="2"/>
  <c r="A306" i="2"/>
  <c r="A290" i="2"/>
  <c r="A300" i="2"/>
  <c r="A297" i="2"/>
  <c r="A392" i="2"/>
  <c r="A316" i="2"/>
  <c r="A111" i="2"/>
  <c r="A109" i="2"/>
  <c r="A331" i="2"/>
  <c r="A409" i="2"/>
  <c r="A78" i="2"/>
  <c r="A278" i="2"/>
  <c r="A241" i="2"/>
  <c r="A319" i="2"/>
  <c r="A123" i="2"/>
  <c r="A371" i="2"/>
  <c r="A354" i="2"/>
  <c r="A205" i="2"/>
  <c r="A289" i="2"/>
  <c r="A246" i="2"/>
  <c r="A361" i="2"/>
  <c r="A222" i="2"/>
  <c r="A12" i="2"/>
  <c r="A269" i="2"/>
  <c r="A260" i="2"/>
  <c r="A209" i="2"/>
  <c r="A374" i="2" l="1"/>
  <c r="A5" i="4" a="1"/>
  <c r="B1" i="4"/>
  <c r="A45" i="2"/>
  <c r="A358" i="2"/>
  <c r="A3" i="2"/>
  <c r="A418" i="2"/>
  <c r="A282" i="2"/>
  <c r="A18" i="2"/>
  <c r="A452" i="2"/>
  <c r="A440" i="2"/>
  <c r="A233" i="2"/>
  <c r="A177" i="2"/>
  <c r="A175" i="2"/>
  <c r="A146" i="2"/>
  <c r="A457" i="2"/>
  <c r="A330" i="2"/>
  <c r="A303" i="2"/>
  <c r="A201" i="2"/>
  <c r="A188" i="2"/>
  <c r="A445" i="2"/>
  <c r="A94" i="2"/>
  <c r="A2" i="2"/>
  <c r="A5" i="2"/>
  <c r="A7" i="2"/>
  <c r="A8" i="2"/>
  <c r="A9" i="2"/>
  <c r="A11" i="2"/>
  <c r="A13" i="2"/>
  <c r="A17" i="2"/>
  <c r="A19" i="2"/>
  <c r="A21" i="2"/>
  <c r="A24" i="2"/>
  <c r="A25" i="2"/>
  <c r="A28" i="2"/>
  <c r="A30" i="2"/>
  <c r="A31" i="2"/>
  <c r="A39" i="2"/>
  <c r="A41" i="2"/>
  <c r="A42" i="2"/>
  <c r="A43" i="2"/>
  <c r="A44" i="2"/>
  <c r="A47" i="2"/>
  <c r="A55" i="2"/>
  <c r="A394" i="2"/>
  <c r="A56" i="2"/>
  <c r="A57" i="2"/>
  <c r="A58" i="2"/>
  <c r="A59" i="2"/>
  <c r="A60" i="2"/>
  <c r="A61" i="2"/>
  <c r="A62" i="2"/>
  <c r="A63" i="2"/>
  <c r="A71" i="2"/>
  <c r="A75" i="2"/>
  <c r="A76" i="2"/>
  <c r="A77" i="2"/>
  <c r="A84" i="2"/>
  <c r="A85" i="2"/>
  <c r="A88" i="2"/>
  <c r="A89" i="2"/>
  <c r="A91" i="2"/>
  <c r="A95" i="2"/>
  <c r="A96" i="2"/>
  <c r="A97" i="2"/>
  <c r="A101" i="2"/>
  <c r="A162" i="2"/>
  <c r="A103" i="2"/>
  <c r="A104" i="2"/>
  <c r="A107" i="2"/>
  <c r="A110" i="2"/>
  <c r="A112" i="2"/>
  <c r="A116" i="2"/>
  <c r="A119" i="2"/>
  <c r="A120" i="2"/>
  <c r="A122" i="2"/>
  <c r="A404" i="2"/>
  <c r="A129" i="2"/>
  <c r="A139" i="2"/>
  <c r="A142" i="2"/>
  <c r="A143" i="2"/>
  <c r="A145" i="2"/>
  <c r="A150" i="2"/>
  <c r="A155" i="2"/>
  <c r="A159" i="2"/>
  <c r="A160" i="2"/>
  <c r="A161" i="2"/>
  <c r="A163" i="2"/>
  <c r="A176" i="2"/>
  <c r="A164" i="2"/>
  <c r="A165" i="2"/>
  <c r="A168" i="2"/>
  <c r="A170" i="2"/>
  <c r="A171" i="2"/>
  <c r="A172" i="2"/>
  <c r="A174" i="2"/>
  <c r="A179" i="2"/>
  <c r="A180" i="2"/>
  <c r="A181" i="2"/>
  <c r="A182" i="2"/>
  <c r="A183" i="2"/>
  <c r="A184" i="2"/>
  <c r="A185" i="2"/>
  <c r="A189" i="2"/>
  <c r="A190" i="2"/>
  <c r="A191" i="2"/>
  <c r="A192" i="2"/>
  <c r="A195" i="2"/>
  <c r="A197" i="2"/>
  <c r="A200" i="2"/>
  <c r="A202" i="2"/>
  <c r="A203" i="2"/>
  <c r="A204" i="2"/>
  <c r="A207" i="2"/>
  <c r="A208" i="2"/>
  <c r="A210" i="2"/>
  <c r="A211" i="2"/>
  <c r="A212" i="2"/>
  <c r="A215" i="2"/>
  <c r="A216" i="2"/>
  <c r="A217" i="2"/>
  <c r="A218" i="2"/>
  <c r="A220" i="2"/>
  <c r="A221" i="2"/>
  <c r="A226" i="2"/>
  <c r="A228" i="2"/>
  <c r="A232" i="2"/>
  <c r="A239" i="2"/>
  <c r="A247" i="2"/>
  <c r="A248" i="2"/>
  <c r="A249" i="2"/>
  <c r="A258" i="2"/>
  <c r="A261" i="2"/>
  <c r="A270" i="2"/>
  <c r="A271" i="2"/>
  <c r="A272" i="2"/>
  <c r="A276" i="2"/>
  <c r="A277" i="2"/>
  <c r="A279" i="2"/>
  <c r="A280" i="2"/>
  <c r="A284" i="2"/>
  <c r="A285" i="2"/>
  <c r="A288" i="2"/>
  <c r="A292" i="2"/>
  <c r="A294" i="2"/>
  <c r="A298" i="2"/>
  <c r="A299" i="2"/>
  <c r="A302" i="2"/>
  <c r="A308" i="2"/>
  <c r="A310" i="2"/>
  <c r="A312" i="2"/>
  <c r="A313" i="2"/>
  <c r="A314" i="2"/>
  <c r="A315" i="2"/>
  <c r="A317" i="2"/>
  <c r="A320" i="2"/>
  <c r="A321" i="2"/>
  <c r="A323" i="2"/>
  <c r="A326" i="2"/>
  <c r="A327" i="2"/>
  <c r="A328" i="2"/>
  <c r="A333" i="2"/>
  <c r="A334" i="2"/>
  <c r="A335" i="2"/>
  <c r="A336" i="2"/>
  <c r="A337" i="2"/>
  <c r="A340" i="2"/>
  <c r="A343" i="2"/>
  <c r="A345" i="2"/>
  <c r="A346" i="2"/>
  <c r="A348" i="2"/>
  <c r="A351" i="2"/>
  <c r="A352" i="2"/>
  <c r="A356" i="2"/>
  <c r="A357" i="2"/>
  <c r="A359" i="2"/>
  <c r="A363" i="2"/>
  <c r="A364" i="2"/>
  <c r="A365" i="2"/>
  <c r="A369" i="2"/>
  <c r="A370" i="2"/>
  <c r="A377" i="2"/>
  <c r="A378" i="2"/>
  <c r="A372" i="2"/>
  <c r="A376" i="2"/>
  <c r="A381" i="2"/>
  <c r="A382" i="2"/>
  <c r="A384" i="2"/>
  <c r="A388" i="2"/>
  <c r="A390" i="2"/>
  <c r="A391" i="2"/>
  <c r="A396" i="2"/>
  <c r="A397" i="2"/>
  <c r="A398" i="2"/>
  <c r="A403" i="2"/>
  <c r="A407" i="2"/>
  <c r="A408" i="2"/>
  <c r="A410" i="2"/>
  <c r="A415" i="2"/>
  <c r="A419" i="2"/>
  <c r="A421" i="2"/>
  <c r="A422" i="2"/>
  <c r="A423" i="2"/>
  <c r="A424" i="2"/>
  <c r="A428" i="2"/>
  <c r="A430" i="2"/>
  <c r="A437" i="2"/>
  <c r="A438" i="2"/>
  <c r="A439" i="2"/>
  <c r="A441" i="2"/>
  <c r="A442" i="2"/>
  <c r="A443" i="2"/>
  <c r="A444" i="2"/>
  <c r="A446" i="2"/>
  <c r="A448" i="2"/>
  <c r="A449" i="2"/>
  <c r="A450" i="2"/>
  <c r="A451" i="2"/>
  <c r="A453" i="2"/>
  <c r="A459" i="2"/>
  <c r="A458" i="2"/>
  <c r="A461" i="2"/>
  <c r="A464" i="2"/>
  <c r="A465" i="2"/>
  <c r="A466" i="2"/>
  <c r="A468" i="2"/>
  <c r="A472" i="2"/>
  <c r="A474" i="2"/>
  <c r="A476" i="2"/>
  <c r="A477" i="2"/>
  <c r="A478" i="2"/>
  <c r="A479" i="2"/>
  <c r="B22" i="4" l="1"/>
  <c r="C22" i="4" s="1"/>
  <c r="B21" i="4"/>
  <c r="C21" i="4" s="1"/>
  <c r="D6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7" i="4"/>
  <c r="B20" i="4"/>
  <c r="C20" i="4" s="1"/>
  <c r="B7" i="4"/>
  <c r="C7" i="4" s="1"/>
  <c r="B8" i="4"/>
  <c r="C8" i="4" s="1"/>
  <c r="B15" i="4"/>
  <c r="C15" i="4" s="1"/>
  <c r="B17" i="4"/>
  <c r="C17" i="4" s="1"/>
  <c r="B9" i="4"/>
  <c r="C9" i="4" s="1"/>
  <c r="B19" i="4"/>
  <c r="C19" i="4" s="1"/>
  <c r="B10" i="4"/>
  <c r="C10" i="4" s="1"/>
  <c r="B6" i="4"/>
  <c r="C6" i="4" s="1"/>
  <c r="B11" i="4"/>
  <c r="C11" i="4" s="1"/>
  <c r="B14" i="4"/>
  <c r="C14" i="4" s="1"/>
  <c r="B18" i="4"/>
  <c r="C18" i="4" s="1"/>
  <c r="B12" i="4"/>
  <c r="C12" i="4" s="1"/>
  <c r="B16" i="4"/>
  <c r="C16" i="4" s="1"/>
  <c r="B13" i="4"/>
  <c r="C13" i="4" s="1"/>
  <c r="A5" i="4"/>
  <c r="D5" i="4" s="1"/>
  <c r="B5" i="4" l="1"/>
  <c r="B2" i="4" s="1"/>
  <c r="B4" i="4" s="1"/>
  <c r="C4" i="4" s="1"/>
  <c r="C5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<sst xmlns="http://schemas.openxmlformats.org/spreadsheetml/2006/main" count="7876" uniqueCount="2526">
  <si>
    <t>#</t>
  </si>
  <si>
    <t>A Belén se va y se viene</t>
  </si>
  <si>
    <t>A la fiesta del Señor</t>
  </si>
  <si>
    <t>A ti acudo</t>
  </si>
  <si>
    <t>A ti que eres el signo</t>
  </si>
  <si>
    <t>Abba, Padre</t>
  </si>
  <si>
    <t>Abre tu tienda al Señor</t>
  </si>
  <si>
    <t>Abro mi ser</t>
  </si>
  <si>
    <t>Acerquémonos todos al altar</t>
  </si>
  <si>
    <t>Al atardecer de la vida</t>
  </si>
  <si>
    <t>Al ver Jesús</t>
  </si>
  <si>
    <t>Alegre la mañana</t>
  </si>
  <si>
    <t>Alegrémonos, hermanos</t>
  </si>
  <si>
    <t>Alelu-aleluya</t>
  </si>
  <si>
    <t>Aleluya (Santiago)</t>
  </si>
  <si>
    <t>Aleluya cantará</t>
  </si>
  <si>
    <t>Aleluya por esa gente</t>
  </si>
  <si>
    <t>Aleluya, creo en Ti, Señor</t>
  </si>
  <si>
    <t>Aleluya, el Señor es nuestro Rey</t>
  </si>
  <si>
    <t>Aleluya, es la fiesta del Señor</t>
  </si>
  <si>
    <t>Alma misionera</t>
  </si>
  <si>
    <t>Alrededor de tu mesa</t>
  </si>
  <si>
    <t>Amando hasta el extremo</t>
  </si>
  <si>
    <t>Amaos (Como el Padre me amó)</t>
  </si>
  <si>
    <t>Amar es darse</t>
  </si>
  <si>
    <t>Andando por el camino</t>
  </si>
  <si>
    <t>Ante Ti, Señor</t>
  </si>
  <si>
    <t>Anunciaremos tu reino, Señor</t>
  </si>
  <si>
    <t>Bendigamos al Señor</t>
  </si>
  <si>
    <t>Bienaventurados seremos, Señor</t>
  </si>
  <si>
    <t>Caminamos hacia el Sol</t>
  </si>
  <si>
    <t>Caminando voy</t>
  </si>
  <si>
    <t>Canta aleluya</t>
  </si>
  <si>
    <t>Cantad a Dios</t>
  </si>
  <si>
    <t>Cantaré eternamente</t>
  </si>
  <si>
    <t>Cantemos todos la Navidad</t>
  </si>
  <si>
    <t>Cerca está el Señor</t>
  </si>
  <si>
    <t>Comeremos de la mesa</t>
  </si>
  <si>
    <t>Compartir junto al Señor</t>
  </si>
  <si>
    <t>Con vosotros está</t>
  </si>
  <si>
    <t>Corazón inquieto</t>
  </si>
  <si>
    <t>Cordero de Dios (boliviano)</t>
  </si>
  <si>
    <t>Cristo ha resucitado</t>
  </si>
  <si>
    <t>Cristo nos da la libertad</t>
  </si>
  <si>
    <t>Cristo por nosotros</t>
  </si>
  <si>
    <t>Cuando el pobre nada tiene</t>
  </si>
  <si>
    <t>Danos un corazón</t>
  </si>
  <si>
    <t>Dios es fiel</t>
  </si>
  <si>
    <t>Dios está aquí</t>
  </si>
  <si>
    <t>Dolorosa</t>
  </si>
  <si>
    <t>Donde hay caridad y amor</t>
  </si>
  <si>
    <t>El amor es nuestro canto</t>
  </si>
  <si>
    <t>El calor de tu palabra</t>
  </si>
  <si>
    <t>El que muere por mí</t>
  </si>
  <si>
    <t>El Señor Dios nos amó</t>
  </si>
  <si>
    <t>El Señor es mi luz</t>
  </si>
  <si>
    <t>El Señor es mi pastor</t>
  </si>
  <si>
    <t>El Señor nos ha nacido en Belén</t>
  </si>
  <si>
    <t>El tamborilero</t>
  </si>
  <si>
    <t>En el mar he oído hoy</t>
  </si>
  <si>
    <t>En el Señor estamos congregados</t>
  </si>
  <si>
    <t>En la comida que Cristo nos da</t>
  </si>
  <si>
    <t>En mi debilidad</t>
  </si>
  <si>
    <t>En mi Getsemaní</t>
  </si>
  <si>
    <t>Eres el fuego, el amor</t>
  </si>
  <si>
    <t>Eres mi riqueza</t>
  </si>
  <si>
    <t>Es de locos</t>
  </si>
  <si>
    <t>Escucha, tú, la Palabra de Dios</t>
  </si>
  <si>
    <t>Esta es tu fiesta</t>
  </si>
  <si>
    <t>Este es el día en que actuó el Señor</t>
  </si>
  <si>
    <t>Gloria a Dios en el cielo</t>
  </si>
  <si>
    <t>Gloria a Dios, gloria al Padre</t>
  </si>
  <si>
    <t>Gloria y alabanza</t>
  </si>
  <si>
    <t>Gracias, Señor</t>
  </si>
  <si>
    <t>Gritad que Dios es grande</t>
  </si>
  <si>
    <t>Hágase</t>
  </si>
  <si>
    <t>Hay un corazón que late</t>
  </si>
  <si>
    <t>Himno a Nuestra Señora de la Almudena</t>
  </si>
  <si>
    <t>Hosanna, hosanna, hosanna</t>
  </si>
  <si>
    <t>Hoy el Señor resucitó</t>
  </si>
  <si>
    <t>Hoy vuelvo de lejos</t>
  </si>
  <si>
    <t>Hoy, Señor, te damos gracias</t>
  </si>
  <si>
    <t>Iglesia soy</t>
  </si>
  <si>
    <t>Ilumíname, Señor</t>
  </si>
  <si>
    <t>Jesús, nuestra Pascua</t>
  </si>
  <si>
    <t>Juntos cantemos hoy</t>
  </si>
  <si>
    <t>Juntos como hermanos</t>
  </si>
  <si>
    <t>La cena del Señor</t>
  </si>
  <si>
    <t>La Virgen sueña caminos</t>
  </si>
  <si>
    <t>Lo que hemos visto y oído</t>
  </si>
  <si>
    <t>Los magos vienen de Oriente</t>
  </si>
  <si>
    <t>Madre de todos los hombres</t>
  </si>
  <si>
    <t>María, la madre buena</t>
  </si>
  <si>
    <t>María, madre nuestra</t>
  </si>
  <si>
    <t>María, mírame</t>
  </si>
  <si>
    <t>María, música de Dios</t>
  </si>
  <si>
    <t>Mi Dios está vivo</t>
  </si>
  <si>
    <t>Mirad al suelo</t>
  </si>
  <si>
    <t>Nada nos separará</t>
  </si>
  <si>
    <t>Nadie te ama como Yo</t>
  </si>
  <si>
    <t>No adoréis a nadie</t>
  </si>
  <si>
    <t>No me mueve</t>
  </si>
  <si>
    <t>No se cansó de hacer el bien</t>
  </si>
  <si>
    <t>Oh, mi Dios, crea en mí</t>
  </si>
  <si>
    <t>Oh, Señor, mueve mi espíritu</t>
  </si>
  <si>
    <t>Ojalá escuchemos hoy su voz</t>
  </si>
  <si>
    <t>Oración del pobre</t>
  </si>
  <si>
    <t>Os doy un mandato nuevo</t>
  </si>
  <si>
    <t>Padre nuestro (mexicano)</t>
  </si>
  <si>
    <t>Padre nuestro, tú que estás</t>
  </si>
  <si>
    <t>Padre, únenos</t>
  </si>
  <si>
    <t>Para el que sabe</t>
  </si>
  <si>
    <t>Paz en la tierra</t>
  </si>
  <si>
    <t>Paz, Señor, en el cielo y la tierra</t>
  </si>
  <si>
    <t>Pescador de hombres</t>
  </si>
  <si>
    <t>Pon tu mano</t>
  </si>
  <si>
    <t>Por los hombres</t>
  </si>
  <si>
    <t>Por ti, mi Dios</t>
  </si>
  <si>
    <t>Preparad el camino al Señor</t>
  </si>
  <si>
    <t>Protégeme, Dios mío</t>
  </si>
  <si>
    <t>Pueblo mío</t>
  </si>
  <si>
    <t>Purifícame, Señor</t>
  </si>
  <si>
    <t>Qué alegría cuando me dijeron</t>
  </si>
  <si>
    <t>Qué te puedo dar</t>
  </si>
  <si>
    <t>Qué tendrá lo pequeño</t>
  </si>
  <si>
    <t>Qué ves en la noche</t>
  </si>
  <si>
    <t>Quédate con nosotros</t>
  </si>
  <si>
    <t>Quiero alabarte</t>
  </si>
  <si>
    <t>Reina del Cielo</t>
  </si>
  <si>
    <t>Resucitó, aleluya</t>
  </si>
  <si>
    <t>Reunidos en el nombre del Señor</t>
  </si>
  <si>
    <t>Santa María del Camino</t>
  </si>
  <si>
    <t>Santo (Cielo y tierra pasarán)</t>
  </si>
  <si>
    <t>Santo (The Beatles)</t>
  </si>
  <si>
    <t>Santo zaireño</t>
  </si>
  <si>
    <t>Se acerca tu Navidad</t>
  </si>
  <si>
    <t>Señor, ten piedad</t>
  </si>
  <si>
    <t>Shalom haberim</t>
  </si>
  <si>
    <t>Si Dios a su mesa nos quiere sentar</t>
  </si>
  <si>
    <t>Sois la sal</t>
  </si>
  <si>
    <t>Sois la semilla</t>
  </si>
  <si>
    <t>Somos un pueblo que camina</t>
  </si>
  <si>
    <t>Tan cerca de mí</t>
  </si>
  <si>
    <t>Te damos gracias, Señor</t>
  </si>
  <si>
    <t>Te ensalzaré, Señor</t>
  </si>
  <si>
    <t>Tengo que gritar</t>
  </si>
  <si>
    <t>Todos unidos</t>
  </si>
  <si>
    <t>Tomado de la mano</t>
  </si>
  <si>
    <t>Traemos a tu altar</t>
  </si>
  <si>
    <t>Tú eres capaz</t>
  </si>
  <si>
    <t>Tú eres el Dios que nos salva</t>
  </si>
  <si>
    <t>Tu Palabra me da vida</t>
  </si>
  <si>
    <t>Tu Reino es vida</t>
  </si>
  <si>
    <t>Un día abrí los ojos</t>
  </si>
  <si>
    <t>Un niño se te acercó</t>
  </si>
  <si>
    <t>Un nuevo sitio disponed</t>
  </si>
  <si>
    <t>Una espiga dorada</t>
  </si>
  <si>
    <t>Una nueva vida</t>
  </si>
  <si>
    <t>Unidos en la fiesta</t>
  </si>
  <si>
    <t>Vamos a preparar</t>
  </si>
  <si>
    <t>Vamos cantando al Señor</t>
  </si>
  <si>
    <t>Vamos todos al banquete</t>
  </si>
  <si>
    <t>Vaso nuevo</t>
  </si>
  <si>
    <t>Ven, Salvador</t>
  </si>
  <si>
    <t>Venimos a escuchar tu voz</t>
  </si>
  <si>
    <t>Victoria, tú reinarás</t>
  </si>
  <si>
    <t>Vienen con alegría</t>
  </si>
  <si>
    <t>Vive tu amor en mí</t>
  </si>
  <si>
    <t>Volar</t>
  </si>
  <si>
    <t>Yo cantaré (Magnificat)</t>
  </si>
  <si>
    <t>Yo celebraré</t>
  </si>
  <si>
    <t>Yo soy el Pan de Vida</t>
  </si>
  <si>
    <t>Yo soy la luz del mundo</t>
  </si>
  <si>
    <t>Yo soy la Vida y la Verdad</t>
  </si>
  <si>
    <t>Adoraré tu cuerpo herido</t>
  </si>
  <si>
    <t>Alimento de amor (El loco)</t>
  </si>
  <si>
    <t>Bienaventuranzas (33 El Musical)</t>
  </si>
  <si>
    <t>Bienaventuranzas (Kairoi)</t>
  </si>
  <si>
    <t>Cerca de Ti, Señor</t>
  </si>
  <si>
    <t>Dime cómo ser pan</t>
  </si>
  <si>
    <t>Dios es amor</t>
  </si>
  <si>
    <t>El Espíritu de Dios (33 El Musical)</t>
  </si>
  <si>
    <t>El niño Dios ha nacido en Belén</t>
  </si>
  <si>
    <t>Él vendrá y te salvará</t>
  </si>
  <si>
    <t>Fuente de paz y fidelidad</t>
  </si>
  <si>
    <t>He venido a servir</t>
  </si>
  <si>
    <t>Himno a San José</t>
  </si>
  <si>
    <t>Junto al vino y el pan</t>
  </si>
  <si>
    <t>Muéveme mi Dios</t>
  </si>
  <si>
    <t>Pastores, venid</t>
  </si>
  <si>
    <t>Por la paz no callaré</t>
  </si>
  <si>
    <t>Ten piedad de mi, Señor</t>
  </si>
  <si>
    <t>Una voz clama en el desierto</t>
  </si>
  <si>
    <t>Ven, Espíritu de Dios (Kairoi)</t>
  </si>
  <si>
    <t>Ya vienen los Reyes Magos</t>
  </si>
  <si>
    <t>Entrada</t>
  </si>
  <si>
    <t>Perdón - Agua</t>
  </si>
  <si>
    <t>Gloria</t>
  </si>
  <si>
    <t>Aleluya</t>
  </si>
  <si>
    <t>Ofertorio</t>
  </si>
  <si>
    <t>Santo</t>
  </si>
  <si>
    <t>Padrenuestro</t>
  </si>
  <si>
    <t>Paz</t>
  </si>
  <si>
    <t>Despedida</t>
  </si>
  <si>
    <t>María</t>
  </si>
  <si>
    <t>Categoría</t>
  </si>
  <si>
    <t>Antífonas</t>
  </si>
  <si>
    <t>Cordero de Dios</t>
  </si>
  <si>
    <t>Ven a la fiesta</t>
  </si>
  <si>
    <t>Alza tu mano (Comunidad)</t>
  </si>
  <si>
    <t>TOTAL contar</t>
  </si>
  <si>
    <t>TOTAL suma</t>
  </si>
  <si>
    <t>Blancos</t>
  </si>
  <si>
    <t>El Señor es mi pastor, nada me falta (completo)</t>
  </si>
  <si>
    <t>Origen</t>
  </si>
  <si>
    <t>NSB</t>
  </si>
  <si>
    <t>Cantemos al amor de los amores</t>
  </si>
  <si>
    <t>Especiales</t>
  </si>
  <si>
    <t>Unidos a todos los pueblos</t>
  </si>
  <si>
    <t>Nati</t>
  </si>
  <si>
    <t>Envíame</t>
  </si>
  <si>
    <t>No temas</t>
  </si>
  <si>
    <t>Tocho8</t>
  </si>
  <si>
    <t>Ven, Espíritu de Dios (Esprit createur)</t>
  </si>
  <si>
    <t>Siempre estuviste aquí (Almudena)</t>
  </si>
  <si>
    <t>Espíritu</t>
  </si>
  <si>
    <t>Toño</t>
  </si>
  <si>
    <t>x</t>
  </si>
  <si>
    <t>Dios nos convoca</t>
  </si>
  <si>
    <t>El Señor nos ha reunido</t>
  </si>
  <si>
    <t>El Señor resucitó</t>
  </si>
  <si>
    <t>Jesús está entre nosotros</t>
  </si>
  <si>
    <t>Ven a celebrar</t>
  </si>
  <si>
    <t>Agua, lávame</t>
  </si>
  <si>
    <t>Me levantaré</t>
  </si>
  <si>
    <t>A Dios den gracias los pueblos</t>
  </si>
  <si>
    <t>Quién nos separará</t>
  </si>
  <si>
    <t>Aleluya, ha nacido el salvador</t>
  </si>
  <si>
    <t>Santo (Mocedades)</t>
  </si>
  <si>
    <t>La paz te doy</t>
  </si>
  <si>
    <t>Llevad la buena noticia</t>
  </si>
  <si>
    <t>El Señor os dará su Espíritu Santo</t>
  </si>
  <si>
    <t>Hoy, Señor, te daré</t>
  </si>
  <si>
    <t>Quiero caminar contigo, María</t>
  </si>
  <si>
    <t>Junto a ti, María</t>
  </si>
  <si>
    <t>Mujer fuerte</t>
  </si>
  <si>
    <t>Gloria, gloria a Dios</t>
  </si>
  <si>
    <t>Que tu palabra nos cambie el corazón</t>
  </si>
  <si>
    <t>Da la paz al mundo</t>
  </si>
  <si>
    <t>Padre nuestro, padre nuestro</t>
  </si>
  <si>
    <t>Jesús, ven tú</t>
  </si>
  <si>
    <t>María, María</t>
  </si>
  <si>
    <t>Bienvenidos</t>
  </si>
  <si>
    <t>Te ofrecemos</t>
  </si>
  <si>
    <t>Peregrinos de la paz y la alegría</t>
  </si>
  <si>
    <t>CLN</t>
  </si>
  <si>
    <t>Cordero de Dios (Aragüés)</t>
  </si>
  <si>
    <t>Cordero de Dios (Manzano)</t>
  </si>
  <si>
    <t>Si me falta el amor</t>
  </si>
  <si>
    <t>Necesitamos comer tu pan</t>
  </si>
  <si>
    <t>Nace el niño en un portal</t>
  </si>
  <si>
    <t>Nunca suenan las campanas</t>
  </si>
  <si>
    <t>SBM</t>
  </si>
  <si>
    <t>Venid, fieles todos (Adeste fideles)</t>
  </si>
  <si>
    <t>Tono</t>
  </si>
  <si>
    <t>Jesús, amigo</t>
  </si>
  <si>
    <t>Yendo contigo</t>
  </si>
  <si>
    <t>Migueli</t>
  </si>
  <si>
    <t>Jesús es Señor</t>
  </si>
  <si>
    <t>Tomad, comed</t>
  </si>
  <si>
    <t>Hakuna</t>
  </si>
  <si>
    <t>Padre nuestro zaragozano</t>
  </si>
  <si>
    <t>Cancionero Final MD</t>
  </si>
  <si>
    <t>Enciéndeme</t>
  </si>
  <si>
    <t>Que sea mi vida la sal</t>
  </si>
  <si>
    <t>CancioneroSG</t>
  </si>
  <si>
    <t>Núm</t>
  </si>
  <si>
    <t>Taizé</t>
  </si>
  <si>
    <t>2018-2019</t>
  </si>
  <si>
    <t>2020-2021</t>
  </si>
  <si>
    <t>2023-2024</t>
  </si>
  <si>
    <t>Columna1</t>
  </si>
  <si>
    <t>Columna2</t>
  </si>
  <si>
    <t>Columna3</t>
  </si>
  <si>
    <t>Columna4</t>
  </si>
  <si>
    <t>Herre, visa mig vägen</t>
  </si>
  <si>
    <t>Aber du weisst den Weg für mich</t>
  </si>
  <si>
    <t>Ad te Jesu Christe</t>
  </si>
  <si>
    <t>Libro vocal</t>
  </si>
  <si>
    <t>Adoramus te Christe</t>
  </si>
  <si>
    <t>Adoramus te O Christe</t>
  </si>
  <si>
    <t>SOLOS</t>
  </si>
  <si>
    <t>Taizé Madrid</t>
  </si>
  <si>
    <t>Alleluia (94) ***FOTO</t>
  </si>
  <si>
    <t>Cantoral Taizé</t>
  </si>
  <si>
    <t>Alleluia (96)</t>
  </si>
  <si>
    <t>Alleluia (97) ***FOTO</t>
  </si>
  <si>
    <t>Alleluia (Kiev)</t>
  </si>
  <si>
    <t>Alleluia 1</t>
  </si>
  <si>
    <t>Acordes</t>
  </si>
  <si>
    <t>Alleluia 4</t>
  </si>
  <si>
    <t>Alleluia 5</t>
  </si>
  <si>
    <t>Carnet jaune vert</t>
  </si>
  <si>
    <t>Alleluia 7</t>
  </si>
  <si>
    <t>Alleluia 8</t>
  </si>
  <si>
    <t>Alleluia 10</t>
  </si>
  <si>
    <t>Alleluia 11</t>
  </si>
  <si>
    <t>Alleluia 16</t>
  </si>
  <si>
    <t>Alleluia 17</t>
  </si>
  <si>
    <t>Alleluia 18</t>
  </si>
  <si>
    <t>Alleluia 20</t>
  </si>
  <si>
    <t>Alleluia 21</t>
  </si>
  <si>
    <t>Alleluia 22</t>
  </si>
  <si>
    <t>Alleluia 23</t>
  </si>
  <si>
    <t>All you who pass this way</t>
  </si>
  <si>
    <t>Atme in uns</t>
  </si>
  <si>
    <t>Aucune ombre</t>
  </si>
  <si>
    <t>Auprès de Dieu</t>
  </si>
  <si>
    <t>Avant la fin de la lumière</t>
  </si>
  <si>
    <t>Beati voi poveri</t>
  </si>
  <si>
    <t>Béatitudes</t>
  </si>
  <si>
    <t>Behüte mich Gott</t>
  </si>
  <si>
    <t>Bendigo al Señor</t>
  </si>
  <si>
    <t>Benedictus qui venit (canon)</t>
  </si>
  <si>
    <t>Benedictus Dominus Deus</t>
  </si>
  <si>
    <t>Bénissez le Seigneur</t>
  </si>
  <si>
    <t>Bleib mit deiner Gnade</t>
  </si>
  <si>
    <t>Bleibet hier</t>
  </si>
  <si>
    <t>Bless the Lord</t>
  </si>
  <si>
    <t>Bóg jest miłością</t>
  </si>
  <si>
    <t>Bogoroditse Dievo 1</t>
  </si>
  <si>
    <t>Bogoroditse Dievo 2</t>
  </si>
  <si>
    <t>Bonum est confidere</t>
  </si>
  <si>
    <t>C’est toi ma lampe</t>
  </si>
  <si>
    <t>Cantarei ao Senhor</t>
  </si>
  <si>
    <t>Cantate Domino</t>
  </si>
  <si>
    <t>Cantate Domino canticum novum</t>
  </si>
  <si>
    <t>Christe Jesu lumen cordium</t>
  </si>
  <si>
    <t>Christe, lux mundi</t>
  </si>
  <si>
    <t>Christe Salvator</t>
  </si>
  <si>
    <t>Christus resurrexit</t>
  </si>
  <si>
    <t>Confitemini Domino</t>
  </si>
  <si>
    <t>Crucem tuam</t>
  </si>
  <si>
    <t>Da pacem cordium (canon)</t>
  </si>
  <si>
    <t>Da pacem... in diebus</t>
  </si>
  <si>
    <t>Dans nos obscurités</t>
  </si>
  <si>
    <t>De noche</t>
  </si>
  <si>
    <t>Despierta tú que duermes</t>
  </si>
  <si>
    <t>Deus, Deus meus (canon)</t>
  </si>
  <si>
    <t>Dieu ne peut que donner</t>
  </si>
  <si>
    <t>Dieu Saint</t>
  </si>
  <si>
    <t>Dominus spiritus est</t>
  </si>
  <si>
    <t>Dona la pace</t>
  </si>
  <si>
    <t>Dona nobis pacem</t>
  </si>
  <si>
    <t>Eat this bread</t>
  </si>
  <si>
    <t>El alma que anda en amor</t>
  </si>
  <si>
    <t>El Senyor</t>
  </si>
  <si>
    <t>El Senyor (In the Lord / Meine Hoffnung / Pan jest mocą)</t>
  </si>
  <si>
    <t>Esprit consolateur</t>
  </si>
  <si>
    <t>Exaudi orationem meam</t>
  </si>
  <si>
    <t>Exomologisthe to Kyrio</t>
  </si>
  <si>
    <t>Fiez-vous en Lui</t>
  </si>
  <si>
    <t>Frieden, Frieden</t>
  </si>
  <si>
    <t>Gib mich ganz zu eigen dir</t>
  </si>
  <si>
    <t>Gloria... et in terra pax</t>
  </si>
  <si>
    <t>Gloria, gloria (canon)</t>
  </si>
  <si>
    <t>Gospodi A</t>
  </si>
  <si>
    <t>Gospodi B</t>
  </si>
  <si>
    <t>Gospodi C</t>
  </si>
  <si>
    <t>Gospodi E</t>
  </si>
  <si>
    <t>Gospodi F</t>
  </si>
  <si>
    <t>Grande est ta bonté</t>
  </si>
  <si>
    <t>Heureux qui s’abandonne à toi</t>
  </si>
  <si>
    <t>Hristos anesti ek nekron</t>
  </si>
  <si>
    <t>Hristos voskriesie iz miertvih</t>
  </si>
  <si>
    <t>Hvalite imia Gospodnie</t>
  </si>
  <si>
    <t>I am sure I shall see</t>
  </si>
  <si>
    <t>Iedere nacht verlang ik</t>
  </si>
  <si>
    <t>Il Signore ti ristora</t>
  </si>
  <si>
    <t>In manus tuas</t>
  </si>
  <si>
    <t>In resurrectione tua</t>
  </si>
  <si>
    <t>In te confido</t>
  </si>
  <si>
    <t>Je sais que mon rédempteur est vivant</t>
  </si>
  <si>
    <t>Jesu Christe, Fili Dei</t>
  </si>
  <si>
    <t>Jesu Redemptor</t>
  </si>
  <si>
    <t>Jésus Christ, ô clarté d'en haut</t>
  </si>
  <si>
    <t>Jésus le Christ</t>
  </si>
  <si>
    <t>Jésus, ma joie</t>
  </si>
  <si>
    <t>Jesus, remember me</t>
  </si>
  <si>
    <t>Jubelt und freut euch</t>
  </si>
  <si>
    <t>Jubilate, Alleluia</t>
  </si>
  <si>
    <t>Jubilate coeli (canon)</t>
  </si>
  <si>
    <t>Jubilate Deo</t>
  </si>
  <si>
    <t>Jubilate, servite</t>
  </si>
  <si>
    <t>Kristus, din Ande</t>
  </si>
  <si>
    <t>Kyrie 1</t>
  </si>
  <si>
    <t>Kyrie 5</t>
  </si>
  <si>
    <t>Kyrie 6</t>
  </si>
  <si>
    <t>Kyrie 7</t>
  </si>
  <si>
    <t>Kyrie 8</t>
  </si>
  <si>
    <t>Kyrie 9</t>
  </si>
  <si>
    <t>Kyrie 10</t>
  </si>
  <si>
    <t>Kyrie 11</t>
  </si>
  <si>
    <t>Kyrie 12</t>
  </si>
  <si>
    <t>Kyrie 13</t>
  </si>
  <si>
    <t>Kyrie 17</t>
  </si>
  <si>
    <t>Kyrie 18</t>
  </si>
  <si>
    <t>Kyrie 19</t>
  </si>
  <si>
    <t>Kyrie 20</t>
  </si>
  <si>
    <t>Kyrie 21</t>
  </si>
  <si>
    <t>L’ajuda em vindrà</t>
  </si>
  <si>
    <t>La ténèbre</t>
  </si>
  <si>
    <t>Laetentur coeli</t>
  </si>
  <si>
    <t>Laudamus te***</t>
  </si>
  <si>
    <t>Laudate Dominum***</t>
  </si>
  <si>
    <t>Laudate omnes gentes***</t>
  </si>
  <si>
    <t>Laudemus Deum</t>
  </si>
  <si>
    <t>Let all who are thirsty come</t>
  </si>
  <si>
    <t>Magnificat (canon)</t>
  </si>
  <si>
    <t>Magnificat (choral)***</t>
  </si>
  <si>
    <t>Magnificat 3***</t>
  </si>
  <si>
    <t>Mane nobiscum</t>
  </si>
  <si>
    <t>Misericordias Domini</t>
  </si>
  <si>
    <t>Mon âme se repose</t>
  </si>
  <si>
    <t>Nada te turbe</t>
  </si>
  <si>
    <t>Nebojte se</t>
  </si>
  <si>
    <t>Nothing can ever</t>
  </si>
  <si>
    <t>Notre âme attend</t>
  </si>
  <si>
    <t>Notre Père</t>
  </si>
  <si>
    <t>Nunc dimittis</t>
  </si>
  <si>
    <t>O Christe Domine Jesu</t>
  </si>
  <si>
    <t>O toi, l’au-delà de tout</t>
  </si>
  <si>
    <t>Oculi nostri</t>
  </si>
  <si>
    <t>Ostende nobis</t>
  </si>
  <si>
    <t>Para mim, ser feliz</t>
  </si>
  <si>
    <t>Per crucem</t>
  </si>
  <si>
    <t>Przybądź, Duchu Boży</t>
  </si>
  <si>
    <t>Psallite Deo</t>
  </si>
  <si>
    <t>Que j’exulte et jubile</t>
  </si>
  <si>
    <t>Qui regarde vers Dieu</t>
  </si>
  <si>
    <t>Rendez grâce au Seigneur</t>
  </si>
  <si>
    <t>Retourne, mon âme, à ton repos</t>
  </si>
  <si>
    <t>Sanasi on lamppu</t>
  </si>
  <si>
    <t>Sanctum nomen Domini</t>
  </si>
  <si>
    <t>See, I am near</t>
  </si>
  <si>
    <t>Seigneur, tu gardes mon âme</t>
  </si>
  <si>
    <t>Señor, que florezca tu justicia</t>
  </si>
  <si>
    <t>Sfinte Dumnezeule</t>
  </si>
  <si>
    <t>Singt dem Herrn</t>
  </si>
  <si>
    <t>Sit nomen Domini</t>
  </si>
  <si>
    <t>Souviens-toi de Jésus Christ</t>
  </si>
  <si>
    <t>Spiritus Jesu Christi</t>
  </si>
  <si>
    <t>Staňte se solí</t>
  </si>
  <si>
    <t>Surrexit Christus</t>
  </si>
  <si>
    <t>Surrexit Dominus vere (canon)</t>
  </si>
  <si>
    <t>Surrexit Dominus vere II</t>
  </si>
  <si>
    <t>Sviaty Boze (102) ***FOTO</t>
  </si>
  <si>
    <t>Sviaty Boze (107)</t>
  </si>
  <si>
    <t>The kingdom of God</t>
  </si>
  <si>
    <t>Tibi, Deo, gloria</t>
  </si>
  <si>
    <t>Toi, tu nous aimes</t>
  </si>
  <si>
    <t>Tu mecum es</t>
  </si>
  <si>
    <t>Tu palabra, Señor</t>
  </si>
  <si>
    <t>Tu sei sorgente viva</t>
  </si>
  <si>
    <t>Tui amoris</t>
  </si>
  <si>
    <t>Ubi caritas</t>
  </si>
  <si>
    <t>Ubi caritas Deus ibi est</t>
  </si>
  <si>
    <t>Une soif emplit notre âme</t>
  </si>
  <si>
    <t>Veni Creator (canon)</t>
  </si>
  <si>
    <t>Veni Creator (litanie)</t>
  </si>
  <si>
    <t>Veni Lumen (choral)</t>
  </si>
  <si>
    <t>Veni lumen cordium I</t>
  </si>
  <si>
    <t>Veni lumen cordium II</t>
  </si>
  <si>
    <t>Veni Sancte Spiritus</t>
  </si>
  <si>
    <t>Venite, exultemus Domino</t>
  </si>
  <si>
    <t>Vieni Spirito creatore (canon)</t>
  </si>
  <si>
    <t>Viešpatie, tu viską žinai</t>
  </si>
  <si>
    <t>Voici Dieu qui vient à mon secours</t>
  </si>
  <si>
    <t>Wait for the Lord</t>
  </si>
  <si>
    <t>With you, O Lord</t>
  </si>
  <si>
    <t>Wysławiajcie Pana</t>
  </si>
  <si>
    <t>Zu wem sollen wir gehen</t>
  </si>
  <si>
    <t>La</t>
  </si>
  <si>
    <t>Letra índice</t>
  </si>
  <si>
    <t>Letra</t>
  </si>
  <si>
    <t>Navidad</t>
  </si>
  <si>
    <t>Un pueblo que camina por el mundo</t>
  </si>
  <si>
    <t>Autor</t>
  </si>
  <si>
    <t>Estado</t>
  </si>
  <si>
    <t>Renovación Carismática Católica</t>
  </si>
  <si>
    <t>Carmelo Erdozáin</t>
  </si>
  <si>
    <t>Juanjo Elezkano</t>
  </si>
  <si>
    <t>Francisco Palazón</t>
  </si>
  <si>
    <t>Toño Casado</t>
  </si>
  <si>
    <t>J. Pedro Martins</t>
  </si>
  <si>
    <t>Cesáreo Gabarain</t>
  </si>
  <si>
    <t>Popular - O sinner man</t>
  </si>
  <si>
    <t>Kairoi</t>
  </si>
  <si>
    <t>Joaquín Madurga</t>
  </si>
  <si>
    <t>Antonio Alcalde</t>
  </si>
  <si>
    <t>Miguel Manzano</t>
  </si>
  <si>
    <t>Al-Haraca</t>
  </si>
  <si>
    <t>Peregrino (Éxodo y liberación)</t>
  </si>
  <si>
    <t>Maranatha</t>
  </si>
  <si>
    <t>Juan Antonio Espinosa</t>
  </si>
  <si>
    <t>Oscar Palomares</t>
  </si>
  <si>
    <t>Alborada</t>
  </si>
  <si>
    <t>Rev</t>
  </si>
  <si>
    <t>Confieso</t>
  </si>
  <si>
    <t>JHS</t>
  </si>
  <si>
    <t>Viviremos firmes en la fe</t>
  </si>
  <si>
    <t>Ave María</t>
  </si>
  <si>
    <t>Pedro Núñez</t>
  </si>
  <si>
    <t>Brotes de Olivo</t>
  </si>
  <si>
    <t>Alberto Arija</t>
  </si>
  <si>
    <t>Ain Karem</t>
  </si>
  <si>
    <t>Javier Gacías</t>
  </si>
  <si>
    <t>Manuel José Alonso y José Pagán</t>
  </si>
  <si>
    <t>Anónimo</t>
  </si>
  <si>
    <t>Todo mi ser (Alabo tu bondad)</t>
  </si>
  <si>
    <t>Gloria, gloria, aleluya</t>
  </si>
  <si>
    <t>Andrés Barriales</t>
  </si>
  <si>
    <t>Coral Católica Juvenil</t>
  </si>
  <si>
    <t>Palazón - Erdozáin</t>
  </si>
  <si>
    <t>Parroquia del Buen Pastor</t>
  </si>
  <si>
    <t>Luis Alfredo Díaz Britos</t>
  </si>
  <si>
    <t>Juan Jáuregi</t>
  </si>
  <si>
    <t>Marcos Frisina</t>
  </si>
  <si>
    <t>Luis Guitarra</t>
  </si>
  <si>
    <t>Ricardo Cantalapiedra</t>
  </si>
  <si>
    <t>Grupo Nueva Vida</t>
  </si>
  <si>
    <t>Nico Montero</t>
  </si>
  <si>
    <t>Español</t>
  </si>
  <si>
    <t>Oh, Dios, tú eres mi Dios (Sed de Dios)</t>
  </si>
  <si>
    <t>Jaime Espino</t>
  </si>
  <si>
    <t>El cáliz que bendecimos</t>
  </si>
  <si>
    <t>Gregorio Fernández</t>
  </si>
  <si>
    <t>Popular</t>
  </si>
  <si>
    <t>Misa salvadoreña</t>
  </si>
  <si>
    <t>Grupo Gente Nueva</t>
  </si>
  <si>
    <t>Jesucristo Superstar</t>
  </si>
  <si>
    <t>Ixcís</t>
  </si>
  <si>
    <t>Jesús Cardeñoso</t>
  </si>
  <si>
    <t>Jaime Olguín</t>
  </si>
  <si>
    <t>Mocedades</t>
  </si>
  <si>
    <t>The Beatles</t>
  </si>
  <si>
    <t>Santo (Händel)</t>
  </si>
  <si>
    <t>Santo salvadoreño</t>
  </si>
  <si>
    <t>Santo (Están llenos de tu amor)</t>
  </si>
  <si>
    <t>Santo (Hosanna en el Cielo al Señor)</t>
  </si>
  <si>
    <t>Santo (Olguín)</t>
  </si>
  <si>
    <t>Do</t>
  </si>
  <si>
    <t>Mim</t>
  </si>
  <si>
    <t>Lacej3</t>
  </si>
  <si>
    <t>X</t>
  </si>
  <si>
    <t>Esto que te doy</t>
  </si>
  <si>
    <t>Laura</t>
  </si>
  <si>
    <t>María de Nazaret</t>
  </si>
  <si>
    <t>Ven, Espíritu divino (Secuencia de Pentecostés)</t>
  </si>
  <si>
    <t>Pedro Antonio Garza</t>
  </si>
  <si>
    <t>Simon &amp; Garfunkel</t>
  </si>
  <si>
    <t>JJ</t>
  </si>
  <si>
    <t>***DESPEDIDA?</t>
  </si>
  <si>
    <t>Kairós</t>
  </si>
  <si>
    <t>Popular judío</t>
  </si>
  <si>
    <t>Tomás Aragüés</t>
  </si>
  <si>
    <t>Comunión I</t>
  </si>
  <si>
    <t>Comunión II</t>
  </si>
  <si>
    <t>Josep Asunción</t>
  </si>
  <si>
    <t>Enrique García Vélez</t>
  </si>
  <si>
    <t>Comunidad San Pedro</t>
  </si>
  <si>
    <t>Maite López</t>
  </si>
  <si>
    <t>Emilio Vicente Mateu</t>
  </si>
  <si>
    <t>Una tarde en la playa</t>
  </si>
  <si>
    <t>Alegría, alegría, alegría</t>
  </si>
  <si>
    <t>Campana sobre campana</t>
  </si>
  <si>
    <t>Ay, del chiquirritín</t>
  </si>
  <si>
    <t>Dime, niño</t>
  </si>
  <si>
    <t>Navidad, es Navidad</t>
  </si>
  <si>
    <t>Navidad, Navidad</t>
  </si>
  <si>
    <t>Vivid la Navidad</t>
  </si>
  <si>
    <t>Aquí tienes el Pan</t>
  </si>
  <si>
    <t>Roca</t>
  </si>
  <si>
    <t>Aleluya (Junto a ti, Jesús)</t>
  </si>
  <si>
    <t>No quiero alejarme de ti</t>
  </si>
  <si>
    <t>Quiero caminar</t>
  </si>
  <si>
    <t>Te amo, Señor</t>
  </si>
  <si>
    <t>Padre, vuelvo a ti</t>
  </si>
  <si>
    <t>Mirad, Jesús resucita hoy</t>
  </si>
  <si>
    <t>Santo es el Señor</t>
  </si>
  <si>
    <t>Señor, ten piedad de nosotros</t>
  </si>
  <si>
    <t>Ayúdame a caminar</t>
  </si>
  <si>
    <t>Ven, no apartes de mí los ojos</t>
  </si>
  <si>
    <t>Sigue habiendo</t>
  </si>
  <si>
    <t>Santo, Santo, Santo</t>
  </si>
  <si>
    <t>TSNC</t>
  </si>
  <si>
    <t>Santo eres, Señor, Dios nuestro</t>
  </si>
  <si>
    <t>Juntos nos acercamos</t>
  </si>
  <si>
    <t>Ramón Capilla</t>
  </si>
  <si>
    <t>Pelayo Sánchez</t>
  </si>
  <si>
    <t>Cristóbal Halffter</t>
  </si>
  <si>
    <t>Sarah Flower Adams</t>
  </si>
  <si>
    <t>Alicia Mendoza</t>
  </si>
  <si>
    <t>Salomé Arricibita</t>
  </si>
  <si>
    <t>Alberto Taulé</t>
  </si>
  <si>
    <t>Popular francesa</t>
  </si>
  <si>
    <t>(Adaptación) Barriales</t>
  </si>
  <si>
    <t>Martín Valverde</t>
  </si>
  <si>
    <t>José Luis Perales</t>
  </si>
  <si>
    <t>Athenas</t>
  </si>
  <si>
    <t>Kiko Argüello</t>
  </si>
  <si>
    <t>Santo (Santo Domingo de Silos)</t>
  </si>
  <si>
    <t>Rafael Espinosa</t>
  </si>
  <si>
    <t>André Losay</t>
  </si>
  <si>
    <t>Rick Ridings</t>
  </si>
  <si>
    <t>Suzanne Toolan</t>
  </si>
  <si>
    <t>Georg Friedrich Händel</t>
  </si>
  <si>
    <t>Salve, Regina</t>
  </si>
  <si>
    <t>CRC</t>
  </si>
  <si>
    <t>Algo nuevo</t>
  </si>
  <si>
    <t>Linda Stassen</t>
  </si>
  <si>
    <t>Stephen Schwartz</t>
  </si>
  <si>
    <t>Linda Duval</t>
  </si>
  <si>
    <t>Bob Fitts y Gary Sadler</t>
  </si>
  <si>
    <t>Alejandro Ruiz</t>
  </si>
  <si>
    <t>Letanías</t>
  </si>
  <si>
    <t>Adorando</t>
  </si>
  <si>
    <t>Pregón Pascual</t>
  </si>
  <si>
    <t>Ven y descánsate</t>
  </si>
  <si>
    <t>Quiero ser pan</t>
  </si>
  <si>
    <t>Galfer</t>
  </si>
  <si>
    <t>Dulce muchacha humilde de Palestina</t>
  </si>
  <si>
    <t>Tú nos dijiste que la muerte</t>
  </si>
  <si>
    <t>Salve, Madre</t>
  </si>
  <si>
    <t>Agustín</t>
  </si>
  <si>
    <t>Gen Verde</t>
  </si>
  <si>
    <t>Lámpara es tu palabra</t>
  </si>
  <si>
    <t>Safa</t>
  </si>
  <si>
    <t>La bondad y el amor del Señor</t>
  </si>
  <si>
    <t>Háblame</t>
  </si>
  <si>
    <t>Principio y fundamento</t>
  </si>
  <si>
    <t>José María Olaizola</t>
  </si>
  <si>
    <t>Secuencia de Pascua</t>
  </si>
  <si>
    <t>OK</t>
  </si>
  <si>
    <t>Musical "El diluvio que viene"</t>
  </si>
  <si>
    <t>Gloria a Dios (No sé cómo alabarte)</t>
  </si>
  <si>
    <t>José Vives</t>
  </si>
  <si>
    <t>Caminaré hoy en tu presencia</t>
  </si>
  <si>
    <t>Sor Trini - Hijas de la Caridad</t>
  </si>
  <si>
    <t>Marco López</t>
  </si>
  <si>
    <t>Ven, si te has caído levántate</t>
  </si>
  <si>
    <t>Grupo Loyola Valladolid</t>
  </si>
  <si>
    <t>Eduardo Ortiz</t>
  </si>
  <si>
    <t>Pablo Coloma</t>
  </si>
  <si>
    <t>Padre nuestro (Erdozáin)</t>
  </si>
  <si>
    <t>Elena Ráfales</t>
  </si>
  <si>
    <t>Alejandro Mejía</t>
  </si>
  <si>
    <t>Cordero de Dios (Maristas)</t>
  </si>
  <si>
    <t>Cordero de Dios (MiEs)</t>
  </si>
  <si>
    <t>Misioneros de la Esperanza</t>
  </si>
  <si>
    <t>Parroquia San Juan de Ávila</t>
  </si>
  <si>
    <t>Tanto amó Dios al mundo</t>
  </si>
  <si>
    <t>Gen Rosso</t>
  </si>
  <si>
    <t>José Antonio Poblete</t>
  </si>
  <si>
    <t>Eduardo Meana</t>
  </si>
  <si>
    <t>Gina Fernández</t>
  </si>
  <si>
    <t>Francisco Alvarado (Schönstatt)</t>
  </si>
  <si>
    <t>Alberto y Emilia</t>
  </si>
  <si>
    <t>Paloma Falconi</t>
  </si>
  <si>
    <t>Marcela de María</t>
  </si>
  <si>
    <t>Ricardo de la Fuente</t>
  </si>
  <si>
    <t>A. B. Celada Alonso</t>
  </si>
  <si>
    <t>Ignacio Busca de Sagastizabal</t>
  </si>
  <si>
    <t>Como sal, como luz</t>
  </si>
  <si>
    <t>Nati2022</t>
  </si>
  <si>
    <t>No podemos caminar (Hambre de Dios)</t>
  </si>
  <si>
    <t>A dónde me queréis llevar</t>
  </si>
  <si>
    <t>Gloyola</t>
  </si>
  <si>
    <t>https://pastoralmusical.es/inicio/gloyola</t>
  </si>
  <si>
    <t>https://pastoralmusical.es/inicio/tsnc</t>
  </si>
  <si>
    <t>Nada has pensado</t>
  </si>
  <si>
    <t>Karolinns</t>
  </si>
  <si>
    <t>Huracán</t>
  </si>
  <si>
    <t>Número</t>
  </si>
  <si>
    <t>A2</t>
  </si>
  <si>
    <t>E7</t>
  </si>
  <si>
    <t>E10</t>
  </si>
  <si>
    <t>D2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</si>
  <si>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</si>
  <si>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</si>
  <si>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</si>
  <si>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</si>
  <si>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</si>
  <si>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</si>
  <si>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</si>
  <si>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</si>
  <si>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</si>
  <si>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</si>
  <si>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</si>
  <si>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</si>
  <si>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</si>
  <si>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</si>
  <si>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</si>
  <si>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</si>
  <si>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</si>
  <si>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</si>
  <si>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</si>
  <si>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</si>
  <si>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</si>
  <si>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</si>
  <si>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</si>
  <si>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</si>
  <si>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</si>
  <si>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</si>
  <si>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</si>
  <si>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</si>
  <si>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</si>
  <si>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</si>
  <si>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</si>
  <si>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</si>
  <si>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</si>
  <si>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</si>
  <si>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</si>
  <si>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</si>
  <si>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</si>
  <si>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</si>
  <si>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</si>
  <si>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</si>
  <si>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</si>
  <si>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K2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</si>
  <si>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</si>
  <si>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</si>
  <si>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</si>
  <si>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</si>
  <si>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</si>
  <si>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</si>
  <si>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</si>
  <si>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</si>
  <si>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</si>
  <si>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</si>
  <si>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</si>
  <si>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</si>
  <si>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</si>
  <si>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</si>
  <si>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</si>
  <si>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</si>
  <si>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</si>
  <si>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</si>
  <si>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</si>
  <si>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</si>
  <si>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K26</t>
  </si>
  <si>
    <t>K27</t>
  </si>
  <si>
    <t>K28</t>
  </si>
  <si>
    <t>K29</t>
  </si>
  <si>
    <t>K30</t>
  </si>
  <si>
    <t>K31</t>
  </si>
  <si>
    <t>K32</t>
  </si>
  <si>
    <t>K33</t>
  </si>
  <si>
    <t>K34</t>
  </si>
  <si>
    <t>K35</t>
  </si>
  <si>
    <t>K36</t>
  </si>
  <si>
    <t>K37</t>
  </si>
  <si>
    <t>K38</t>
  </si>
  <si>
    <t>K39</t>
  </si>
  <si>
    <t>K40</t>
  </si>
  <si>
    <t>K41</t>
  </si>
  <si>
    <t>K42</t>
  </si>
  <si>
    <t>K43</t>
  </si>
  <si>
    <t>K44</t>
  </si>
  <si>
    <t>K45</t>
  </si>
  <si>
    <t>K46</t>
  </si>
  <si>
    <t>K47</t>
  </si>
  <si>
    <t>K48</t>
  </si>
  <si>
    <t>K49</t>
  </si>
  <si>
    <t>K50</t>
  </si>
  <si>
    <t>K51</t>
  </si>
  <si>
    <t>K52</t>
  </si>
  <si>
    <t>K53</t>
  </si>
  <si>
    <t>K54</t>
  </si>
  <si>
    <t>K55</t>
  </si>
  <si>
    <t>K56</t>
  </si>
  <si>
    <t>L3</t>
  </si>
  <si>
    <t>L4</t>
  </si>
  <si>
    <t>L5</t>
  </si>
  <si>
    <t>L6</t>
  </si>
  <si>
    <t>L9</t>
  </si>
  <si>
    <t>L10</t>
  </si>
  <si>
    <t>L11</t>
  </si>
  <si>
    <t>L15</t>
  </si>
  <si>
    <t>L19</t>
  </si>
  <si>
    <t>L22</t>
  </si>
  <si>
    <t>L26</t>
  </si>
  <si>
    <t>M1</t>
  </si>
  <si>
    <t>M6</t>
  </si>
  <si>
    <t>M7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</si>
  <si>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</si>
  <si>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</si>
  <si>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</si>
  <si>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</si>
  <si>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</si>
  <si>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</si>
  <si>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</si>
  <si>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</si>
  <si>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</si>
  <si>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</si>
  <si>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</si>
  <si>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</si>
  <si>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</si>
  <si>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</si>
  <si>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</si>
  <si>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</si>
  <si>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</si>
  <si>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</si>
  <si>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</si>
  <si>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</si>
  <si>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</si>
  <si>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</si>
  <si>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</si>
  <si>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</si>
  <si>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</si>
  <si>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</si>
  <si>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</si>
  <si>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</si>
  <si>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</si>
  <si>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</si>
  <si>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</si>
  <si>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</si>
  <si>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</si>
  <si>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</si>
  <si>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</si>
  <si>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Q2</t>
  </si>
  <si>
    <t>O1</t>
  </si>
  <si>
    <t>O2</t>
  </si>
  <si>
    <t>O3</t>
  </si>
  <si>
    <t>N5</t>
  </si>
  <si>
    <t>N24</t>
  </si>
  <si>
    <t>F2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</si>
  <si>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</si>
  <si>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</si>
  <si>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</si>
  <si>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</si>
  <si>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</si>
  <si>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</si>
  <si>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</si>
  <si>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</si>
  <si>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</si>
  <si>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</si>
  <si>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</si>
  <si>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I10</t>
  </si>
  <si>
    <t>B5</t>
  </si>
  <si>
    <t>G10</t>
  </si>
  <si>
    <t>G11</t>
  </si>
  <si>
    <t>G12</t>
  </si>
  <si>
    <t>G13</t>
  </si>
  <si>
    <t>G14</t>
  </si>
  <si>
    <t>Cordero de Dios (Algete)</t>
  </si>
  <si>
    <t>El camino no lo haremos solos</t>
  </si>
  <si>
    <t>R1</t>
  </si>
  <si>
    <t>R3</t>
  </si>
  <si>
    <t>R11</t>
  </si>
  <si>
    <t>R12</t>
  </si>
  <si>
    <t>R13</t>
  </si>
  <si>
    <t>R14</t>
  </si>
  <si>
    <t>R15</t>
  </si>
  <si>
    <t>R17</t>
  </si>
  <si>
    <t>R19</t>
  </si>
  <si>
    <t>R20</t>
  </si>
  <si>
    <t>R21</t>
  </si>
  <si>
    <t>R22</t>
  </si>
  <si>
    <t>R24</t>
  </si>
  <si>
    <t>R27</t>
  </si>
  <si>
    <t>R29</t>
  </si>
  <si>
    <t>R30</t>
  </si>
  <si>
    <t>R31</t>
  </si>
  <si>
    <t>R33</t>
  </si>
  <si>
    <t>R36</t>
  </si>
  <si>
    <t>R37</t>
  </si>
  <si>
    <t>R38</t>
  </si>
  <si>
    <t>R40</t>
  </si>
  <si>
    <t>R41</t>
  </si>
  <si>
    <t>R42</t>
  </si>
  <si>
    <t>R43</t>
  </si>
  <si>
    <t>R44</t>
  </si>
  <si>
    <t>R45</t>
  </si>
  <si>
    <t>R49</t>
  </si>
  <si>
    <t>R50</t>
  </si>
  <si>
    <t>R51</t>
  </si>
  <si>
    <t>R57</t>
  </si>
  <si>
    <t>R58</t>
  </si>
  <si>
    <t>R59</t>
  </si>
  <si>
    <t>R60</t>
  </si>
  <si>
    <t>R61</t>
  </si>
  <si>
    <t>R62</t>
  </si>
  <si>
    <t>R63</t>
  </si>
  <si>
    <t>R64</t>
  </si>
  <si>
    <t>R67</t>
  </si>
  <si>
    <t>R68</t>
  </si>
  <si>
    <t>R69</t>
  </si>
  <si>
    <t>R71</t>
  </si>
  <si>
    <t>R73</t>
  </si>
  <si>
    <t>R74</t>
  </si>
  <si>
    <t>R75</t>
  </si>
  <si>
    <t>R80</t>
  </si>
  <si>
    <t>Laudate Dominum</t>
  </si>
  <si>
    <t>Laudate omnes gentes</t>
  </si>
  <si>
    <t>Alleluia 94</t>
  </si>
  <si>
    <t>Alleluia 96</t>
  </si>
  <si>
    <t>Alleluia 97</t>
  </si>
  <si>
    <t>Hoy en la tierra</t>
  </si>
  <si>
    <t>Noche de paz</t>
  </si>
  <si>
    <t>Título</t>
  </si>
  <si>
    <t>A.</t>
  </si>
  <si>
    <t>B.</t>
  </si>
  <si>
    <t>Perdón y agua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</si>
  <si>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</si>
  <si>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</si>
  <si>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</si>
  <si>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</si>
  <si>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</si>
  <si>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</si>
  <si>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</si>
  <si>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</si>
  <si>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</si>
  <si>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</si>
  <si>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</si>
  <si>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</si>
  <si>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</si>
  <si>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Espíritu Santo</t>
  </si>
  <si>
    <t>P.</t>
  </si>
  <si>
    <t>Q.</t>
  </si>
  <si>
    <t>Momentos especiales</t>
  </si>
  <si>
    <t>R.</t>
  </si>
  <si>
    <t>Cantos de Taizé</t>
  </si>
  <si>
    <t>Índice por grupos</t>
  </si>
  <si>
    <t>Índice alfabético</t>
  </si>
  <si>
    <t>Coro Niño Jesús (Cádiz)</t>
  </si>
  <si>
    <t>Coro Parroquial San Miguel</t>
  </si>
  <si>
    <t>Padre Ernesto</t>
  </si>
  <si>
    <t>-</t>
  </si>
  <si>
    <t>Título original</t>
  </si>
  <si>
    <t>Referencia</t>
  </si>
  <si>
    <t>San Ignacio de Loyola</t>
  </si>
  <si>
    <t>San Juan de la Cruz</t>
  </si>
  <si>
    <t>Gálatas 4,6</t>
  </si>
  <si>
    <t>Juan 6, 60-68</t>
  </si>
  <si>
    <t>Salmo 96</t>
  </si>
  <si>
    <t>Isaías 43, 19</t>
  </si>
  <si>
    <t>Juan 15, 9-11</t>
  </si>
  <si>
    <t>Juan 13, 1-9</t>
  </si>
  <si>
    <t>Lucas 24, 13-35</t>
  </si>
  <si>
    <t>Romanos 14, 17</t>
  </si>
  <si>
    <t>Mateo 14, 22-33</t>
  </si>
  <si>
    <t>Lucas 4, 18</t>
  </si>
  <si>
    <t>Mateo 5, 3-12</t>
  </si>
  <si>
    <t>Juan 12, 24</t>
  </si>
  <si>
    <t>Salmo 116, 9</t>
  </si>
  <si>
    <t>Salmo 150</t>
  </si>
  <si>
    <t>Salmo 88</t>
  </si>
  <si>
    <t>Salmo 145</t>
  </si>
  <si>
    <t>Mateo 5, 13-16</t>
  </si>
  <si>
    <t>Mateo 25, 35-46</t>
  </si>
  <si>
    <t>San Agustín</t>
  </si>
  <si>
    <t>Filipenses 2, 8-9</t>
  </si>
  <si>
    <t>Ezequiel 36, 26-28</t>
  </si>
  <si>
    <t>1 Juan 4, 8</t>
  </si>
  <si>
    <t>Juan 19, 25-27</t>
  </si>
  <si>
    <t>Salmo 115</t>
  </si>
  <si>
    <t>Isaías 11, 8-9</t>
  </si>
  <si>
    <t>Mateo 26,14-27,66</t>
  </si>
  <si>
    <t>Mateo 26, 26-30</t>
  </si>
  <si>
    <t>Salmo 27</t>
  </si>
  <si>
    <t>Salmo 23</t>
  </si>
  <si>
    <t>Lucas 11:13</t>
  </si>
  <si>
    <t>Isaías 35, 4</t>
  </si>
  <si>
    <t>2 Corintios 12, 10</t>
  </si>
  <si>
    <t>Lucas 22, 39-46</t>
  </si>
  <si>
    <t>1 Reyes 19, 11-12</t>
  </si>
  <si>
    <t>Mateo 13, 44</t>
  </si>
  <si>
    <t>Salmos 118, 24</t>
  </si>
  <si>
    <t>Salmos 145, 1</t>
  </si>
  <si>
    <t>Lucas 1:38</t>
  </si>
  <si>
    <t>Mateo 20, 26-28</t>
  </si>
  <si>
    <t>Juan 12, 12-19</t>
  </si>
  <si>
    <t>Lucas 15, 11-32</t>
  </si>
  <si>
    <t>1 Corintios 12, 3</t>
  </si>
  <si>
    <t>Salmo 23, 6</t>
  </si>
  <si>
    <t>Salmos 119, 105</t>
  </si>
  <si>
    <t>Lucas 15, 18-20</t>
  </si>
  <si>
    <t>Mateo 6, 19</t>
  </si>
  <si>
    <t>1 Corintios 2, 9</t>
  </si>
  <si>
    <t>Lucas 23, 26-56</t>
  </si>
  <si>
    <t>Éxodo 20, 3-17</t>
  </si>
  <si>
    <t>Ruth 1, 16-17</t>
  </si>
  <si>
    <t>Salmo 62</t>
  </si>
  <si>
    <t>Salmo 50</t>
  </si>
  <si>
    <t>Juan 13, 34-35</t>
  </si>
  <si>
    <t>Lc 15, 11-32</t>
  </si>
  <si>
    <t>Lucas 6, 13-16</t>
  </si>
  <si>
    <t>Isaías 41, 10</t>
  </si>
  <si>
    <t>Isaías 40, 3-27</t>
  </si>
  <si>
    <t>Miqueas 6, 3-8</t>
  </si>
  <si>
    <t>Salmo 122</t>
  </si>
  <si>
    <t>Isaías 21, 11-12</t>
  </si>
  <si>
    <t>Juan 13, 12-16</t>
  </si>
  <si>
    <t>Marcos 16, 15-18</t>
  </si>
  <si>
    <t>Salmo 18, 1-3</t>
  </si>
  <si>
    <t>Salmo 29</t>
  </si>
  <si>
    <t>Jeremías 1, 5</t>
  </si>
  <si>
    <t>Mateo 26, 26-46</t>
  </si>
  <si>
    <t>Mateo 19, 21</t>
  </si>
  <si>
    <t>Mateo 14, 13-21</t>
  </si>
  <si>
    <t>Isaías 40, 3-8</t>
  </si>
  <si>
    <t>Lucas 1, 48-56</t>
  </si>
  <si>
    <t>Juan 6, 35</t>
  </si>
  <si>
    <t>Juan 8, 12</t>
  </si>
  <si>
    <t>Juan 14, 6</t>
  </si>
  <si>
    <t>Mas tú sabes que senda es para mí</t>
  </si>
  <si>
    <t>Te adoramos</t>
  </si>
  <si>
    <t>Levanto mi alma</t>
  </si>
  <si>
    <t>Aleluya 11</t>
  </si>
  <si>
    <t>Aleluya 17</t>
  </si>
  <si>
    <t>Aleluya 22</t>
  </si>
  <si>
    <t>Aleluya 7</t>
  </si>
  <si>
    <t>Aleluya 94</t>
  </si>
  <si>
    <t>Aleluya 96</t>
  </si>
  <si>
    <t>Aleluya 97</t>
  </si>
  <si>
    <t>Dichosos los pobres</t>
  </si>
  <si>
    <t>Protégeme, Dios</t>
  </si>
  <si>
    <t>Bendito el que viene (canon)</t>
  </si>
  <si>
    <t>Bendecid al Señor</t>
  </si>
  <si>
    <t>Permaneced conmigo</t>
  </si>
  <si>
    <t>Tengo sed de ti</t>
  </si>
  <si>
    <t>Dios es ternura</t>
  </si>
  <si>
    <t>Dios te salve</t>
  </si>
  <si>
    <t>Qué bueno es confiar en ti</t>
  </si>
  <si>
    <t>Cantaré al Señor</t>
  </si>
  <si>
    <t>Un canto nuevo</t>
  </si>
  <si>
    <t>Dios de la vida</t>
  </si>
  <si>
    <t>Tú, luz del mundo</t>
  </si>
  <si>
    <t>Llénanos, Señor, de tu paz</t>
  </si>
  <si>
    <t>Tu santa cruz</t>
  </si>
  <si>
    <t>Danos, Señor, la paz (canon)</t>
  </si>
  <si>
    <t>Danos la paz, Señor</t>
  </si>
  <si>
    <t>En nuestra oscuridad</t>
  </si>
  <si>
    <t>Oh, Dios, tú, Dios mío (canon)</t>
  </si>
  <si>
    <t>Dios, que nos ama</t>
  </si>
  <si>
    <t>Cristo es Espíritu y Dios</t>
  </si>
  <si>
    <t>Danos la paz, oh, Señor</t>
  </si>
  <si>
    <t>Danos la paz del corazón</t>
  </si>
  <si>
    <t>Come este pan</t>
  </si>
  <si>
    <t>El Señor es mi fortaleza</t>
  </si>
  <si>
    <t>Oh, Dios consolador</t>
  </si>
  <si>
    <t>Dios, muéstrame tu senda</t>
  </si>
  <si>
    <t>Feliz quien se abandona</t>
  </si>
  <si>
    <t>Yo ya sé qué veré</t>
  </si>
  <si>
    <t>Mi corazón te anhela</t>
  </si>
  <si>
    <t>El Señor es quien restaura</t>
  </si>
  <si>
    <t>Oh, Padre, entre tus manos</t>
  </si>
  <si>
    <t>Alégrense el Cielo y la Tierra</t>
  </si>
  <si>
    <t>Cristo Jesús</t>
  </si>
  <si>
    <t>Jesús, mi vida</t>
  </si>
  <si>
    <t>Jesús, acuérdate de mí</t>
  </si>
  <si>
    <t>Alégrate y goza en el Señor</t>
  </si>
  <si>
    <t>Júbilo en el cielo (canon)</t>
  </si>
  <si>
    <t>Al Señor alabe</t>
  </si>
  <si>
    <t>Ten piedad, Señor 1</t>
  </si>
  <si>
    <t>Ten piedad, Señor 20</t>
  </si>
  <si>
    <t>Ten piedad, Señor 6</t>
  </si>
  <si>
    <t>Ten piedad, Señor 8</t>
  </si>
  <si>
    <t>La ayuda vendrá</t>
  </si>
  <si>
    <t>Que alabe al Señor</t>
  </si>
  <si>
    <t>Que todo el mundo alabe</t>
  </si>
  <si>
    <t>Que venga a ti</t>
  </si>
  <si>
    <t>La misericordia del Señor</t>
  </si>
  <si>
    <t>Deja ahora</t>
  </si>
  <si>
    <t>Para mí ser feliz</t>
  </si>
  <si>
    <t>Por tu Cruz</t>
  </si>
  <si>
    <t>Este es el día del Señor</t>
  </si>
  <si>
    <t>Tu palabra alumbra</t>
  </si>
  <si>
    <t>Espíritu de Dios vivo</t>
  </si>
  <si>
    <t>Sé sal que sala</t>
  </si>
  <si>
    <t>Cristo está vivo</t>
  </si>
  <si>
    <t>Cristo ha resucitado (canon)</t>
  </si>
  <si>
    <t>El Reino de Dios</t>
  </si>
  <si>
    <t>Tú eres fuente viva</t>
  </si>
  <si>
    <t>Ven, Espíritu de Dios</t>
  </si>
  <si>
    <t>Donde hay amor</t>
  </si>
  <si>
    <t>Ven, Espíritu (canon)</t>
  </si>
  <si>
    <t>El Señor, que viene en mi ayuda</t>
  </si>
  <si>
    <t>Alabado sea el Señor</t>
  </si>
  <si>
    <t>Dietrich Bonhoeffer</t>
  </si>
  <si>
    <t>Salmo 143, 8</t>
  </si>
  <si>
    <t>Lucas 6, 20</t>
  </si>
  <si>
    <t>Salmo 16, 1-11</t>
  </si>
  <si>
    <t>Marcos 11, 9</t>
  </si>
  <si>
    <t>Daniel 3, 57-90</t>
  </si>
  <si>
    <t>Mateo 26, 38</t>
  </si>
  <si>
    <t>Salmo 103, 1-4</t>
  </si>
  <si>
    <t>Salmo 118, 8-9</t>
  </si>
  <si>
    <t>Salmo 104, 33-34</t>
  </si>
  <si>
    <t>Salmo 96, 1</t>
  </si>
  <si>
    <t>Salmo 136, 1</t>
  </si>
  <si>
    <t>Sirácides (Eclesiástico) 50, 23</t>
  </si>
  <si>
    <t>Luis Rosales</t>
  </si>
  <si>
    <t>Efesios 5, 14</t>
  </si>
  <si>
    <t>2 Corintios 3, 17</t>
  </si>
  <si>
    <t>Salmo 63, 2-5</t>
  </si>
  <si>
    <t>Isaías 12, 2</t>
  </si>
  <si>
    <t>Santa Brígida de Suecia</t>
  </si>
  <si>
    <t>Hermano Roger de Taizé</t>
  </si>
  <si>
    <t>Salmo 27, 13</t>
  </si>
  <si>
    <t>Isaías 26, 9</t>
  </si>
  <si>
    <t>San Ambrosio de Milán</t>
  </si>
  <si>
    <t>Lucas 23, 46</t>
  </si>
  <si>
    <t>Lucas 23, 42</t>
  </si>
  <si>
    <t>Joel 2, 21-23</t>
  </si>
  <si>
    <t>Salmo 66, 1</t>
  </si>
  <si>
    <t>Salmo 121, 2</t>
  </si>
  <si>
    <t>Salmo 117, 1</t>
  </si>
  <si>
    <t>Apocalipsis 22, 17</t>
  </si>
  <si>
    <t>Lucas 1, 46</t>
  </si>
  <si>
    <t>Salmo 89, 2</t>
  </si>
  <si>
    <t>Santa Teresa de Ávila</t>
  </si>
  <si>
    <t>Lucas 2, 29</t>
  </si>
  <si>
    <t>Salmo 47, 7</t>
  </si>
  <si>
    <t>Salmo 119, 105</t>
  </si>
  <si>
    <t>Salmo 72, 6-19</t>
  </si>
  <si>
    <t>Mateo 5, 13-14</t>
  </si>
  <si>
    <t>Lucas 24, 34</t>
  </si>
  <si>
    <t>Miguel de Unamuno</t>
  </si>
  <si>
    <t>Salmo 30, 2</t>
  </si>
  <si>
    <t>R83</t>
  </si>
  <si>
    <t>A quién iremos, Señor</t>
  </si>
  <si>
    <t>Juan 6, 68</t>
  </si>
  <si>
    <t>Aleluya de Adviento</t>
  </si>
  <si>
    <t>E11</t>
  </si>
  <si>
    <t>Qqqtc</t>
  </si>
  <si>
    <t>Categorías</t>
  </si>
  <si>
    <t>Comunión</t>
  </si>
  <si>
    <t>K57</t>
  </si>
  <si>
    <t>K58</t>
  </si>
  <si>
    <t>K59</t>
  </si>
  <si>
    <t>K60</t>
  </si>
  <si>
    <t>K61</t>
  </si>
  <si>
    <t>K62</t>
  </si>
  <si>
    <t>K63</t>
  </si>
  <si>
    <t>K64</t>
  </si>
  <si>
    <t>K65</t>
  </si>
  <si>
    <t>K66</t>
  </si>
  <si>
    <t>K67</t>
  </si>
  <si>
    <t>K68</t>
  </si>
  <si>
    <t>K69</t>
  </si>
  <si>
    <t>K70</t>
  </si>
  <si>
    <t>K71</t>
  </si>
  <si>
    <t>K72</t>
  </si>
  <si>
    <t>K73</t>
  </si>
  <si>
    <t>K74</t>
  </si>
  <si>
    <t>K75</t>
  </si>
  <si>
    <t>K76</t>
  </si>
  <si>
    <t>K77</t>
  </si>
  <si>
    <t>K78</t>
  </si>
  <si>
    <t>K79</t>
  </si>
  <si>
    <t>K80</t>
  </si>
  <si>
    <t>K81</t>
  </si>
  <si>
    <t>K82</t>
  </si>
  <si>
    <t>&lt;/a&gt;&lt;/li&gt;</t>
  </si>
  <si>
    <t>"&gt;</t>
  </si>
  <si>
    <t>Ruta</t>
  </si>
  <si>
    <t>TaizéESP</t>
  </si>
  <si>
    <t>TaizéORIG</t>
  </si>
  <si>
    <t>Jesus Christ, bread of life</t>
  </si>
  <si>
    <t>Q</t>
  </si>
  <si>
    <t>Dentro llevas la fuente de vida</t>
  </si>
  <si>
    <t>V tebi je izvir življenja</t>
  </si>
  <si>
    <t>Re cej2</t>
  </si>
  <si>
    <t>La cej3</t>
  </si>
  <si>
    <t>Sol cej2</t>
  </si>
  <si>
    <t>Re</t>
  </si>
  <si>
    <t>Fa</t>
  </si>
  <si>
    <t>Sim cej2</t>
  </si>
  <si>
    <t>Mi</t>
  </si>
  <si>
    <t>Do cej4</t>
  </si>
  <si>
    <t>Sol</t>
  </si>
  <si>
    <t>Re cej3</t>
  </si>
  <si>
    <t>Do cej2</t>
  </si>
  <si>
    <t>Sol cej4</t>
  </si>
  <si>
    <t>Sim</t>
  </si>
  <si>
    <t>Lam</t>
  </si>
  <si>
    <t>Lam cej4</t>
  </si>
  <si>
    <t>Lam cej3</t>
  </si>
  <si>
    <t>Rem</t>
  </si>
  <si>
    <t>La cej1</t>
  </si>
  <si>
    <t>Do cej3</t>
  </si>
  <si>
    <t>Rem cej2</t>
  </si>
  <si>
    <t>Lam cej2</t>
  </si>
  <si>
    <t>Aleluya (Cohen)</t>
  </si>
  <si>
    <t>E12</t>
  </si>
  <si>
    <t>La cej2</t>
  </si>
  <si>
    <t>Do cej1</t>
  </si>
  <si>
    <t>Mim cej5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</si>
  <si>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</si>
  <si>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</si>
  <si>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</si>
  <si>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</si>
  <si>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</si>
  <si>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</si>
  <si>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</si>
  <si>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</si>
  <si>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</si>
  <si>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Mim cej3</t>
  </si>
  <si>
    <t>Mim cej1</t>
  </si>
  <si>
    <t>Mi cej1</t>
  </si>
  <si>
    <t>Lam cej1</t>
  </si>
  <si>
    <t>Lam cej5</t>
  </si>
  <si>
    <t>Sol cej3</t>
  </si>
  <si>
    <t>Siempre en ti</t>
  </si>
  <si>
    <t>K83</t>
  </si>
  <si>
    <t>Do cej5</t>
  </si>
  <si>
    <t>Sib</t>
  </si>
  <si>
    <t>Re cej1</t>
  </si>
  <si>
    <t>Fa cej2</t>
  </si>
  <si>
    <t>Solm cej2</t>
  </si>
  <si>
    <t>Sol cej1</t>
  </si>
  <si>
    <t>Mim cej2</t>
  </si>
  <si>
    <t>Fa#m cej1</t>
  </si>
  <si>
    <t>Sim cej3</t>
  </si>
  <si>
    <t>Mi cej3</t>
  </si>
  <si>
    <t>Sol cej5</t>
  </si>
  <si>
    <t>Fa cej5</t>
  </si>
  <si>
    <t>La cej5</t>
  </si>
  <si>
    <t>{"title":"</t>
  </si>
  <si>
    <t>JSON</t>
  </si>
  <si>
    <t>","number_old":"</t>
  </si>
  <si>
    <t>","tono":"</t>
  </si>
  <si>
    <t>","author":"</t>
  </si>
  <si>
    <t>","source":"</t>
  </si>
  <si>
    <t>","sections":["</t>
  </si>
  <si>
    <t>"],"number":"</t>
  </si>
  <si>
    <t>","keywords":["</t>
  </si>
  <si>
    <t>"]},</t>
  </si>
  <si>
    <t>ListaHTML</t>
  </si>
  <si>
    <t>a_belen_se_va_y_se_viene.html</t>
  </si>
  <si>
    <t>&lt;li data-author="</t>
  </si>
  <si>
    <t>" data-momento="</t>
  </si>
  <si>
    <t>" data-bib="</t>
  </si>
  <si>
    <t>"&gt;&lt;a href="canciones/</t>
  </si>
  <si>
    <t>","file":"canciones/</t>
  </si>
  <si>
    <t>a_dios_den_gracias_los_pueblos.html</t>
  </si>
  <si>
    <t>a_donde_me_quereis_llevar.html</t>
  </si>
  <si>
    <t>a_la_fiesta_del_señor.html</t>
  </si>
  <si>
    <t>zu_wem_sollen_wir_gehen.html</t>
  </si>
  <si>
    <t>a_ti_acudo.html</t>
  </si>
  <si>
    <t>a_ti_que_eres_el_signo.html</t>
  </si>
  <si>
    <t>abba,_padre.html</t>
  </si>
  <si>
    <t>aber_du_weisst_den_weg_für_mich.html</t>
  </si>
  <si>
    <t>abre_tu_tienda_al_señor.html</t>
  </si>
  <si>
    <t>abro_mi_ser.html</t>
  </si>
  <si>
    <t>acerquemonos_todos_al_altar.html</t>
  </si>
  <si>
    <t>ad_te_jesu_christe.html</t>
  </si>
  <si>
    <t>adoramus_te_o_christe.html</t>
  </si>
  <si>
    <t>adorando.html</t>
  </si>
  <si>
    <t>adorare_tu_cuerpo_herido.html</t>
  </si>
  <si>
    <t>agua,_lavame.html</t>
  </si>
  <si>
    <t>al_atardecer_de_la_vida.html</t>
  </si>
  <si>
    <t>jubilate_deo.html</t>
  </si>
  <si>
    <t>al_ver_jesus.html</t>
  </si>
  <si>
    <t>wysławiajcie_pana.html</t>
  </si>
  <si>
    <t>jubelt_und_freut_euch.html</t>
  </si>
  <si>
    <t>alegre_la_mañana.html</t>
  </si>
  <si>
    <t>alegremonos,_hermanos.html</t>
  </si>
  <si>
    <t>in_resurrectione_tua.html</t>
  </si>
  <si>
    <t>alegria,_alegria,_alegria.html</t>
  </si>
  <si>
    <t>alelu-aleluya.html</t>
  </si>
  <si>
    <t>aleluya_cohen.html</t>
  </si>
  <si>
    <t>aleluya_(junto_a_ti,_jesus).html</t>
  </si>
  <si>
    <t>aleluya_(santiago).html</t>
  </si>
  <si>
    <t>alleluia_11.html</t>
  </si>
  <si>
    <t>alleluia_17.html</t>
  </si>
  <si>
    <t>alleluia_22.html</t>
  </si>
  <si>
    <t>alleluia_7.html</t>
  </si>
  <si>
    <t>alleluia_94.html</t>
  </si>
  <si>
    <t>alleluia_96.html</t>
  </si>
  <si>
    <t>alleluia_97.html</t>
  </si>
  <si>
    <t>aleluya_cantara.html</t>
  </si>
  <si>
    <t>aleluya_de_adviento.html</t>
  </si>
  <si>
    <t>aleluya_por_esa_gente.html</t>
  </si>
  <si>
    <t>aleluya,_creo_en_ti,_señor.html</t>
  </si>
  <si>
    <t>aleluya,_el_señor_es_nuestro_rey.html</t>
  </si>
  <si>
    <t>aleluya,_es_la_fiesta_del_señor.html</t>
  </si>
  <si>
    <t>aleluya,_ha_nacido_el_salvador.html</t>
  </si>
  <si>
    <t>algo_nuevo.html</t>
  </si>
  <si>
    <t>alimento_de_amor_(el_loco).html</t>
  </si>
  <si>
    <t>alma_misionera.html</t>
  </si>
  <si>
    <t>alrededor_de_tu_mesa.html</t>
  </si>
  <si>
    <t>alza_tu_mano_(comunidad).html</t>
  </si>
  <si>
    <t>amando_hasta_el_extremo.html</t>
  </si>
  <si>
    <t>amaos_(como_el_padre_me_amo).html</t>
  </si>
  <si>
    <t>amar_es_darse.html</t>
  </si>
  <si>
    <t>andando_por_el_camino.html</t>
  </si>
  <si>
    <t>ante_ti,_señor.html</t>
  </si>
  <si>
    <t>anunciaremos_tu_reino,_señor.html</t>
  </si>
  <si>
    <t>aqui_tienes_el_pan.html</t>
  </si>
  <si>
    <t>ave_maria.html</t>
  </si>
  <si>
    <t>ay,_del_chiquirritin.html</t>
  </si>
  <si>
    <t>ayudame_a_caminar.html</t>
  </si>
  <si>
    <t>beati_voi_poveri.html</t>
  </si>
  <si>
    <t>behüte_mich_gott.html</t>
  </si>
  <si>
    <t>benissez_le_seigneur.html</t>
  </si>
  <si>
    <t>bendigamos_al_señor.html</t>
  </si>
  <si>
    <t>benedictus_qui_venit_(canon).html</t>
  </si>
  <si>
    <t>bienaventurados_seremos,_señor.html</t>
  </si>
  <si>
    <t>bienaventuranzas_(33_el_musical).html</t>
  </si>
  <si>
    <t>bienaventuranzas_(kairoi).html</t>
  </si>
  <si>
    <t>bienvenidos.html</t>
  </si>
  <si>
    <t>bleibet_hier.html</t>
  </si>
  <si>
    <t>bless_the_lord.html</t>
  </si>
  <si>
    <t>bog_jest_miłością.html</t>
  </si>
  <si>
    <t>bogoroditse_dievo_1.html</t>
  </si>
  <si>
    <t>bonum_est_confidere.html</t>
  </si>
  <si>
    <t>caminamos_hacia_el_sol.html</t>
  </si>
  <si>
    <t>caminando_voy.html</t>
  </si>
  <si>
    <t>caminare_hoy_en_tu_presencia.html</t>
  </si>
  <si>
    <t>campana_sobre_campana.html</t>
  </si>
  <si>
    <t>canta_aleluya.html</t>
  </si>
  <si>
    <t>cantad_a_dios.html</t>
  </si>
  <si>
    <t>cantarei_ao_senhor.html</t>
  </si>
  <si>
    <t>cantare_eternamente.html</t>
  </si>
  <si>
    <t>cantate_domino_canticum_novum.html</t>
  </si>
  <si>
    <t>cantemos_al_amor_de_los_amores.html</t>
  </si>
  <si>
    <t>cantemos_todos_la_navidad.html</t>
  </si>
  <si>
    <t>cerca_de_ti,_señor.html</t>
  </si>
  <si>
    <t>cerca_esta_el_señor.html</t>
  </si>
  <si>
    <t>christe_salvator.html</t>
  </si>
  <si>
    <t>christe,_lux_mundi.html</t>
  </si>
  <si>
    <t>eat_this_bread.html</t>
  </si>
  <si>
    <t>comeremos_de_la_mesa.html</t>
  </si>
  <si>
    <t>como_sal,_como_luz.html</t>
  </si>
  <si>
    <t>compartir_junto_al_señor.html</t>
  </si>
  <si>
    <t>con_vosotros_esta.html</t>
  </si>
  <si>
    <t>confieso.html</t>
  </si>
  <si>
    <t>confitemini_domino.html</t>
  </si>
  <si>
    <t>corazon_inquieto.html</t>
  </si>
  <si>
    <t>cordero_de_dios_(algete).html</t>
  </si>
  <si>
    <t>cordero_de_dios_(aragües).html</t>
  </si>
  <si>
    <t>cordero_de_dios_(boliviano).html</t>
  </si>
  <si>
    <t>cordero_de_dios_(manzano).html</t>
  </si>
  <si>
    <t>cordero_de_dios_(maristas).html</t>
  </si>
  <si>
    <t>cordero_de_dios_(mies).html</t>
  </si>
  <si>
    <t>dominus_spiritus_est.html</t>
  </si>
  <si>
    <t>surrexit_christus.html</t>
  </si>
  <si>
    <t>cristo_ha_resucitado.html</t>
  </si>
  <si>
    <t>surrexit_dominus_vere_(canon).html</t>
  </si>
  <si>
    <t>jesus_le_christ.html</t>
  </si>
  <si>
    <t>cristo_nos_da_la_libertad.html</t>
  </si>
  <si>
    <t>cristo_por_nosotros.html</t>
  </si>
  <si>
    <t>crucem_tuam.html</t>
  </si>
  <si>
    <t>cuando_el_pobre_nada_tiene.html</t>
  </si>
  <si>
    <t>da_la_paz_al_mundo.html</t>
  </si>
  <si>
    <t>da_pacem_cordium_(canon).html</t>
  </si>
  <si>
    <t>da_pacem..._in_diebus.html</t>
  </si>
  <si>
    <t>dona_nobis_pacem.html</t>
  </si>
  <si>
    <t>dona_la_pace.html</t>
  </si>
  <si>
    <t>danos_un_corazon.html</t>
  </si>
  <si>
    <t>dans_nos_obscurites.html</t>
  </si>
  <si>
    <t>de_noche.html</t>
  </si>
  <si>
    <t>nunc_dimittis.html</t>
  </si>
  <si>
    <t>v_tebi_je_izvir_življenja.html</t>
  </si>
  <si>
    <t>despierta_tu_que_duermes.html</t>
  </si>
  <si>
    <t>deus,_deus_meus_(canon).html</t>
  </si>
  <si>
    <t>dieu_ne_peut_que_donner.html</t>
  </si>
  <si>
    <t>dime_como_ser_pan.html</t>
  </si>
  <si>
    <t>dime,_niño.html</t>
  </si>
  <si>
    <t>dios_es_amor.html</t>
  </si>
  <si>
    <t>dios_es_fiel.html</t>
  </si>
  <si>
    <t>dios_esta_aqui.html</t>
  </si>
  <si>
    <t>dios_nos_convoca.html</t>
  </si>
  <si>
    <t>herre,_visa_mig_vägen.html</t>
  </si>
  <si>
    <t>dolorosa.html</t>
  </si>
  <si>
    <t>ubi_caritas.html</t>
  </si>
  <si>
    <t>donde_hay_caridad_y_amor.html</t>
  </si>
  <si>
    <t>dulce_muchacha_humilde_de_palestina.html</t>
  </si>
  <si>
    <t>el_alma_que_anda_en_amor.html</t>
  </si>
  <si>
    <t>el_amor_es_nuestro_canto.html</t>
  </si>
  <si>
    <t>el_caliz_que_bendecimos.html</t>
  </si>
  <si>
    <t>el_calor_de_tu_palabra.html</t>
  </si>
  <si>
    <t>el_camino_no_lo_haremos_solos.html</t>
  </si>
  <si>
    <t>el_espiritu_de_dios_(33_el_musical).html</t>
  </si>
  <si>
    <t>el_niño_dios_ha_nacido_en_belen.html</t>
  </si>
  <si>
    <t>el_que_muere_por_mi.html</t>
  </si>
  <si>
    <t>the_kingdom_of_god.html</t>
  </si>
  <si>
    <t>el_senyor.html</t>
  </si>
  <si>
    <t>el_señor_dios_nos_amo.html</t>
  </si>
  <si>
    <t>el_señor_es_mi_luz.html</t>
  </si>
  <si>
    <t>el_señor_es_mi_pastor.html</t>
  </si>
  <si>
    <t>el_señor_es_mi_pastor,_nada_me_falta_(completo).html</t>
  </si>
  <si>
    <t>il_signore_ti_ristora.html</t>
  </si>
  <si>
    <t>el_señor_nos_ha_nacido_en_belen.html</t>
  </si>
  <si>
    <t>el_señor_nos_ha_reunido.html</t>
  </si>
  <si>
    <t>el_señor_os_dara_su_espiritu_santo.html</t>
  </si>
  <si>
    <t>el_señor_resucito.html</t>
  </si>
  <si>
    <t>voici_dieu_qui_vient_à_mon_secours.html</t>
  </si>
  <si>
    <t>el_tamborilero.html</t>
  </si>
  <si>
    <t>el_vendra_y_te_salvara.html</t>
  </si>
  <si>
    <t>en_el_mar_he_oido_hoy.html</t>
  </si>
  <si>
    <t>en_el_señor_estamos_congregados.html</t>
  </si>
  <si>
    <t>en_la_comida_que_cristo_nos_da.html</t>
  </si>
  <si>
    <t>en_mi_debilidad.html</t>
  </si>
  <si>
    <t>en_mi_getsemani.html</t>
  </si>
  <si>
    <t>enciendeme.html</t>
  </si>
  <si>
    <t>enviame.html</t>
  </si>
  <si>
    <t>eres_el_fuego,_el_amor.html</t>
  </si>
  <si>
    <t>eres_mi_riqueza.html</t>
  </si>
  <si>
    <t>es_de_locos.html</t>
  </si>
  <si>
    <t>escucha,_tu,_la_palabra_de_dios.html</t>
  </si>
  <si>
    <t>spiritus_jesu_christi.html</t>
  </si>
  <si>
    <t>esprit_consolateur.html</t>
  </si>
  <si>
    <t>esta_es_tu_fiesta.html</t>
  </si>
  <si>
    <t>psallite_deo.html</t>
  </si>
  <si>
    <t>este_es_el_dia_en_que_actuo_el_señor.html</t>
  </si>
  <si>
    <t>esto_que_te_doy.html</t>
  </si>
  <si>
    <t>heureux_qui_s’abandonne_à_toi.html</t>
  </si>
  <si>
    <t>fuente_de_paz_y_fidelidad.html</t>
  </si>
  <si>
    <t>gloria_a_dios_(no_se_como_alabarte).html</t>
  </si>
  <si>
    <t>gloria_a_dios_en_el_cielo.html</t>
  </si>
  <si>
    <t>gloria_a_dios,_gloria_al_padre.html</t>
  </si>
  <si>
    <t>gloria_y_alabanza.html</t>
  </si>
  <si>
    <t>gloria,_gloria_a_dios.html</t>
  </si>
  <si>
    <t>gloria,_gloria,_aleluya.html</t>
  </si>
  <si>
    <t>gracias,_señor.html</t>
  </si>
  <si>
    <t>gritad_que_dios_es_grande.html</t>
  </si>
  <si>
    <t>hablame.html</t>
  </si>
  <si>
    <t>hagase.html</t>
  </si>
  <si>
    <t>hay_un_corazon_que_late.html</t>
  </si>
  <si>
    <t>he_venido_a_servir.html</t>
  </si>
  <si>
    <t>himno_a_nuestra_señora_de_la_almudena.html</t>
  </si>
  <si>
    <t>himno_a_san_jose.html</t>
  </si>
  <si>
    <t>hosanna,_hosanna,_hosanna.html</t>
  </si>
  <si>
    <t>hoy_el_señor_resucito.html</t>
  </si>
  <si>
    <t>hoy_en_la_tierra.html</t>
  </si>
  <si>
    <t>hoy_vuelvo_de_lejos.html</t>
  </si>
  <si>
    <t>hoy,_señor,_te_damos_gracias.html</t>
  </si>
  <si>
    <t>hoy,_señor,_te_dare.html</t>
  </si>
  <si>
    <t>huracan.html</t>
  </si>
  <si>
    <t>i_am_sure_i_shall_see.html</t>
  </si>
  <si>
    <t>iedere_nacht_verlang_ik.html</t>
  </si>
  <si>
    <t>iglesia_soy.html</t>
  </si>
  <si>
    <t>iluminame,_señor.html</t>
  </si>
  <si>
    <t>in_manus_tuas.html</t>
  </si>
  <si>
    <t>jesus_es_señor.html</t>
  </si>
  <si>
    <t>jesus_esta_entre_nosotros.html</t>
  </si>
  <si>
    <t>jesus,_remember_me.html</t>
  </si>
  <si>
    <t>jesus,_amigo.html</t>
  </si>
  <si>
    <t>jesus,_ma_joie.html</t>
  </si>
  <si>
    <t>jesus,_nuestra_pascua.html</t>
  </si>
  <si>
    <t>jesus,_ven_tu.html</t>
  </si>
  <si>
    <t>jubilate_coeli_(canon).html</t>
  </si>
  <si>
    <t>junto_a_ti,_maria.html</t>
  </si>
  <si>
    <t>junto_al_vino_y_al_pan.html</t>
  </si>
  <si>
    <t>juntos_cantemos_hoy.html</t>
  </si>
  <si>
    <t>juntos_como_hermanos.html</t>
  </si>
  <si>
    <t>juntos_nos_acercamos.html</t>
  </si>
  <si>
    <t>kyrie_1.html</t>
  </si>
  <si>
    <t>kyrie_20.html</t>
  </si>
  <si>
    <t>kyrie_6.html</t>
  </si>
  <si>
    <t>kyrie_8.html</t>
  </si>
  <si>
    <t>l’ajuda_em_vindrà.html</t>
  </si>
  <si>
    <t>la_bondad_y_el_amor_del_señor.html</t>
  </si>
  <si>
    <t>la_cena_del_señor.html</t>
  </si>
  <si>
    <t>misericordias_domini.html</t>
  </si>
  <si>
    <t>la_paz_te_doy.html</t>
  </si>
  <si>
    <t>la_virgen_sueña_caminos.html</t>
  </si>
  <si>
    <t>lampara_es_tu_palabra.html</t>
  </si>
  <si>
    <t>laudate_dominum.html</t>
  </si>
  <si>
    <t>laudate_omnes_gentes.html</t>
  </si>
  <si>
    <t>let_all_who_are_thirsty_come.html</t>
  </si>
  <si>
    <t>letanias.html</t>
  </si>
  <si>
    <t>llevad_la_buena_noticia.html</t>
  </si>
  <si>
    <t>lo_que_hemos_visto_y_oido.html</t>
  </si>
  <si>
    <t>los_magos_vienen_de_oriente.html</t>
  </si>
  <si>
    <t>madre_de_todos_los_hombres.html</t>
  </si>
  <si>
    <t>magnificat_(canon).html</t>
  </si>
  <si>
    <t>maria_de_nazaret.html</t>
  </si>
  <si>
    <t>maria,_la_madre_buena.html</t>
  </si>
  <si>
    <t>maria,_madre_nuestra.html</t>
  </si>
  <si>
    <t>maria,_maria.html</t>
  </si>
  <si>
    <t>maria,_mirame.html</t>
  </si>
  <si>
    <t>maria,_musica_de_dios.html</t>
  </si>
  <si>
    <t>me_levantare.html</t>
  </si>
  <si>
    <t>mi_dios_esta_vivo.html</t>
  </si>
  <si>
    <t>mirad_al_suelo.html</t>
  </si>
  <si>
    <t>mirad,_jesus_resucita_hoy.html</t>
  </si>
  <si>
    <t>mueveme_mi_dios.html</t>
  </si>
  <si>
    <t>mujer_fuerte.html</t>
  </si>
  <si>
    <t>nace_el_niño_en_un_portal.html</t>
  </si>
  <si>
    <t>nada_has_pensado.html</t>
  </si>
  <si>
    <t>nada_nos_separara.html</t>
  </si>
  <si>
    <t>nada_te_turbe.html</t>
  </si>
  <si>
    <t>nadie_te_ama_como_yo.html</t>
  </si>
  <si>
    <t>navidad,_es_navidad.html</t>
  </si>
  <si>
    <t>navidad,_navidad.html</t>
  </si>
  <si>
    <t>necesitamos_comer_tu_pan.html</t>
  </si>
  <si>
    <t>no_adoreis_a_nadie.html</t>
  </si>
  <si>
    <t>no_me_mueve.html</t>
  </si>
  <si>
    <t>no_podemos_caminar_(hambre_de_dios).html</t>
  </si>
  <si>
    <t>no_quiero_alejarme_de_ti.html</t>
  </si>
  <si>
    <t>no_se_canso_de_hacer_el_bien.html</t>
  </si>
  <si>
    <t>no_temas.html</t>
  </si>
  <si>
    <t>noche_de_paz.html</t>
  </si>
  <si>
    <t>nunca_suenan_las_campanas.html</t>
  </si>
  <si>
    <t>oh,_dios,_tu_eres_mi_dios_(sed_de_dios).html</t>
  </si>
  <si>
    <t>oh,_mi_dios,_crea_en_mi.html</t>
  </si>
  <si>
    <t>oh,_señor,_mueve_mi_espiritu.html</t>
  </si>
  <si>
    <t>ojala_escuchemos_hoy_su_voz.html</t>
  </si>
  <si>
    <t>oracion_del_pobre.html</t>
  </si>
  <si>
    <t>os_doy_un_mandato_nuevo.html</t>
  </si>
  <si>
    <t>padre_nuestro_(erdozain).html</t>
  </si>
  <si>
    <t>padre_nuestro_(mexicano).html</t>
  </si>
  <si>
    <t>padre_nuestro_zaragozano.html</t>
  </si>
  <si>
    <t>padre_nuestro,_padre_nuestro.html</t>
  </si>
  <si>
    <t>padre_nuestro,_tu_que_estas.html</t>
  </si>
  <si>
    <t>padre,_unenos.html</t>
  </si>
  <si>
    <t>padre,_vuelvo_a_ti.html</t>
  </si>
  <si>
    <t>para_el_que_sabe.html</t>
  </si>
  <si>
    <t>para_mim,_ser_feliz.html</t>
  </si>
  <si>
    <t>pastores,_venid.html</t>
  </si>
  <si>
    <t>paz_en_la_tierra.html</t>
  </si>
  <si>
    <t>paz,_señor,_en_el_cielo_y_la_tierra.html</t>
  </si>
  <si>
    <t>per_crucem.html</t>
  </si>
  <si>
    <t>peregrino_(exodo_y_liberacion).html</t>
  </si>
  <si>
    <t>peregrinos_de_la_paz_y_la_alegria.html</t>
  </si>
  <si>
    <t>pescador_de_hombres.html</t>
  </si>
  <si>
    <t>pon_tu_mano.html</t>
  </si>
  <si>
    <t>por_la_paz_no_callare.html</t>
  </si>
  <si>
    <t>por_los_hombres.html</t>
  </si>
  <si>
    <t>por_ti,_mi_dios.html</t>
  </si>
  <si>
    <t>pregon_pascual.html</t>
  </si>
  <si>
    <t>preparad_el_camino_al_señor.html</t>
  </si>
  <si>
    <t>principio_y_fundamento.html</t>
  </si>
  <si>
    <t>protegeme,_dios_mio.html</t>
  </si>
  <si>
    <t>pueblo_mio.html</t>
  </si>
  <si>
    <t>purificame,_señor.html</t>
  </si>
  <si>
    <t>que_alegria_cuando_me_dijeron.html</t>
  </si>
  <si>
    <t>que_sea_mi_vida_la_sal.html</t>
  </si>
  <si>
    <t>que_te_puedo_dar.html</t>
  </si>
  <si>
    <t>que_tendra_lo_pequeño.html</t>
  </si>
  <si>
    <t>que_tu_palabra_nos_cambie_el_corazon.html</t>
  </si>
  <si>
    <t>que_ves_en_la_noche.html</t>
  </si>
  <si>
    <t>quedate_con_nosotros.html</t>
  </si>
  <si>
    <t>quien_nos_separara.html</t>
  </si>
  <si>
    <t>quiero_alabarte.html</t>
  </si>
  <si>
    <t>quiero_caminar.html</t>
  </si>
  <si>
    <t>quiero_caminar_contigo,_maria.html</t>
  </si>
  <si>
    <t>quiero_ser_pan.html</t>
  </si>
  <si>
    <t>reina_del_cielo.html</t>
  </si>
  <si>
    <t>resucito,_aleluya.html</t>
  </si>
  <si>
    <t>reunidos_en_el_nombre_del_señor.html</t>
  </si>
  <si>
    <t>salve,_madre.html</t>
  </si>
  <si>
    <t>salve,_regina.html</t>
  </si>
  <si>
    <t>sanasi_on_lamppu.html</t>
  </si>
  <si>
    <t>santa_maria_del_camino.html</t>
  </si>
  <si>
    <t>santo_(cielo_y_tierra_pasaran).html</t>
  </si>
  <si>
    <t>santo_(estan_llenos_de_tu_amor).html</t>
  </si>
  <si>
    <t>santo_(händel).html</t>
  </si>
  <si>
    <t>santo_(hosanna_en_el_cielo_al_señor).html</t>
  </si>
  <si>
    <t>santo_(mocedades).html</t>
  </si>
  <si>
    <t>santo_(olguin).html</t>
  </si>
  <si>
    <t>santo_(santo_domingo_de_silos).html</t>
  </si>
  <si>
    <t>santo_(the_beatles).html</t>
  </si>
  <si>
    <t>santo_eres,_señor,_dios_nuestro.html</t>
  </si>
  <si>
    <t>santo_es_el_señor.html</t>
  </si>
  <si>
    <t>santo_salvadoreño.html</t>
  </si>
  <si>
    <t>santo_zaireño.html</t>
  </si>
  <si>
    <t>santo,_santo,_santo.html</t>
  </si>
  <si>
    <t>se_acerca_tu_navidad.html</t>
  </si>
  <si>
    <t>staňte_se_soli.html</t>
  </si>
  <si>
    <t>secuencia_de_pascua.html</t>
  </si>
  <si>
    <t>señor,_que_florezca_tu_justicia.html</t>
  </si>
  <si>
    <t>señor,_ten_piedad.html</t>
  </si>
  <si>
    <t>señor,_ten_piedad_de_nosotros.html</t>
  </si>
  <si>
    <t>shalom_haberim.html</t>
  </si>
  <si>
    <t>si_dios_a_su_mesa_nos_quiere_sentar.html</t>
  </si>
  <si>
    <t>si_me_falta_el_amor.html</t>
  </si>
  <si>
    <t>siempre_en_ti.html</t>
  </si>
  <si>
    <t>siempre_estuviste_aqui_(almudena).html</t>
  </si>
  <si>
    <t>sigue_habiendo.html</t>
  </si>
  <si>
    <t>sois_la_sal.html</t>
  </si>
  <si>
    <t>sois_la_semilla.html</t>
  </si>
  <si>
    <t>somos_un_pueblo_que_camina.html</t>
  </si>
  <si>
    <t>tan_cerca_de_mi.html</t>
  </si>
  <si>
    <t>tanto_amo_dios_al_mundo.html</t>
  </si>
  <si>
    <t>te_amo,_señor.html</t>
  </si>
  <si>
    <t>te_damos_gracias,_señor.html</t>
  </si>
  <si>
    <t>te_ensalzare,_señor.html</t>
  </si>
  <si>
    <t>te_ofrecemos.html</t>
  </si>
  <si>
    <t>ten_piedad_de_mi,_señor.html</t>
  </si>
  <si>
    <t>tengo_que_gritar.html</t>
  </si>
  <si>
    <t>todo_mi_ser_(alabo_tu_bondad).html</t>
  </si>
  <si>
    <t>todos_unidos.html</t>
  </si>
  <si>
    <t>tomad,_comed.html</t>
  </si>
  <si>
    <t>tomado_de_la_mano.html</t>
  </si>
  <si>
    <t>traemos_a_tu_altar.html</t>
  </si>
  <si>
    <t>tu_eres_capaz.html</t>
  </si>
  <si>
    <t>tu_eres_el_dios_que_nos_salva.html</t>
  </si>
  <si>
    <t>tu_sei_sorgente_viva.html</t>
  </si>
  <si>
    <t>tu_nos_dijiste_que_la_muerte.html</t>
  </si>
  <si>
    <t>tu_palabra_me_da_vida.html</t>
  </si>
  <si>
    <t>tu_palabra,_señor.html</t>
  </si>
  <si>
    <t>tu_reino_es_vida.html</t>
  </si>
  <si>
    <t>tui_amoris.html</t>
  </si>
  <si>
    <t>un_dia_abri_los_ojos.html</t>
  </si>
  <si>
    <t>un_niño_se_te_acerco.html</t>
  </si>
  <si>
    <t>un_nuevo_sitio_disponed.html</t>
  </si>
  <si>
    <t>un_pueblo_que_camina_por_el_mundo.html</t>
  </si>
  <si>
    <t>una_espiga_dorada.html</t>
  </si>
  <si>
    <t>una_nueva_vida.html</t>
  </si>
  <si>
    <t>una_tarde_en_la_playa.html</t>
  </si>
  <si>
    <t>una_voz_clama_en_el_desierto.html</t>
  </si>
  <si>
    <t>unidos_a_todos_los_pueblos.html</t>
  </si>
  <si>
    <t>unidos_en_la_fiesta.html</t>
  </si>
  <si>
    <t>vamos_a_preparar.html</t>
  </si>
  <si>
    <t>vamos_cantando_al_señor.html</t>
  </si>
  <si>
    <t>vamos_todos_al_banquete.html</t>
  </si>
  <si>
    <t>vaso_nuevo.html</t>
  </si>
  <si>
    <t>ven_a_celebrar.html</t>
  </si>
  <si>
    <t>ven_a_la_fiesta.html</t>
  </si>
  <si>
    <t>ven_y_descansate.html</t>
  </si>
  <si>
    <t>vieni_spirito_creatore_(canon).html</t>
  </si>
  <si>
    <t>ven,_espiritu_de_dios_(esprit_createur).html</t>
  </si>
  <si>
    <t>ven,_espiritu_de_dios_(kairoi).html</t>
  </si>
  <si>
    <t>ven,_espiritu_divino_(secuencia_de_pentecostes).html</t>
  </si>
  <si>
    <t>ven,_no_apartes_de_mi_los_ojos.html</t>
  </si>
  <si>
    <t>ven,_salvador.html</t>
  </si>
  <si>
    <t>ven,_si_te_has_caido_levantate.html</t>
  </si>
  <si>
    <t>venid,_fieles_todos_(adeste_fideles).html</t>
  </si>
  <si>
    <t>venimos_a_escuchar_tu_voz.html</t>
  </si>
  <si>
    <t>victoria,_tu_reinaras.html</t>
  </si>
  <si>
    <t>vienen_con_alegria.html</t>
  </si>
  <si>
    <t>vive_tu_amor_en_mi.html</t>
  </si>
  <si>
    <t>vivid_la_navidad.html</t>
  </si>
  <si>
    <t>viviremos_firmes_en_la_fe.html</t>
  </si>
  <si>
    <t>volar.html</t>
  </si>
  <si>
    <t>ya_vienen_los_reyes_magos.html</t>
  </si>
  <si>
    <t>yendo_contigo.html</t>
  </si>
  <si>
    <t>yo_cantare_(magnificat).html</t>
  </si>
  <si>
    <t>yo_celebrare.html</t>
  </si>
  <si>
    <t>yo_soy_el_pan_de_vida.html</t>
  </si>
  <si>
    <t>yo_soy_la_luz_del_mundo.html</t>
  </si>
  <si>
    <t>yo_soy_la_vida_y_la_verdad.html</t>
  </si>
  <si>
    <t>tono</t>
  </si>
  <si>
    <t>nuevo</t>
  </si>
  <si>
    <t>archivo.html</t>
  </si>
  <si>
    <t>antiguo</t>
  </si>
  <si>
    <t>M10</t>
  </si>
  <si>
    <t>M11</t>
  </si>
  <si>
    <t>M12</t>
  </si>
  <si>
    <t>M13</t>
  </si>
  <si>
    <t>M14</t>
  </si>
  <si>
    <t>M15</t>
  </si>
  <si>
    <t>M16</t>
  </si>
  <si>
    <t>M17</t>
  </si>
  <si>
    <t>M19</t>
  </si>
  <si>
    <t>M18</t>
  </si>
  <si>
    <t>M20</t>
  </si>
  <si>
    <t>M21</t>
  </si>
  <si>
    <t>M22</t>
  </si>
  <si>
    <t>M23</t>
  </si>
  <si>
    <t>M24</t>
  </si>
  <si>
    <t>O10</t>
  </si>
  <si>
    <t>O11</t>
  </si>
  <si>
    <t>O12</t>
  </si>
  <si>
    <t>O14</t>
  </si>
  <si>
    <t>O13</t>
  </si>
  <si>
    <t>O15</t>
  </si>
  <si>
    <t>O16</t>
  </si>
  <si>
    <t>O17</t>
  </si>
  <si>
    <t>O19</t>
  </si>
  <si>
    <t>O18</t>
  </si>
  <si>
    <t>O20</t>
  </si>
  <si>
    <t>Q83</t>
  </si>
  <si>
    <t>Q01</t>
  </si>
  <si>
    <t>Q03</t>
  </si>
  <si>
    <t>Q02</t>
  </si>
  <si>
    <t>Q51</t>
  </si>
  <si>
    <t>Q82</t>
  </si>
  <si>
    <t>Q50</t>
  </si>
  <si>
    <t>Q46</t>
  </si>
  <si>
    <t>Q05</t>
  </si>
  <si>
    <t>Q06</t>
  </si>
  <si>
    <t>Q07</t>
  </si>
  <si>
    <t>Q04</t>
  </si>
  <si>
    <t>Q08</t>
  </si>
  <si>
    <t>Q09</t>
  </si>
  <si>
    <t>Q10</t>
  </si>
  <si>
    <t>Q11</t>
  </si>
  <si>
    <t>Q12</t>
  </si>
  <si>
    <t>Q15</t>
  </si>
  <si>
    <t>Q13</t>
  </si>
  <si>
    <t>Q14</t>
  </si>
  <si>
    <t>Q17</t>
  </si>
  <si>
    <t>Q16</t>
  </si>
  <si>
    <t>Q18</t>
  </si>
  <si>
    <t>Q19</t>
  </si>
  <si>
    <t>Q20</t>
  </si>
  <si>
    <t>Q22</t>
  </si>
  <si>
    <t>Q23</t>
  </si>
  <si>
    <t>Q21</t>
  </si>
  <si>
    <t>Q36</t>
  </si>
  <si>
    <t>Q24</t>
  </si>
  <si>
    <t>Q33</t>
  </si>
  <si>
    <t>Q72</t>
  </si>
  <si>
    <t>Q73</t>
  </si>
  <si>
    <t>Q47</t>
  </si>
  <si>
    <t>Q25</t>
  </si>
  <si>
    <t>Q26</t>
  </si>
  <si>
    <t>Q27</t>
  </si>
  <si>
    <t>Q35</t>
  </si>
  <si>
    <t>Q34</t>
  </si>
  <si>
    <t>Q28</t>
  </si>
  <si>
    <t>Q29</t>
  </si>
  <si>
    <t>Q64</t>
  </si>
  <si>
    <t>Q79</t>
  </si>
  <si>
    <t>Q30</t>
  </si>
  <si>
    <t>Q31</t>
  </si>
  <si>
    <t>Q32</t>
  </si>
  <si>
    <t>Q40</t>
  </si>
  <si>
    <t>Q78</t>
  </si>
  <si>
    <t>Q37</t>
  </si>
  <si>
    <t>Q74</t>
  </si>
  <si>
    <t>Q38</t>
  </si>
  <si>
    <t>Q44</t>
  </si>
  <si>
    <t>Q81</t>
  </si>
  <si>
    <t>Q70</t>
  </si>
  <si>
    <t>Q39</t>
  </si>
  <si>
    <t>Q67</t>
  </si>
  <si>
    <t>Q41</t>
  </si>
  <si>
    <t>Q42</t>
  </si>
  <si>
    <t>Q43</t>
  </si>
  <si>
    <t>Q45</t>
  </si>
  <si>
    <t>Q49</t>
  </si>
  <si>
    <t>Q48</t>
  </si>
  <si>
    <t>Q52</t>
  </si>
  <si>
    <t>Q53</t>
  </si>
  <si>
    <t>Q56</t>
  </si>
  <si>
    <t>Q54</t>
  </si>
  <si>
    <t>Q55</t>
  </si>
  <si>
    <t>Q57</t>
  </si>
  <si>
    <t>Q62</t>
  </si>
  <si>
    <t>Q58</t>
  </si>
  <si>
    <t>Q59</t>
  </si>
  <si>
    <t>Q60</t>
  </si>
  <si>
    <t>Q61</t>
  </si>
  <si>
    <t>Q63</t>
  </si>
  <si>
    <t>Q65</t>
  </si>
  <si>
    <t>Q66</t>
  </si>
  <si>
    <t>Q68</t>
  </si>
  <si>
    <t>Q71</t>
  </si>
  <si>
    <t>Q69</t>
  </si>
  <si>
    <t>Q76</t>
  </si>
  <si>
    <t>Q75</t>
  </si>
  <si>
    <t>Q77</t>
  </si>
  <si>
    <t>Q80</t>
  </si>
  <si>
    <t>Número antiguo</t>
  </si>
  <si>
    <t>Aclamad, justos, al Señor</t>
  </si>
  <si>
    <t>Acuérdate de Jesucristo</t>
  </si>
  <si>
    <t>Abrid de par en par</t>
  </si>
  <si>
    <t>Acompáñame, Señor, en la tribulación</t>
  </si>
  <si>
    <t>Amáras al Señor tu Dios</t>
  </si>
  <si>
    <t>Aclama al Señor, tierra entera</t>
  </si>
  <si>
    <t>Alabad al Señor en su templo</t>
  </si>
  <si>
    <t>En el nuevo?</t>
  </si>
  <si>
    <t>Adeste, fideles</t>
  </si>
  <si>
    <t>Aleluya, que todos los pueblos</t>
  </si>
  <si>
    <t>Anunciaremos tu Reino, Señor</t>
  </si>
  <si>
    <t>Ante ti, Señor</t>
  </si>
  <si>
    <t>A ti levanto mis ojos</t>
  </si>
  <si>
    <t>A ti levanto mi alma</t>
  </si>
  <si>
    <t>Antes de ser llevado a la muerte</t>
  </si>
  <si>
    <t>Arriba nubes negras</t>
  </si>
  <si>
    <t>Alma mía, recobra tu calma</t>
  </si>
  <si>
    <t>Caminamos hacia el sol</t>
  </si>
  <si>
    <t>Caminaré en presencia del Señor</t>
  </si>
  <si>
    <t>Con su muerte nos justificará</t>
  </si>
  <si>
    <t>Caminaré en presencia del Señor (salmo)</t>
  </si>
  <si>
    <t>Como habían dicho los profetas</t>
  </si>
  <si>
    <t>Con nosotros está el Señor</t>
  </si>
  <si>
    <t>Cantan los ángeles en Belén</t>
  </si>
  <si>
    <t>Compartir, hay que compartir</t>
  </si>
  <si>
    <t>Comiendo del mismo pan</t>
  </si>
  <si>
    <t>Cristiano es vivir</t>
  </si>
  <si>
    <t>Cómo le cantaré al Señor</t>
  </si>
  <si>
    <t>Cielos, destilad el rocío</t>
  </si>
  <si>
    <t>Como lo había anunciado</t>
  </si>
  <si>
    <t>Cristo fue sincero</t>
  </si>
  <si>
    <t>Como Jonás</t>
  </si>
  <si>
    <t>Cristo se entregó por nosotros</t>
  </si>
  <si>
    <t>53b</t>
  </si>
  <si>
    <t>Cristo es la imagen de Dios</t>
  </si>
  <si>
    <t>Creo, Señor, firmemente</t>
  </si>
  <si>
    <t>Criaturas del Señor</t>
  </si>
  <si>
    <t>Creo en Dios y en su Palabra</t>
  </si>
  <si>
    <t>65b</t>
  </si>
  <si>
    <t>Cuándo vendrás, Señor</t>
  </si>
  <si>
    <t>Cuántos años han de pasar</t>
  </si>
  <si>
    <t>Cuando el pan que está en mi vida</t>
  </si>
  <si>
    <t>Cuando rezamos, cuando cantamos</t>
  </si>
  <si>
    <t>Dad gracias al Señor porque es bueno</t>
  </si>
  <si>
    <t>Danos paz</t>
  </si>
  <si>
    <t>Dad gracias al Señor porque es bueno, porque su amor no tiene fin</t>
  </si>
  <si>
    <t>Dame, Señor, un corazón feliz</t>
  </si>
  <si>
    <t>Donde tú dices ley</t>
  </si>
  <si>
    <t>Donde hay amor allí está Dios</t>
  </si>
  <si>
    <t>Desde lo hondo a ti grito</t>
  </si>
  <si>
    <t>Depende de ti y de mí</t>
  </si>
  <si>
    <t>De Jerusalén bajaba a Jericó</t>
  </si>
  <si>
    <t>Despiértanos, levántanos</t>
  </si>
  <si>
    <t>81b</t>
  </si>
  <si>
    <t>Dios te salve, María</t>
  </si>
  <si>
    <t>Dios te salve, mi señora</t>
  </si>
  <si>
    <t>Dios te salve, María, llena eres de gracia</t>
  </si>
  <si>
    <t>De la Virgen ha nacido el Niño</t>
  </si>
  <si>
    <t>En el trabajo de cada día</t>
  </si>
  <si>
    <t>El pueblo gime en el dolor</t>
  </si>
  <si>
    <t>El que escucha mis palabras</t>
  </si>
  <si>
    <t>El auxilio me viene del Señor</t>
  </si>
  <si>
    <t>El Señor es mi luz y mi salvación</t>
  </si>
  <si>
    <t>Él está vivo, tú lo has visto</t>
  </si>
  <si>
    <t>El Señor es compasivo y misericordioso</t>
  </si>
  <si>
    <t>El Señor es mi fuerza</t>
  </si>
  <si>
    <t>El Señor es bueno</t>
  </si>
  <si>
    <t>Adiós, adiós amigos</t>
  </si>
  <si>
    <t>Bendita sea tu pureza</t>
  </si>
  <si>
    <t>Como tus brazos</t>
  </si>
  <si>
    <t>Creo en Jesús</t>
  </si>
  <si>
    <t>Cristo te necesita para amar</t>
  </si>
  <si>
    <t>Dios de amor</t>
  </si>
  <si>
    <t>El Espíritu del Señor</t>
  </si>
  <si>
    <t>La Misa es una fiesta muy alegre</t>
  </si>
  <si>
    <t>La Misa no termina aquí en la iglesia</t>
  </si>
  <si>
    <t>Mil millones de estrellas</t>
  </si>
  <si>
    <t>Oh, Dios, tú eres mi Dios</t>
  </si>
  <si>
    <t>Paz (San Agustín)</t>
  </si>
  <si>
    <t>Paz de Mateo</t>
  </si>
  <si>
    <t>Quisiera cambiar el mundo</t>
  </si>
  <si>
    <t>Roba a Dios</t>
  </si>
  <si>
    <t>Santo (Palazón)</t>
  </si>
  <si>
    <t>Santo (Sto. Domingo de Silos)</t>
  </si>
  <si>
    <t>Santo (Tradicional)</t>
  </si>
  <si>
    <t>Somos ciudadanos de un mundo</t>
  </si>
  <si>
    <t>Tú que siempre nos perdonas</t>
  </si>
  <si>
    <t>Una tarde en la playa (San Agustín)</t>
  </si>
  <si>
    <t>Vendrá la libertad</t>
  </si>
  <si>
    <t>Yo canto al Señor porque es grande</t>
  </si>
  <si>
    <t>Yo te nombro, libertad</t>
  </si>
  <si>
    <t>Alelualeluya</t>
  </si>
  <si>
    <t>Enséñame, Señor, tus caminos</t>
  </si>
  <si>
    <t>Errante voy, soy peregrino</t>
  </si>
  <si>
    <t>Envía tu Espíritu, Señor</t>
  </si>
  <si>
    <t>El Señor ha estado grande con nosotros</t>
  </si>
  <si>
    <t>Esperando, esperando</t>
  </si>
  <si>
    <t>En esto conocerán</t>
  </si>
  <si>
    <t>Escuchad, escuchad</t>
  </si>
  <si>
    <t>Escúchanos, Señor, escucha nuestros gritos</t>
  </si>
  <si>
    <t>Esta es la noche de la luz</t>
  </si>
  <si>
    <t>Este es el día en que actuó</t>
  </si>
  <si>
    <t>Esta noche he visto a Dios</t>
  </si>
  <si>
    <t>Fe no es aguardar</t>
  </si>
  <si>
    <t>Feliz el hombre</t>
  </si>
  <si>
    <t>Gracias, Señor, por tu Palabra</t>
  </si>
  <si>
    <t>Gracias, Señor, por mis hermanos</t>
  </si>
  <si>
    <t>Hoy cantamos a Dios</t>
  </si>
  <si>
    <t>Habrá un día en que todos</t>
  </si>
  <si>
    <t>Hasta cuándo, Señor</t>
  </si>
  <si>
    <t>Haz, Señor</t>
  </si>
  <si>
    <t>Hoy en Belén es la fiesta</t>
  </si>
  <si>
    <t>Hoy empieza una nueva era</t>
  </si>
  <si>
    <t>Hoy me siento peregrino</t>
  </si>
  <si>
    <t>Junto a ti al caer de la tarde</t>
  </si>
  <si>
    <t>Juventud de todos los países</t>
  </si>
  <si>
    <t>Lámpara es tu palabra, Señor</t>
  </si>
  <si>
    <t>Los pobres de la tierra</t>
  </si>
  <si>
    <t>La noticia es amor</t>
  </si>
  <si>
    <t>Levanto mis ojos a los montes</t>
  </si>
  <si>
    <t>La palabra nos la dio el Señor</t>
  </si>
  <si>
    <t>Las puertas de la nueva ciudad</t>
  </si>
  <si>
    <t>La tierra que hoy pisamos</t>
  </si>
  <si>
    <t>Levántate, pueblo mío</t>
  </si>
  <si>
    <t>Llegó la noche</t>
  </si>
  <si>
    <t>Los que a la pobreza</t>
  </si>
  <si>
    <t>Madre de los creyentes</t>
  </si>
  <si>
    <t>María fuiste siempre pobre de Yahvé</t>
  </si>
  <si>
    <t>María, guardabas todo</t>
  </si>
  <si>
    <t>Más allá, las redes más allá</t>
  </si>
  <si>
    <t>Nacerá una nueva hermandad</t>
  </si>
  <si>
    <t>Noche de Dios</t>
  </si>
  <si>
    <t>No queremos a los grandes palabreros</t>
  </si>
  <si>
    <t>Nacidos de la luz</t>
  </si>
  <si>
    <t>Necesitamos comer tu Pan</t>
  </si>
  <si>
    <t>No hay cosa más bonita que mirar</t>
  </si>
  <si>
    <t>Navidad es amar, romper toda frontera</t>
  </si>
  <si>
    <t>No, yo no dejo la tierra</t>
  </si>
  <si>
    <t>Nochebuena, nochebuena</t>
  </si>
  <si>
    <t>No vayáis a la fiesta</t>
  </si>
  <si>
    <t>Nos has llamado al desierto</t>
  </si>
  <si>
    <t>Nueva aurora en nuestra noche</t>
  </si>
  <si>
    <t>Nosotros venceremos</t>
  </si>
  <si>
    <t>Oí tu voz en los gritos</t>
  </si>
  <si>
    <t>Os doy un mandato nuevo (largo)</t>
  </si>
  <si>
    <t>Oh, Dios, tú mereces un himno</t>
  </si>
  <si>
    <t>Oh, Dios, por qué nos has abandonado</t>
  </si>
  <si>
    <t>Oh, Señor, envía tu Espíritu</t>
  </si>
  <si>
    <t>Padre de las misericordias</t>
  </si>
  <si>
    <t>Padre, me pongo en tus manos</t>
  </si>
  <si>
    <t>Padre nuestro, que estás en la tierra</t>
  </si>
  <si>
    <t>Piedad, Señor, piedad</t>
  </si>
  <si>
    <t>Porque el mundo está lleno de misterios</t>
  </si>
  <si>
    <t>Protégeme, protégeme, Dios mío</t>
  </si>
  <si>
    <t>Perdón, Señor, perdón</t>
  </si>
  <si>
    <t>Porque fuiste mujer de un pueblo esclavo</t>
  </si>
  <si>
    <t>Perdóname, Señor</t>
  </si>
  <si>
    <t>Pueblo que avanzas buscando</t>
  </si>
  <si>
    <t>Quién más amigo que tú</t>
  </si>
  <si>
    <t>Quiero ser, oh, Señor</t>
  </si>
  <si>
    <t>Qué detalle, Señor</t>
  </si>
  <si>
    <t>Qué fácil es decir sí</t>
  </si>
  <si>
    <t>Rezar no es otra cosa</t>
  </si>
  <si>
    <t>Regina caeli</t>
  </si>
  <si>
    <t>Si no encuentro la alegría</t>
  </si>
  <si>
    <t>Señor, guíame por el sendero</t>
  </si>
  <si>
    <t>Señor, Dios nuestro, qué admirable</t>
  </si>
  <si>
    <t>Sacaréis aguas con gozo</t>
  </si>
  <si>
    <t>Solidaridad</t>
  </si>
  <si>
    <t>Siempre unidos, mano a mano</t>
  </si>
  <si>
    <t>Señor, tú has sido nuestro refugio</t>
  </si>
  <si>
    <t>Si despierta el corazón</t>
  </si>
  <si>
    <t>Señor, tú que brillas</t>
  </si>
  <si>
    <t>Se acerca el reino de Dios</t>
  </si>
  <si>
    <t>Somos un solo cuerpo</t>
  </si>
  <si>
    <t>Señor, Dios nuestro, restáuranos</t>
  </si>
  <si>
    <t>Siempre que es Navidad</t>
  </si>
  <si>
    <t>Si cada noche</t>
  </si>
  <si>
    <t>Si sabes de humildad y sencillez</t>
  </si>
  <si>
    <t>Te alabo, Señor</t>
  </si>
  <si>
    <t>Tiéndeme tu mano</t>
  </si>
  <si>
    <t>Te buscamos, Señor</t>
  </si>
  <si>
    <t>Tus manos son palomas</t>
  </si>
  <si>
    <t>Tiempo de espera</t>
  </si>
  <si>
    <t>Todos unidos en la vida</t>
  </si>
  <si>
    <t>Todavía cantamos</t>
  </si>
  <si>
    <t>Todos esperamos</t>
  </si>
  <si>
    <t>Un solo Señor</t>
  </si>
  <si>
    <t>Una ciudad para todos</t>
  </si>
  <si>
    <t>Un nuevo Reino está amaneciendo</t>
  </si>
  <si>
    <t>Únenos, Señor Jesús</t>
  </si>
  <si>
    <t>Vamos a la Cena</t>
  </si>
  <si>
    <t>Ven a nuestro mundo</t>
  </si>
  <si>
    <t>Ven, Salvador, ven a salvar a tu pueblo</t>
  </si>
  <si>
    <t>Vamos buscando la verdad</t>
  </si>
  <si>
    <t>Veo en tus ojos, María</t>
  </si>
  <si>
    <t>Venid, fieles todos (adeste fideles)</t>
  </si>
  <si>
    <t>Ven, Espíritu Santo</t>
  </si>
  <si>
    <t>Ven, Señor, a nuestra vida</t>
  </si>
  <si>
    <t>Yo confío en ti, Señor</t>
  </si>
  <si>
    <t>Yo soy un pescador como era Pedro</t>
  </si>
  <si>
    <t>Yo volveré a cantar</t>
  </si>
  <si>
    <t>Yo estaré con vosotros</t>
  </si>
  <si>
    <t>Jesús es la Verdad</t>
  </si>
  <si>
    <t>Juntos cantaremos con la voz de la canción</t>
  </si>
  <si>
    <t>Nadie hay tan grande como tú</t>
  </si>
  <si>
    <t>Somos los que hacemos puentes</t>
  </si>
  <si>
    <t>Yo tengo un amigo que me ama</t>
  </si>
  <si>
    <t>Yo pensaba que el hombre era grande</t>
  </si>
  <si>
    <t>santo_(palazon).html</t>
  </si>
  <si>
    <t>" data-nold="</t>
  </si>
  <si>
    <t>" data-nnew="</t>
  </si>
  <si>
    <t>O01</t>
  </si>
  <si>
    <t>D01</t>
  </si>
  <si>
    <t>D02</t>
  </si>
  <si>
    <t>A01</t>
  </si>
  <si>
    <t>D03</t>
  </si>
  <si>
    <t>M01</t>
  </si>
  <si>
    <t>A02</t>
  </si>
  <si>
    <t>A03</t>
  </si>
  <si>
    <t>A04</t>
  </si>
  <si>
    <t>B01</t>
  </si>
  <si>
    <t>A05</t>
  </si>
  <si>
    <t>A06</t>
  </si>
  <si>
    <t>O02</t>
  </si>
  <si>
    <t>E01</t>
  </si>
  <si>
    <t>E02</t>
  </si>
  <si>
    <t>E03</t>
  </si>
  <si>
    <t>E04</t>
  </si>
  <si>
    <t>E09</t>
  </si>
  <si>
    <t>E05</t>
  </si>
  <si>
    <t>E06</t>
  </si>
  <si>
    <t>E07</t>
  </si>
  <si>
    <t>E08</t>
  </si>
  <si>
    <t>D04</t>
  </si>
  <si>
    <t>F01</t>
  </si>
  <si>
    <t>A07</t>
  </si>
  <si>
    <t>F02</t>
  </si>
  <si>
    <t>F03</t>
  </si>
  <si>
    <t>L01</t>
  </si>
  <si>
    <t>F04</t>
  </si>
  <si>
    <t>M02</t>
  </si>
  <si>
    <t>O03</t>
  </si>
  <si>
    <t>D05</t>
  </si>
  <si>
    <t>N01</t>
  </si>
  <si>
    <t>A08</t>
  </si>
  <si>
    <t>A09</t>
  </si>
  <si>
    <t>D06</t>
  </si>
  <si>
    <t>O04</t>
  </si>
  <si>
    <t>D07</t>
  </si>
  <si>
    <t>D08</t>
  </si>
  <si>
    <t>P01</t>
  </si>
  <si>
    <t>O05</t>
  </si>
  <si>
    <t>D09</t>
  </si>
  <si>
    <t>B02</t>
  </si>
  <si>
    <t>J01</t>
  </si>
  <si>
    <t>J02</t>
  </si>
  <si>
    <t>J03</t>
  </si>
  <si>
    <t>J04</t>
  </si>
  <si>
    <t>J05</t>
  </si>
  <si>
    <t>J06</t>
  </si>
  <si>
    <t>F05</t>
  </si>
  <si>
    <t>I01</t>
  </si>
  <si>
    <t>O06</t>
  </si>
  <si>
    <t>F06</t>
  </si>
  <si>
    <t>M03</t>
  </si>
  <si>
    <t>N02</t>
  </si>
  <si>
    <t>O07</t>
  </si>
  <si>
    <t>O08</t>
  </si>
  <si>
    <t>N03</t>
  </si>
  <si>
    <t>O09</t>
  </si>
  <si>
    <t>H01</t>
  </si>
  <si>
    <t>F07</t>
  </si>
  <si>
    <t>F08</t>
  </si>
  <si>
    <t>M04</t>
  </si>
  <si>
    <t>C01</t>
  </si>
  <si>
    <t>C02</t>
  </si>
  <si>
    <t>C03</t>
  </si>
  <si>
    <t>C04</t>
  </si>
  <si>
    <t>C05</t>
  </si>
  <si>
    <t>C06</t>
  </si>
  <si>
    <t>L02</t>
  </si>
  <si>
    <t>M05</t>
  </si>
  <si>
    <t>M06</t>
  </si>
  <si>
    <t>P02</t>
  </si>
  <si>
    <t>L03</t>
  </si>
  <si>
    <t>L04</t>
  </si>
  <si>
    <t>M07</t>
  </si>
  <si>
    <t>F09</t>
  </si>
  <si>
    <t>I02</t>
  </si>
  <si>
    <t>M08</t>
  </si>
  <si>
    <t>P03</t>
  </si>
  <si>
    <t>I03</t>
  </si>
  <si>
    <t>L05</t>
  </si>
  <si>
    <t>M09</t>
  </si>
  <si>
    <t>B03</t>
  </si>
  <si>
    <t>I04</t>
  </si>
  <si>
    <t>B04</t>
  </si>
  <si>
    <t>H02</t>
  </si>
  <si>
    <t>H03</t>
  </si>
  <si>
    <t>H04</t>
  </si>
  <si>
    <t>H05</t>
  </si>
  <si>
    <t>H06</t>
  </si>
  <si>
    <t>I05</t>
  </si>
  <si>
    <t>B05</t>
  </si>
  <si>
    <t>I06</t>
  </si>
  <si>
    <t>I07</t>
  </si>
  <si>
    <t>I08</t>
  </si>
  <si>
    <t>I09</t>
  </si>
  <si>
    <t>L06</t>
  </si>
  <si>
    <t>P04</t>
  </si>
  <si>
    <t>L07</t>
  </si>
  <si>
    <t>G01</t>
  </si>
  <si>
    <t>G02</t>
  </si>
  <si>
    <t>G03</t>
  </si>
  <si>
    <t>G04</t>
  </si>
  <si>
    <t>G06</t>
  </si>
  <si>
    <t>G07</t>
  </si>
  <si>
    <t>G05</t>
  </si>
  <si>
    <t>G08</t>
  </si>
  <si>
    <t>G09</t>
  </si>
  <si>
    <t>P05</t>
  </si>
  <si>
    <t>B06</t>
  </si>
  <si>
    <t>B07</t>
  </si>
  <si>
    <t>C07</t>
  </si>
  <si>
    <t>B08</t>
  </si>
  <si>
    <t>C08</t>
  </si>
  <si>
    <t>B09</t>
  </si>
  <si>
    <t>L08</t>
  </si>
  <si>
    <t>N04</t>
  </si>
  <si>
    <t>N05</t>
  </si>
  <si>
    <t>P06</t>
  </si>
  <si>
    <t>L09</t>
  </si>
  <si>
    <t>https://www.youtube.com/watch?v=nJ18Li5H2Gw</t>
  </si>
  <si>
    <t>En HTML?</t>
  </si>
  <si>
    <t>https://www.youtube.com/watch?v=pBDC7TRhCYY</t>
  </si>
  <si>
    <t>El tren del Evangelio</t>
  </si>
  <si>
    <t>Cancionero</t>
  </si>
  <si>
    <t>OK?</t>
  </si>
  <si>
    <t>Jesús es el Señor</t>
  </si>
  <si>
    <t>Disco</t>
  </si>
  <si>
    <t>1. Jesús es Señor</t>
  </si>
  <si>
    <t>2. Yo cantaré</t>
  </si>
  <si>
    <t>3. Jesús está entre nosotros</t>
  </si>
  <si>
    <t>4. Háblame</t>
  </si>
  <si>
    <t>5. Oración del pobre</t>
  </si>
  <si>
    <t>6. Himno a Dios</t>
  </si>
  <si>
    <t>7. Ven, Señor Jesús</t>
  </si>
  <si>
    <t>8. Padre, me pongo en tus manos</t>
  </si>
  <si>
    <t>9. Gloria a Dios</t>
  </si>
  <si>
    <t>10. Tú me sondeas</t>
  </si>
  <si>
    <t>11. El agua del Señor</t>
  </si>
  <si>
    <t>12. Canta Jerusalén</t>
  </si>
  <si>
    <t>Un cuento cualquiera</t>
  </si>
  <si>
    <t>1. Sintonía</t>
  </si>
  <si>
    <t>2. Mi ciudad</t>
  </si>
  <si>
    <t>3. Mañana, quién sabrá</t>
  </si>
  <si>
    <t>4. Quisiera haber nacido</t>
  </si>
  <si>
    <t>5. No puedo jugar</t>
  </si>
  <si>
    <t>6. ¿Quién me ayuda?</t>
  </si>
  <si>
    <t>8. Sólo trabajar</t>
  </si>
  <si>
    <t>9. No tengo a nadie</t>
  </si>
  <si>
    <t>10. Me hicieron así</t>
  </si>
  <si>
    <t>11. Tú y yo, éste, aquél</t>
  </si>
  <si>
    <t>7. Siempre me gustó decirte hola</t>
  </si>
  <si>
    <t>1. Ave María</t>
  </si>
  <si>
    <t>2. Tú estás cerca</t>
  </si>
  <si>
    <t>3. Madre de los hijos pobres</t>
  </si>
  <si>
    <t>4. Magnificat</t>
  </si>
  <si>
    <t>5. Angelus</t>
  </si>
  <si>
    <t>6. Gracias Madre</t>
  </si>
  <si>
    <t>7. María, música de Dios</t>
  </si>
  <si>
    <t>8. Acuérdate María</t>
  </si>
  <si>
    <t>9. Arcilla entre sus manos</t>
  </si>
  <si>
    <t>10. Tú eres del Señor</t>
  </si>
  <si>
    <t>11. Madre</t>
  </si>
  <si>
    <t>12. Tú eres María</t>
  </si>
  <si>
    <t>Marcelino Champagnat</t>
  </si>
  <si>
    <t>1. Un himno surgirá</t>
  </si>
  <si>
    <t>2. Constrúyenos la casa</t>
  </si>
  <si>
    <t>3. Hermitage, casa del Señor</t>
  </si>
  <si>
    <t>5. Donde haya un niño</t>
  </si>
  <si>
    <t>6. Pienso en usted</t>
  </si>
  <si>
    <t>7. Familia Marista</t>
  </si>
  <si>
    <t>8. Confiad, recurrid</t>
  </si>
  <si>
    <t>9. Hermanitos de María</t>
  </si>
  <si>
    <t>11. Testamento espiritual</t>
  </si>
  <si>
    <t>12. Nuestras voces cantan</t>
  </si>
  <si>
    <t>10. Cortó la roca</t>
  </si>
  <si>
    <t>Y ahora, Señor</t>
  </si>
  <si>
    <t>1. Paz en la tierra</t>
  </si>
  <si>
    <t>2. Me estás llamando</t>
  </si>
  <si>
    <t>3. Alabo tu bondad</t>
  </si>
  <si>
    <t>4. Tocaré para ti</t>
  </si>
  <si>
    <t>5. El amor es nuestro canto</t>
  </si>
  <si>
    <t>6. Enséñanos a orar</t>
  </si>
  <si>
    <t>7. Tú, Señor</t>
  </si>
  <si>
    <t>8. Esperando con María</t>
  </si>
  <si>
    <t>9. Ven Espíritu de Dios</t>
  </si>
  <si>
    <t>10. Padre nuestro</t>
  </si>
  <si>
    <t>11. Amaos</t>
  </si>
  <si>
    <t>12. Padre, perdón</t>
  </si>
  <si>
    <t>Vive</t>
  </si>
  <si>
    <t>1. Gloria, hosana</t>
  </si>
  <si>
    <t>2. En tu cruz sigues hoy</t>
  </si>
  <si>
    <t>3. En la cruz nos das la vida</t>
  </si>
  <si>
    <t>4. Siento tu llamada, el Señor es la esperanza, El Señor está aquí, Caminad, Acógeme Dios</t>
  </si>
  <si>
    <t>5. María, madre del dolor</t>
  </si>
  <si>
    <t>6. En su mesa hay amor</t>
  </si>
  <si>
    <t>7. Llama de vida</t>
  </si>
  <si>
    <t>8. Venga tu reino</t>
  </si>
  <si>
    <t>9. Pregón Pascual</t>
  </si>
  <si>
    <t>10. Jesús resucita hoy</t>
  </si>
  <si>
    <t>11. Somos testigos</t>
  </si>
  <si>
    <t>12. Tu camino y tu verdad</t>
  </si>
  <si>
    <t>Hermanos</t>
  </si>
  <si>
    <t>1. Jesús es verdad</t>
  </si>
  <si>
    <t>2. Gracias por tu don</t>
  </si>
  <si>
    <t>3. Como Marcelino</t>
  </si>
  <si>
    <t>4. Niño</t>
  </si>
  <si>
    <t>5. Hermano, confía en Dios</t>
  </si>
  <si>
    <t>6. Una vida</t>
  </si>
  <si>
    <t>7. En torno al pan</t>
  </si>
  <si>
    <t>8. Hermano entre los hombres</t>
  </si>
  <si>
    <t>9. Dios en la ciudad</t>
  </si>
  <si>
    <t>10. Buena Madre</t>
  </si>
  <si>
    <t>11. Somos una familia</t>
  </si>
  <si>
    <t>12. Hermano, adiós</t>
  </si>
  <si>
    <t>Amigos</t>
  </si>
  <si>
    <t>1. Es, tu amigo es</t>
  </si>
  <si>
    <t>2. Rock de paz</t>
  </si>
  <si>
    <t>3. Amigos</t>
  </si>
  <si>
    <t>4. Kua, kua, kua</t>
  </si>
  <si>
    <t>5. El dinosaurio</t>
  </si>
  <si>
    <t>6. Noche silenciosa</t>
  </si>
  <si>
    <t>7. Con los niños</t>
  </si>
  <si>
    <t>8. Kenee Chineke nna</t>
  </si>
  <si>
    <t>9. Al nacer el nuevo día</t>
  </si>
  <si>
    <t>10. Ki ki ki</t>
  </si>
  <si>
    <t>11. Al Señor cantad</t>
  </si>
  <si>
    <t>12. Xerinola</t>
  </si>
  <si>
    <t>A tu lado, Señor</t>
  </si>
  <si>
    <t>1. La bondad del Señor</t>
  </si>
  <si>
    <t>2. Gloria a Dios</t>
  </si>
  <si>
    <t>3. Quédate aquí, Señor</t>
  </si>
  <si>
    <t>4. Padre, vuelvo a ti</t>
  </si>
  <si>
    <t>5. María, la madre buena</t>
  </si>
  <si>
    <t>6. Diremos que sí</t>
  </si>
  <si>
    <t>7. El Espíritu del Señor</t>
  </si>
  <si>
    <t>8. Aleluya</t>
  </si>
  <si>
    <t>9. A tu lado, Señor</t>
  </si>
  <si>
    <t>10. Canto de María</t>
  </si>
  <si>
    <t>11. Tú, Jesús</t>
  </si>
  <si>
    <t>12. Ven conmigo, amigo</t>
  </si>
  <si>
    <t>1. Cristo, Señor</t>
  </si>
  <si>
    <t>2. Tú serás mi hermano</t>
  </si>
  <si>
    <t>3. Cristo</t>
  </si>
  <si>
    <t>4. Allí estás tú</t>
  </si>
  <si>
    <t>5. No hay lloros por un niño muerto</t>
  </si>
  <si>
    <t>6. Deja que en tu vida cante Él</t>
  </si>
  <si>
    <t>7. Tiene el sida</t>
  </si>
  <si>
    <t>8. Grito libertad</t>
  </si>
  <si>
    <t>9. Tu sonrisa no la vi</t>
  </si>
  <si>
    <t>10. Señor de la historia</t>
  </si>
  <si>
    <t>11. Me muero de hambre</t>
  </si>
  <si>
    <t>12. Yo no he podido ser bueno</t>
  </si>
  <si>
    <t>Señor de la historia</t>
  </si>
  <si>
    <t>1. Eres el fuego, el amor</t>
  </si>
  <si>
    <t>2. Me has seducido, Señor</t>
  </si>
  <si>
    <t>3. Deseo paz</t>
  </si>
  <si>
    <t>4. Una vida que busca libertad</t>
  </si>
  <si>
    <t>5. Nuestra buena madre</t>
  </si>
  <si>
    <t>6. Señor, yo no soy digno</t>
  </si>
  <si>
    <t>7. No durmáis</t>
  </si>
  <si>
    <t>8. Señor, me tienes ante ti</t>
  </si>
  <si>
    <t>9. Bienaventuranzas</t>
  </si>
  <si>
    <t>10. Tu llamada</t>
  </si>
  <si>
    <t>11. No es fácil</t>
  </si>
  <si>
    <t>12. Nacidos de la cruz</t>
  </si>
  <si>
    <t>Jesús de Nazaret</t>
  </si>
  <si>
    <t>Hermana Luna</t>
  </si>
  <si>
    <t>1. Clara, hija de la luz</t>
  </si>
  <si>
    <t>2. Clara, imagen de Dios</t>
  </si>
  <si>
    <t>3. Rezar no es otra cosa</t>
  </si>
  <si>
    <t>4. Jesús te ama</t>
  </si>
  <si>
    <t>5. Cántico de las criaturas</t>
  </si>
  <si>
    <t>6. Ya no queda tiempo</t>
  </si>
  <si>
    <t>7. Oración a San Francisco</t>
  </si>
  <si>
    <t>8. Padre de las misericordias</t>
  </si>
  <si>
    <t>9. Te alabo Señor</t>
  </si>
  <si>
    <t>10. Si vamos desnudos por Cristo</t>
  </si>
  <si>
    <t>11. El don de la fraternidad</t>
  </si>
  <si>
    <t>1. Sí, Jesús</t>
  </si>
  <si>
    <t>2. Cuando la muerte</t>
  </si>
  <si>
    <t>3. No temáis</t>
  </si>
  <si>
    <t>4. La libertad vive del Espíritu</t>
  </si>
  <si>
    <t>5. Que sepamos estar</t>
  </si>
  <si>
    <t>6. Quéjate si puedes</t>
  </si>
  <si>
    <t>7. Lo abandonaron todo</t>
  </si>
  <si>
    <t>8. Es mejor hablar con Dios</t>
  </si>
  <si>
    <t>9. De lo débil saca fuerzas Dios</t>
  </si>
  <si>
    <t>10. Son testigos</t>
  </si>
  <si>
    <t>11. Te pedirán la vida</t>
  </si>
  <si>
    <t>12. Esperad al Señor</t>
  </si>
  <si>
    <t>Testigos</t>
  </si>
  <si>
    <t>Esto va a misa</t>
  </si>
  <si>
    <t>1. Fiesta del corazón</t>
  </si>
  <si>
    <t>2. Ten piedad</t>
  </si>
  <si>
    <t>3. Gloria</t>
  </si>
  <si>
    <t>4. Salmo</t>
  </si>
  <si>
    <t>5. Aleluya</t>
  </si>
  <si>
    <t>6. Credo</t>
  </si>
  <si>
    <t>7. Ofertorio</t>
  </si>
  <si>
    <t>8. Santo</t>
  </si>
  <si>
    <t>9. Padrenuestro</t>
  </si>
  <si>
    <t>10. Canción de paz</t>
  </si>
  <si>
    <t>11. Te agradezco</t>
  </si>
  <si>
    <t>12. Escucha María</t>
  </si>
  <si>
    <t>Atrévete a soñar</t>
  </si>
  <si>
    <t>1. Testigos del Señor</t>
  </si>
  <si>
    <t>2. Confianza en Dios</t>
  </si>
  <si>
    <t>3. En la esperanza, Madre</t>
  </si>
  <si>
    <t>4. Con sencillo corazón</t>
  </si>
  <si>
    <t>5. Fraternidad</t>
  </si>
  <si>
    <t>6. Teresa Toda</t>
  </si>
  <si>
    <t>7. Pinta de luz</t>
  </si>
  <si>
    <t>8. Mantas de cartón</t>
  </si>
  <si>
    <t>9. Soñar un mundo más feliz</t>
  </si>
  <si>
    <t>10. Hacia la luz</t>
  </si>
  <si>
    <t>1. Un corazón sin fronteras</t>
  </si>
  <si>
    <t>2. Buena Madre</t>
  </si>
  <si>
    <t>3. Constrúyenos la casa</t>
  </si>
  <si>
    <t>4. Confiad, recurrid</t>
  </si>
  <si>
    <t>5. Cortó la roca</t>
  </si>
  <si>
    <t>6. Hermano entre los hombres</t>
  </si>
  <si>
    <t>8. Frases Marcelino</t>
  </si>
  <si>
    <t>9. Hermano, confía en Dios</t>
  </si>
  <si>
    <t>10. Familia Marista</t>
  </si>
  <si>
    <t>11. María, música de Dios</t>
  </si>
  <si>
    <t>12. Acuérdate, María</t>
  </si>
  <si>
    <t>13. Hermano, adiós</t>
  </si>
  <si>
    <t>14. Tu serás hoy Champagnat</t>
  </si>
  <si>
    <t>15. Testamento espiritual</t>
  </si>
  <si>
    <t>16. Fue tu llamada</t>
  </si>
  <si>
    <t>Un corazón sin fronteras</t>
  </si>
  <si>
    <t>Y se vive la vida</t>
  </si>
  <si>
    <t>1. Seguir amando</t>
  </si>
  <si>
    <t>2. Y se vive la vida</t>
  </si>
  <si>
    <t>3. Jesús, cámbianos</t>
  </si>
  <si>
    <t>4. Como María</t>
  </si>
  <si>
    <t>5. Nos marca el caminar</t>
  </si>
  <si>
    <t>6. Alfonsa, hermana y amiga</t>
  </si>
  <si>
    <t>7. Soy mujer</t>
  </si>
  <si>
    <t>8. En ti solo descanso</t>
  </si>
  <si>
    <t>9. Dios de la vida</t>
  </si>
  <si>
    <t>10. Sueña</t>
  </si>
  <si>
    <t>Profeta de la familia</t>
  </si>
  <si>
    <t>1. Y fuiste hogar</t>
  </si>
  <si>
    <t>2. Profeta de la familia</t>
  </si>
  <si>
    <t>3. Como tú</t>
  </si>
  <si>
    <t>4. Siempre, sí, celebraré</t>
  </si>
  <si>
    <t>5. Su palabra</t>
  </si>
  <si>
    <t>6. Santa Familia</t>
  </si>
  <si>
    <t>7. Jesús, María y José</t>
  </si>
  <si>
    <t>8. Tu mirada</t>
  </si>
  <si>
    <t>9. Familias</t>
  </si>
  <si>
    <t>10. El poema de la piedra</t>
  </si>
  <si>
    <t>Nacidos de mujer</t>
  </si>
  <si>
    <t>1. Nacidos de mujer</t>
  </si>
  <si>
    <t>2. Haced lo que Él os diga</t>
  </si>
  <si>
    <t>3. En comunidad</t>
  </si>
  <si>
    <t>4. Danos tu espíritu</t>
  </si>
  <si>
    <t>5. Adela</t>
  </si>
  <si>
    <t>6. Gloria</t>
  </si>
  <si>
    <t>7. Pequeño corazón</t>
  </si>
  <si>
    <t>8. Chaminade</t>
  </si>
  <si>
    <t>9. Credo</t>
  </si>
  <si>
    <t>10. Creo en ti</t>
  </si>
  <si>
    <t>11. A las tres de la tarde</t>
  </si>
  <si>
    <t>12. Vino nuevo</t>
  </si>
  <si>
    <t>13. Te seguiré</t>
  </si>
  <si>
    <t>14. Un solo corazón</t>
  </si>
  <si>
    <t>A mano</t>
  </si>
  <si>
    <t>1. Desde tu gesto</t>
  </si>
  <si>
    <t>2. El silencio de mi corazón</t>
  </si>
  <si>
    <t>3. Venid a mi</t>
  </si>
  <si>
    <t>4. Ave Maria</t>
  </si>
  <si>
    <t>5. Si tú sabes</t>
  </si>
  <si>
    <t>6. La utopia es posible</t>
  </si>
  <si>
    <t>7. Padre nuestro</t>
  </si>
  <si>
    <t>8. Que vuestro corazón no se turbe</t>
  </si>
  <si>
    <t>9. Decid sí</t>
  </si>
  <si>
    <t>10. Estrellas en el mar</t>
  </si>
  <si>
    <t>11. Quién eres Jesús para mi</t>
  </si>
  <si>
    <t>12. Venimos ante ti</t>
  </si>
  <si>
    <t>13. En la oscuridad de la noche</t>
  </si>
  <si>
    <t>14. Padre</t>
  </si>
  <si>
    <t>1. Mundo de ensueño</t>
  </si>
  <si>
    <t>2. Tras el cristal</t>
  </si>
  <si>
    <t>3. Carta a un general</t>
  </si>
  <si>
    <t>4. Un gesto</t>
  </si>
  <si>
    <t>5. Ángel</t>
  </si>
  <si>
    <t>6. Scaramouche</t>
  </si>
  <si>
    <t>7. Caminar</t>
  </si>
  <si>
    <t>8. En qué mundo vives</t>
  </si>
  <si>
    <t>9. Una iglesia de excluidos</t>
  </si>
  <si>
    <t>10. Un Dios que huele</t>
  </si>
  <si>
    <t>11. A su imagen y semejanza</t>
  </si>
  <si>
    <t>12. Ante el espejo</t>
  </si>
  <si>
    <t>13. Angel Remix</t>
  </si>
  <si>
    <t>Contracorriente</t>
  </si>
  <si>
    <t>1. Corazones nómadas</t>
  </si>
  <si>
    <t>2. De la mano</t>
  </si>
  <si>
    <t>3. Plegaria</t>
  </si>
  <si>
    <t>4. Somos Iglesia</t>
  </si>
  <si>
    <t>5. Decir tu nombre, María</t>
  </si>
  <si>
    <t>6. Rebosando nombres</t>
  </si>
  <si>
    <t>7. Perdona que te lo diga</t>
  </si>
  <si>
    <t>8. Padre del hombre</t>
  </si>
  <si>
    <t>9. Marcelino</t>
  </si>
  <si>
    <t>10. Siento tu dolor</t>
  </si>
  <si>
    <t>11. Si yo cambiara</t>
  </si>
  <si>
    <t>12. No pasa ná</t>
  </si>
  <si>
    <t>Caminando</t>
  </si>
  <si>
    <t>Kronos</t>
  </si>
  <si>
    <t>1. Aleluya</t>
  </si>
  <si>
    <t>2. Credo</t>
  </si>
  <si>
    <t>3. Entorno al pan</t>
  </si>
  <si>
    <t>4. Padre nuestro</t>
  </si>
  <si>
    <t>5. Diremos que sí</t>
  </si>
  <si>
    <t>6. Caminar</t>
  </si>
  <si>
    <t>7. Gracias por tu don</t>
  </si>
  <si>
    <t>8. Pregón Pascual</t>
  </si>
  <si>
    <t>9. Somos</t>
  </si>
  <si>
    <t>10. Paz en la tierra</t>
  </si>
  <si>
    <t>1. Descálzate</t>
  </si>
  <si>
    <t>2. La vid verdadera</t>
  </si>
  <si>
    <t>3. Ven, Espíritu de Dios</t>
  </si>
  <si>
    <t>4. Realidad</t>
  </si>
  <si>
    <t>5. Boga mar adentro</t>
  </si>
  <si>
    <t>6. No tengas miedo</t>
  </si>
  <si>
    <t>7. Magnificat</t>
  </si>
  <si>
    <t>8. Ardo en celo</t>
  </si>
  <si>
    <t>9. Amor y más amor</t>
  </si>
  <si>
    <t>10. Rut y Noemí</t>
  </si>
  <si>
    <t>11. Ven, Espíritu</t>
  </si>
  <si>
    <t>12. María Magdalena</t>
  </si>
  <si>
    <t>13. Joaquina emigrante</t>
  </si>
  <si>
    <t>Descálzate</t>
  </si>
  <si>
    <t>Alégrate</t>
  </si>
  <si>
    <t>1. Ain Karem</t>
  </si>
  <si>
    <t>2. Te basta mi gracia</t>
  </si>
  <si>
    <t>3. Ponéos en pie</t>
  </si>
  <si>
    <t>4. Sé mi luz</t>
  </si>
  <si>
    <t>5. ¿Cómo podré pagarte?</t>
  </si>
  <si>
    <t>6. Palabras de vida</t>
  </si>
  <si>
    <t>7. Seducida</t>
  </si>
  <si>
    <t>8. Escucha</t>
  </si>
  <si>
    <t>9. Ruah</t>
  </si>
  <si>
    <t>10. No guardes tu vida</t>
  </si>
  <si>
    <t>11. Atráeme</t>
  </si>
  <si>
    <t>12. Dios de la historia, bendice</t>
  </si>
  <si>
    <t>13. Levantad las piedras</t>
  </si>
  <si>
    <t>Con Él la fiesta empezó</t>
  </si>
  <si>
    <t>1. Dios fiel</t>
  </si>
  <si>
    <t>2. Hambre y sed de Ti</t>
  </si>
  <si>
    <t>3. Confianza</t>
  </si>
  <si>
    <t>4. Talita kum</t>
  </si>
  <si>
    <t>5. Pan compartido</t>
  </si>
  <si>
    <t>6. Gloria Trinitario</t>
  </si>
  <si>
    <t>7. A Ti</t>
  </si>
  <si>
    <t>8. Tú lo sabes</t>
  </si>
  <si>
    <t>9. Caná</t>
  </si>
  <si>
    <t>10. ¡Ánimo!, soy yo</t>
  </si>
  <si>
    <t>11. Santo</t>
  </si>
  <si>
    <t>12. La mujer del perfume</t>
  </si>
  <si>
    <t>13. Para estar contigo</t>
  </si>
  <si>
    <t>14. Samaritano</t>
  </si>
  <si>
    <t>15. No hay fronteras</t>
  </si>
  <si>
    <t>Según tu Palabra</t>
  </si>
  <si>
    <t>1. Yo soy</t>
  </si>
  <si>
    <t>2. A toda la tierra alcanza su pregón</t>
  </si>
  <si>
    <t>3. Con amor eterno</t>
  </si>
  <si>
    <t>4. Lámpara es tu Palabra</t>
  </si>
  <si>
    <t>5. Anunciarte</t>
  </si>
  <si>
    <t>6. Invítanos</t>
  </si>
  <si>
    <t>7. Hágase</t>
  </si>
  <si>
    <t>8. Creatura habitada</t>
  </si>
  <si>
    <t>9. El hombre de Gerasa</t>
  </si>
  <si>
    <t>10. ¡Llueve Tú!</t>
  </si>
  <si>
    <t>11. Benedictus</t>
  </si>
  <si>
    <t>12. Oración de una mujer</t>
  </si>
  <si>
    <t>13. Heme aquí</t>
  </si>
  <si>
    <t>A todos los pueblos</t>
  </si>
  <si>
    <t>1. Yo soy el que vive</t>
  </si>
  <si>
    <t>2. Que se alegren tus entrañas</t>
  </si>
  <si>
    <t>3. Palabra</t>
  </si>
  <si>
    <t>4. Atraviesas</t>
  </si>
  <si>
    <t>5. Los «incontables»</t>
  </si>
  <si>
    <t>6. He venido a servir</t>
  </si>
  <si>
    <t>7. Palabra encarnada</t>
  </si>
  <si>
    <t>8. Kolokoso</t>
  </si>
  <si>
    <t>9. La mujer cananea</t>
  </si>
  <si>
    <t>10. El siervo</t>
  </si>
  <si>
    <t>11. La moneda perdida</t>
  </si>
  <si>
    <t>12. Señor mío y Dios mío</t>
  </si>
  <si>
    <t>13. Dame una palabra</t>
  </si>
  <si>
    <t>14. Somos del Señor</t>
  </si>
  <si>
    <t>15. Fuertes, humildes y diligentes</t>
  </si>
  <si>
    <t>Busca mi rostro</t>
  </si>
  <si>
    <t>2. Tú eres mi bien</t>
  </si>
  <si>
    <t>3. Desde abajo</t>
  </si>
  <si>
    <t>4. Como la cierva</t>
  </si>
  <si>
    <t>5. Sólo Tú</t>
  </si>
  <si>
    <t>6. Sed felices</t>
  </si>
  <si>
    <t>7. Ten piedad</t>
  </si>
  <si>
    <t>8. Busca mi rostro</t>
  </si>
  <si>
    <t>9. Señor de la sabiduría</t>
  </si>
  <si>
    <t>10. Descansa en ti su mirada</t>
  </si>
  <si>
    <t>11. El amor</t>
  </si>
  <si>
    <t>12. María de Nazaret</t>
  </si>
  <si>
    <t>13. Miradle</t>
  </si>
  <si>
    <t>14. Venid conmigo</t>
  </si>
  <si>
    <t>15. Somos vedruna</t>
  </si>
  <si>
    <t>Fuego en las entrañas</t>
  </si>
  <si>
    <t>Fuego y abrazo</t>
  </si>
  <si>
    <t>1.  De todo corazón</t>
  </si>
  <si>
    <t>2.  Canto de Ana</t>
  </si>
  <si>
    <t>3.  Seguirte</t>
  </si>
  <si>
    <t>4.  Pueblo Suyo</t>
  </si>
  <si>
    <t>5.  Quedas libre</t>
  </si>
  <si>
    <t>6.  Si le dais posada</t>
  </si>
  <si>
    <t>7.  Es mi hermano</t>
  </si>
  <si>
    <t>8.  Jesús</t>
  </si>
  <si>
    <t>9.  El Reino de Dios</t>
  </si>
  <si>
    <t>10.  Recibid</t>
  </si>
  <si>
    <t>11.  Confia</t>
  </si>
  <si>
    <t>12.  Como Tú</t>
  </si>
  <si>
    <t>13.  Pequeño Israel</t>
  </si>
  <si>
    <t>14.  Vivid en comunión</t>
  </si>
  <si>
    <t>15.  Vengan a mi</t>
  </si>
  <si>
    <t>16.  Os envío</t>
  </si>
  <si>
    <t>1. Fuego</t>
  </si>
  <si>
    <t>2. Mujeres en camino</t>
  </si>
  <si>
    <t>3. No temas</t>
  </si>
  <si>
    <t>4. Abre mis puertas</t>
  </si>
  <si>
    <t>5. Danos de beber</t>
  </si>
  <si>
    <t>6. Secuencia pascual</t>
  </si>
  <si>
    <t>7. Sólo en Dios</t>
  </si>
  <si>
    <t>8. Cantad al Señor</t>
  </si>
  <si>
    <t>9. Agua viva</t>
  </si>
  <si>
    <t>10. Fuego y abrazo</t>
  </si>
  <si>
    <t>11. Habitaré</t>
  </si>
  <si>
    <t>12. Discípulas</t>
  </si>
  <si>
    <t>13. No os dejo solas</t>
  </si>
  <si>
    <t>14. Por amor a tu pueblo</t>
  </si>
  <si>
    <t>15. Llama de amor viva</t>
  </si>
  <si>
    <t>16. La piedra angular</t>
  </si>
  <si>
    <t>17. Como pan pequeño</t>
  </si>
  <si>
    <t>18. En ti</t>
  </si>
  <si>
    <t>19. ¡Ven, Señor!</t>
  </si>
  <si>
    <t>20. Volemos</t>
  </si>
  <si>
    <t>Nuevas</t>
  </si>
  <si>
    <t>Ya en NSB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</si>
</sst>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0" xfId="2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4" fillId="0" borderId="0" xfId="2"/>
    <xf numFmtId="0" fontId="0" fillId="0" borderId="0" xfId="0" applyFont="1"/>
    <xf numFmtId="0" fontId="5" fillId="0" borderId="0" xfId="0" applyFont="1"/>
  </cellXfs>
  <cellStyles count="3">
    <cellStyle name="Hipervínculo" xfId="2" builtinId="8"/>
    <cellStyle name="Normal" xfId="0" builtinId="0"/>
    <cellStyle name="Porcentaje" xfId="1" builtinId="5"/>
  </cellStyles>
  <dxfs count="40">
    <dxf>
      <fill>
        <patternFill>
          <bgColor rgb="FF00B05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9C5700"/>
      </font>
      <fill>
        <patternFill>
          <bgColor theme="5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C0F-4FBE-A7DC-1091ED160E2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C0F-4FBE-A7DC-1091ED160E2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C0F-4FBE-A7DC-1091ED160E2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C0F-4FBE-A7DC-1091ED160E2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1C0F-4FBE-A7DC-1091ED160E26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1C0F-4FBE-A7DC-1091ED160E26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1C0F-4FBE-A7DC-1091ED160E26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1C0F-4FBE-A7DC-1091ED160E26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1C0F-4FBE-A7DC-1091ED160E26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1C0F-4FBE-A7DC-1091ED160E26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1C0F-4FBE-A7DC-1091ED160E26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1C0F-4FBE-A7DC-1091ED160E26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1C0F-4FBE-A7DC-1091ED160E26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1C0F-4FBE-A7DC-1091ED160E26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1C0F-4FBE-A7DC-1091ED160E26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1C0F-4FBE-A7DC-1091ED160E26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1C0F-4FBE-A7DC-1091ED160E26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1C0F-4FBE-A7DC-1091ED160E26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1C0F-4FBE-A7DC-1091ED160E26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1C0F-4FBE-A7DC-1091ED160E26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1C0F-4FBE-A7DC-1091ED160E2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bestFit"/>
            <c:showLegendKey val="0"/>
            <c:showVal val="1"/>
            <c:showCatName val="1"/>
            <c:showSerName val="0"/>
            <c:showPercent val="0"/>
            <c:showBubbleSize val="0"/>
            <c:separator> 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Resumen!$A$5:$A$25</c:f>
              <c:strCache>
                <c:ptCount val="18"/>
                <c:pt idx="0">
                  <c:v>Aleluya</c:v>
                </c:pt>
                <c:pt idx="1">
                  <c:v>Antífonas</c:v>
                </c:pt>
                <c:pt idx="2">
                  <c:v>Comunión</c:v>
                </c:pt>
                <c:pt idx="3">
                  <c:v>Cordero de Dios</c:v>
                </c:pt>
                <c:pt idx="4">
                  <c:v>Despedida</c:v>
                </c:pt>
                <c:pt idx="5">
                  <c:v>Entrada</c:v>
                </c:pt>
                <c:pt idx="6">
                  <c:v>Especiales</c:v>
                </c:pt>
                <c:pt idx="7">
                  <c:v>Espíritu</c:v>
                </c:pt>
                <c:pt idx="8">
                  <c:v>Gloria</c:v>
                </c:pt>
                <c:pt idx="9">
                  <c:v>María</c:v>
                </c:pt>
                <c:pt idx="10">
                  <c:v>Navidad</c:v>
                </c:pt>
                <c:pt idx="11">
                  <c:v>Ofertorio</c:v>
                </c:pt>
                <c:pt idx="12">
                  <c:v>Padrenuestro</c:v>
                </c:pt>
                <c:pt idx="13">
                  <c:v>Paz</c:v>
                </c:pt>
                <c:pt idx="14">
                  <c:v>Perdón - Agua</c:v>
                </c:pt>
                <c:pt idx="15">
                  <c:v>Santo</c:v>
                </c:pt>
                <c:pt idx="16">
                  <c:v>TaizéESP</c:v>
                </c:pt>
                <c:pt idx="17">
                  <c:v>TaizéORIG</c:v>
                </c:pt>
              </c:strCache>
            </c:strRef>
          </c:cat>
          <c:val>
            <c:numRef>
              <c:f>Resumen!$B$5:$B$25</c:f>
              <c:numCache>
                <c:formatCode>General</c:formatCode>
                <c:ptCount val="21"/>
                <c:pt idx="0">
                  <c:v>12</c:v>
                </c:pt>
                <c:pt idx="1">
                  <c:v>44</c:v>
                </c:pt>
                <c:pt idx="2">
                  <c:v>83</c:v>
                </c:pt>
                <c:pt idx="3">
                  <c:v>6</c:v>
                </c:pt>
                <c:pt idx="4">
                  <c:v>9</c:v>
                </c:pt>
                <c:pt idx="5">
                  <c:v>44</c:v>
                </c:pt>
                <c:pt idx="6">
                  <c:v>6</c:v>
                </c:pt>
                <c:pt idx="7">
                  <c:v>5</c:v>
                </c:pt>
                <c:pt idx="8">
                  <c:v>8</c:v>
                </c:pt>
                <c:pt idx="9">
                  <c:v>24</c:v>
                </c:pt>
                <c:pt idx="10">
                  <c:v>20</c:v>
                </c:pt>
                <c:pt idx="11">
                  <c:v>20</c:v>
                </c:pt>
                <c:pt idx="12">
                  <c:v>6</c:v>
                </c:pt>
                <c:pt idx="13">
                  <c:v>10</c:v>
                </c:pt>
                <c:pt idx="14">
                  <c:v>9</c:v>
                </c:pt>
                <c:pt idx="15">
                  <c:v>14</c:v>
                </c:pt>
                <c:pt idx="16">
                  <c:v>77</c:v>
                </c:pt>
                <c:pt idx="17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1C0F-4FBE-A7DC-1091ED160E26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731520</xdr:colOff>
      <xdr:row>0</xdr:row>
      <xdr:rowOff>137160</xdr:rowOff>
    </xdr:from>
    <xdr:to>
      <xdr:col>13</xdr:col>
      <xdr:colOff>414840</xdr:colOff>
      <xdr:row>26</xdr:row>
      <xdr:rowOff>79560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0936F2E-DEC4-4D4E-B95C-B62D6697C5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6C2D4C4-F497-425E-BD7F-77583C1AFE41}" name="Tabla4" displayName="Tabla4" ref="A1:E394" totalsRowShown="0">
  <autoFilter ref="A1:E394" xr:uid="{F6C2D4C4-F497-425E-BD7F-77583C1AFE41}"/>
  <tableColumns count="5">
    <tableColumn id="1" xr3:uid="{7CDED6B1-8460-4E79-92FA-3DA23BCB4417}" name="Número" dataDxfId="39"/>
    <tableColumn id="2" xr3:uid="{42541581-BBEF-4977-A0F7-19127C28F8EA}" name="Título"/>
    <tableColumn id="3" xr3:uid="{DA6C0F7F-65A5-4BAE-AB88-9F7B4FABD730}" name="En el nuevo?" dataDxfId="38">
      <calculatedColumnFormula>IF(ISNUMBER(MATCH(Tabla4[[#This Row],[Título]],Tabla13[Título],0)),"OK","-")</calculatedColumnFormula>
    </tableColumn>
    <tableColumn id="5" xr3:uid="{466DD19F-4910-4551-952E-B749836A3806}" name="En HTML?"/>
    <tableColumn id="4" xr3:uid="{E186438D-1159-4EF9-A667-7E11858A493F}" name="Columna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514F1D7-C913-4624-9E81-EEC7EA3DB678}" name="Tabla13" displayName="Tabla13" ref="A1:O482" totalsRowShown="0" headerRowDxfId="37" dataDxfId="36">
  <autoFilter ref="A1:O482" xr:uid="{E5A23D2C-4E40-4F63-A29F-33A92F43E326}"/>
  <sortState xmlns:xlrd2="http://schemas.microsoft.com/office/spreadsheetml/2017/richdata2" ref="A2:O482">
    <sortCondition ref="B1:B482"/>
  </sortState>
  <tableColumns count="15">
    <tableColumn id="1" xr3:uid="{28F9D52F-B373-4C16-9EB0-742FA80033B2}" name="#" dataDxfId="35">
      <calculatedColumnFormula>ROW(Tabla13[[#This Row],[Título]])-1</calculatedColumnFormula>
    </tableColumn>
    <tableColumn id="2" xr3:uid="{8468C75C-A50A-4C13-9585-253E65D1C6DC}" name="Título" dataDxfId="34"/>
    <tableColumn id="3" xr3:uid="{860A58D5-5018-4B01-997E-FA1C7E10466E}" name="Categoría" dataDxfId="33"/>
    <tableColumn id="5" xr3:uid="{BDD40DF6-5222-45C7-B2A9-85AC09EA0C11}" name="Número" dataDxfId="32"/>
    <tableColumn id="13" xr3:uid="{2A4DE54D-0F8D-43BE-9573-247B4685B078}" name="Número antiguo" dataDxfId="31">
      <calculatedColumnFormula>_xlfn.XLOOKUP(Tabla13[[#This Row],[Título]],Tabla4[Título],Tabla4[Número],"-",0)</calculatedColumnFormula>
    </tableColumn>
    <tableColumn id="4" xr3:uid="{0E9BA84A-E858-4602-8F8B-95ED2B3D75FA}" name="Origen" dataDxfId="30"/>
    <tableColumn id="6" xr3:uid="{57824645-9E68-44A2-9134-D5857E10EADA}" name="Tono" dataDxfId="29"/>
    <tableColumn id="7" xr3:uid="{67618C69-BDD7-4BD9-946B-34E3F47B3C35}" name="Estado" dataDxfId="28"/>
    <tableColumn id="8" xr3:uid="{DB3187B6-7C5F-47A0-9227-10A3F954B33E}" name="Autor" dataDxfId="27"/>
    <tableColumn id="9" xr3:uid="{4C81EC5F-67E4-44DC-8014-8A08DF63EB64}" name="Rev" dataDxfId="26"/>
    <tableColumn id="10" xr3:uid="{C4C3E0B7-D315-4C4D-8176-86C93940C00E}" name="Referencia" dataDxfId="25"/>
    <tableColumn id="11" xr3:uid="{00382122-4804-4EBA-A684-5A44CFE0BB8E}" name="Título original" dataDxfId="24"/>
    <tableColumn id="12" xr3:uid="{5BDD9CC4-185C-4391-A707-5B12D836EA0A}" name="Ruta" dataDxfId="23"/>
    <tableColumn id="15" xr3:uid="{788098A9-83AB-4742-8258-DD1C4FEA6A19}" name="ListaHTML" dataDxfId="22">
      <calculatedColumnFormula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calculatedColumnFormula>
    </tableColumn>
    <tableColumn id="14" xr3:uid="{2D62253D-CFE3-48CB-9CAF-935F50DDEBA0}" name="JSON" dataDxfId="21">
      <calculatedColumnFormula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D5AAE7A-A1DA-44C3-A6BD-0FC7BC85172A}" name="Tabla5" displayName="Tabla5" ref="A1:E396" totalsRowShown="0">
  <autoFilter ref="A1:E396" xr:uid="{AD5AAE7A-A1DA-44C3-A6BD-0FC7BC85172A}"/>
  <tableColumns count="5">
    <tableColumn id="1" xr3:uid="{7E613FBD-A048-4B2D-82E8-A336D15A18E2}" name="Cancionero"/>
    <tableColumn id="2" xr3:uid="{BA7DCCCF-E341-4201-A018-9BD767138173}" name="Disco"/>
    <tableColumn id="3" xr3:uid="{616285E8-E2B6-4311-A9F8-3CAF426268D0}" name="Título"/>
    <tableColumn id="4" xr3:uid="{A812DD8E-E207-455F-98A2-BD7FFCD99FBA}" name="Autor"/>
    <tableColumn id="5" xr3:uid="{18B85623-5014-4445-B76E-4325B858C607}" name="OK?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9200718-0F31-410F-AF46-1547ED1544AD}" name="Categorías" displayName="Categorías" ref="A1:A19" totalsRowShown="0">
  <autoFilter ref="A1:A19" xr:uid="{29200718-0F31-410F-AF46-1547ED1544AD}"/>
  <tableColumns count="1">
    <tableColumn id="1" xr3:uid="{028590B8-BC66-455A-99C3-BE08053FFCC5}" name="Categoría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73180A-6BA4-4B4A-8234-F06744FE5A85}" name="Tabla2" displayName="Tabla2" ref="A1:J192" totalsRowShown="0" headerRowDxfId="20" dataDxfId="19">
  <autoFilter ref="A1:J192" xr:uid="{1873180A-6BA4-4B4A-8234-F06744FE5A85}">
    <filterColumn colId="9">
      <filters>
        <filter val="JJ"/>
        <filter val="Taizé"/>
      </filters>
    </filterColumn>
  </autoFilter>
  <tableColumns count="10">
    <tableColumn id="10" xr3:uid="{2FD7DDC6-FB48-4199-8DD6-F60F8557AB5D}" name="Núm" dataDxfId="18">
      <calculatedColumnFormula>ROW(Tabla2[[#This Row],[Taizé]])-1</calculatedColumnFormula>
    </tableColumn>
    <tableColumn id="1" xr3:uid="{C050135E-7F5B-4CC0-A526-1AFC1728A3E0}" name="Taizé" dataDxfId="17"/>
    <tableColumn id="9" xr3:uid="{B74F8AB2-9832-40FB-A64E-784A3E9F1C6A}" name="2018-2019" dataDxfId="16"/>
    <tableColumn id="7" xr3:uid="{E61BFD7F-1AF7-4812-AA22-36B3F8E1DEC2}" name="2020-2021" dataDxfId="15"/>
    <tableColumn id="6" xr3:uid="{AB50F679-302E-4542-9FC0-04CF5D53D122}" name="2023-2024" dataDxfId="14"/>
    <tableColumn id="2" xr3:uid="{2E7155EB-888D-439C-9E36-47C9AC89B92A}" name="Columna1" dataDxfId="13"/>
    <tableColumn id="3" xr3:uid="{EF0CEA37-31CF-4F5C-87D1-BFE43E99F766}" name="Columna2" dataDxfId="12"/>
    <tableColumn id="4" xr3:uid="{F7AB2284-6C89-4A29-9E66-5F507EC503AC}" name="Columna3" dataDxfId="11"/>
    <tableColumn id="5" xr3:uid="{3774AC68-B43A-4A65-A2E9-84B0B6F66875}" name="Columna4" dataDxfId="10"/>
    <tableColumn id="8" xr3:uid="{CA9EF22D-29E2-4EAE-B820-1DE3481B3A43}" name="Español" dataDxf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www.youtube.com/watch?v=pBDC7TRhCYY" TargetMode="External"/><Relationship Id="rId1" Type="http://schemas.openxmlformats.org/officeDocument/2006/relationships/hyperlink" Target="https://www.youtube.com/watch?v=nJ18Li5H2Gw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pastoralmusical.es/inicio/tsnc" TargetMode="External"/><Relationship Id="rId1" Type="http://schemas.openxmlformats.org/officeDocument/2006/relationships/hyperlink" Target="https://pastoralmusical.es/inicio/gloyola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712CE-482F-4AD5-9E58-F99B41273073}">
  <dimension ref="A1:E396"/>
  <sheetViews>
    <sheetView topLeftCell="A72" workbookViewId="0">
      <selection activeCell="E82" sqref="E82"/>
    </sheetView>
  </sheetViews>
  <sheetFormatPr baseColWidth="10" defaultRowHeight="14.4" x14ac:dyDescent="0.3"/>
  <cols>
    <col min="1" max="1" width="10.109375" bestFit="1" customWidth="1"/>
    <col min="2" max="2" width="55.5546875" bestFit="1" customWidth="1"/>
  </cols>
  <sheetData>
    <row r="1" spans="1:5" x14ac:dyDescent="0.3">
      <c r="A1" t="s">
        <v>683</v>
      </c>
      <c r="B1" t="s">
        <v>910</v>
      </c>
      <c r="C1" t="s">
        <v>1769</v>
      </c>
      <c r="D1" t="s">
        <v>2096</v>
      </c>
      <c r="E1" t="s">
        <v>281</v>
      </c>
    </row>
    <row r="2" spans="1:5" x14ac:dyDescent="0.3">
      <c r="A2" s="16">
        <v>1</v>
      </c>
      <c r="B2" t="s">
        <v>1</v>
      </c>
      <c r="C2" t="str">
        <f>IF(ISNUMBER(MATCH(Tabla4[[#This Row],[Título]],Tabla13[Título],0)),"OK","-")</f>
        <v>OK</v>
      </c>
      <c r="D2" t="s">
        <v>643</v>
      </c>
    </row>
    <row r="3" spans="1:5" x14ac:dyDescent="0.3">
      <c r="A3" s="16">
        <v>2</v>
      </c>
      <c r="B3" t="s">
        <v>1762</v>
      </c>
      <c r="C3" t="str">
        <f>IF(ISNUMBER(MATCH(Tabla4[[#This Row],[Título]],Tabla13[Título],0)),"OK","-")</f>
        <v>-</v>
      </c>
      <c r="D3" t="s">
        <v>938</v>
      </c>
    </row>
    <row r="4" spans="1:5" x14ac:dyDescent="0.3">
      <c r="A4" s="16">
        <v>3</v>
      </c>
      <c r="B4" t="s">
        <v>1763</v>
      </c>
      <c r="C4" t="str">
        <f>IF(ISNUMBER(MATCH(Tabla4[[#This Row],[Título]],Tabla13[Título],0)),"OK","-")</f>
        <v>-</v>
      </c>
      <c r="D4" t="s">
        <v>938</v>
      </c>
    </row>
    <row r="5" spans="1:5" x14ac:dyDescent="0.3">
      <c r="A5" s="16">
        <v>4</v>
      </c>
      <c r="B5" t="s">
        <v>235</v>
      </c>
      <c r="C5" t="str">
        <f>IF(ISNUMBER(MATCH(Tabla4[[#This Row],[Título]],Tabla13[Título],0)),"OK","-")</f>
        <v>OK</v>
      </c>
      <c r="D5" t="s">
        <v>643</v>
      </c>
    </row>
    <row r="6" spans="1:5" x14ac:dyDescent="0.3">
      <c r="A6" s="16">
        <v>5</v>
      </c>
      <c r="B6" t="s">
        <v>1764</v>
      </c>
      <c r="C6" t="str">
        <f>IF(ISNUMBER(MATCH(Tabla4[[#This Row],[Título]],Tabla13[Título],0)),"OK","-")</f>
        <v>-</v>
      </c>
      <c r="D6" t="s">
        <v>938</v>
      </c>
    </row>
    <row r="7" spans="1:5" x14ac:dyDescent="0.3">
      <c r="A7" s="16">
        <v>6</v>
      </c>
      <c r="B7" t="s">
        <v>1765</v>
      </c>
      <c r="C7" t="str">
        <f>IF(ISNUMBER(MATCH(Tabla4[[#This Row],[Título]],Tabla13[Título],0)),"OK","-")</f>
        <v>-</v>
      </c>
      <c r="D7" t="s">
        <v>938</v>
      </c>
    </row>
    <row r="8" spans="1:5" x14ac:dyDescent="0.3">
      <c r="A8" s="16">
        <v>7</v>
      </c>
      <c r="B8" t="s">
        <v>1766</v>
      </c>
      <c r="C8" t="str">
        <f>IF(ISNUMBER(MATCH(Tabla4[[#This Row],[Título]],Tabla13[Título],0)),"OK","-")</f>
        <v>-</v>
      </c>
      <c r="D8" t="s">
        <v>938</v>
      </c>
    </row>
    <row r="9" spans="1:5" x14ac:dyDescent="0.3">
      <c r="A9" s="16">
        <v>8</v>
      </c>
      <c r="B9" t="s">
        <v>6</v>
      </c>
      <c r="C9" t="str">
        <f>IF(ISNUMBER(MATCH(Tabla4[[#This Row],[Título]],Tabla13[Título],0)),"OK","-")</f>
        <v>OK</v>
      </c>
      <c r="D9" t="s">
        <v>643</v>
      </c>
    </row>
    <row r="10" spans="1:5" x14ac:dyDescent="0.3">
      <c r="A10" s="16">
        <v>9</v>
      </c>
      <c r="B10" t="s">
        <v>8</v>
      </c>
      <c r="C10" t="str">
        <f>IF(ISNUMBER(MATCH(Tabla4[[#This Row],[Título]],Tabla13[Título],0)),"OK","-")</f>
        <v>OK</v>
      </c>
      <c r="D10" t="s">
        <v>643</v>
      </c>
    </row>
    <row r="11" spans="1:5" x14ac:dyDescent="0.3">
      <c r="A11" s="16">
        <v>10</v>
      </c>
      <c r="B11" t="s">
        <v>12</v>
      </c>
      <c r="C11" t="str">
        <f>IF(ISNUMBER(MATCH(Tabla4[[#This Row],[Título]],Tabla13[Título],0)),"OK","-")</f>
        <v>OK</v>
      </c>
      <c r="D11" t="s">
        <v>643</v>
      </c>
    </row>
    <row r="12" spans="1:5" x14ac:dyDescent="0.3">
      <c r="A12" s="16">
        <v>11</v>
      </c>
      <c r="B12" t="s">
        <v>1767</v>
      </c>
      <c r="C12" t="str">
        <f>IF(ISNUMBER(MATCH(Tabla4[[#This Row],[Título]],Tabla13[Título],0)),"OK","-")</f>
        <v>-</v>
      </c>
      <c r="D12" t="s">
        <v>938</v>
      </c>
    </row>
    <row r="13" spans="1:5" x14ac:dyDescent="0.3">
      <c r="A13" s="16">
        <v>12</v>
      </c>
      <c r="B13" t="s">
        <v>10</v>
      </c>
      <c r="C13" t="str">
        <f>IF(ISNUMBER(MATCH(Tabla4[[#This Row],[Título]],Tabla13[Título],0)),"OK","-")</f>
        <v>OK</v>
      </c>
      <c r="D13" t="s">
        <v>643</v>
      </c>
    </row>
    <row r="14" spans="1:5" x14ac:dyDescent="0.3">
      <c r="A14" s="16">
        <v>13</v>
      </c>
      <c r="B14" t="s">
        <v>19</v>
      </c>
      <c r="C14" t="str">
        <f>IF(ISNUMBER(MATCH(Tabla4[[#This Row],[Título]],Tabla13[Título],0)),"OK","-")</f>
        <v>OK</v>
      </c>
      <c r="D14" t="s">
        <v>643</v>
      </c>
    </row>
    <row r="15" spans="1:5" x14ac:dyDescent="0.3">
      <c r="A15" s="16">
        <v>14</v>
      </c>
      <c r="B15" t="s">
        <v>18</v>
      </c>
      <c r="C15" t="str">
        <f>IF(ISNUMBER(MATCH(Tabla4[[#This Row],[Título]],Tabla13[Título],0)),"OK","-")</f>
        <v>OK</v>
      </c>
      <c r="D15" t="s">
        <v>643</v>
      </c>
    </row>
    <row r="16" spans="1:5" x14ac:dyDescent="0.3">
      <c r="A16" s="16">
        <v>15</v>
      </c>
      <c r="B16" t="s">
        <v>1768</v>
      </c>
      <c r="C16" t="str">
        <f>IF(ISNUMBER(MATCH(Tabla4[[#This Row],[Título]],Tabla13[Título],0)),"OK","-")</f>
        <v>-</v>
      </c>
      <c r="D16" t="s">
        <v>938</v>
      </c>
    </row>
    <row r="17" spans="1:4" x14ac:dyDescent="0.3">
      <c r="A17" s="16">
        <v>16</v>
      </c>
      <c r="B17" t="s">
        <v>11</v>
      </c>
      <c r="C17" t="str">
        <f>IF(ISNUMBER(MATCH(Tabla4[[#This Row],[Título]],Tabla13[Título],0)),"OK","-")</f>
        <v>OK</v>
      </c>
      <c r="D17" t="s">
        <v>643</v>
      </c>
    </row>
    <row r="18" spans="1:4" x14ac:dyDescent="0.3">
      <c r="A18" s="16">
        <v>17</v>
      </c>
      <c r="B18" t="s">
        <v>1770</v>
      </c>
      <c r="C18" t="str">
        <f>IF(ISNUMBER(MATCH(Tabla4[[#This Row],[Título]],Tabla13[Título],0)),"OK","-")</f>
        <v>-</v>
      </c>
      <c r="D18" t="s">
        <v>938</v>
      </c>
    </row>
    <row r="19" spans="1:4" x14ac:dyDescent="0.3">
      <c r="A19" s="16">
        <v>18</v>
      </c>
      <c r="B19" t="s">
        <v>1771</v>
      </c>
      <c r="C19" t="str">
        <f>IF(ISNUMBER(MATCH(Tabla4[[#This Row],[Título]],Tabla13[Título],0)),"OK","-")</f>
        <v>-</v>
      </c>
      <c r="D19" t="s">
        <v>938</v>
      </c>
    </row>
    <row r="20" spans="1:4" x14ac:dyDescent="0.3">
      <c r="A20" s="16">
        <v>19</v>
      </c>
      <c r="B20" t="s">
        <v>9</v>
      </c>
      <c r="C20" t="str">
        <f>IF(ISNUMBER(MATCH(Tabla4[[#This Row],[Título]],Tabla13[Título],0)),"OK","-")</f>
        <v>OK</v>
      </c>
      <c r="D20" t="s">
        <v>643</v>
      </c>
    </row>
    <row r="21" spans="1:4" x14ac:dyDescent="0.3">
      <c r="A21" s="16">
        <v>20</v>
      </c>
      <c r="B21" t="s">
        <v>1853</v>
      </c>
      <c r="C21" t="str">
        <f>IF(ISNUMBER(MATCH(Tabla4[[#This Row],[Título]],Tabla13[Título],0)),"OK","-")</f>
        <v>-</v>
      </c>
      <c r="D21" t="s">
        <v>938</v>
      </c>
    </row>
    <row r="22" spans="1:4" x14ac:dyDescent="0.3">
      <c r="A22" s="16">
        <v>21</v>
      </c>
      <c r="B22" t="s">
        <v>21</v>
      </c>
      <c r="C22" t="str">
        <f>IF(ISNUMBER(MATCH(Tabla4[[#This Row],[Título]],Tabla13[Título],0)),"OK","-")</f>
        <v>OK</v>
      </c>
      <c r="D22" t="s">
        <v>643</v>
      </c>
    </row>
    <row r="23" spans="1:4" x14ac:dyDescent="0.3">
      <c r="A23" s="16">
        <v>22</v>
      </c>
      <c r="B23" t="s">
        <v>1772</v>
      </c>
      <c r="C23" t="str">
        <f>IF(ISNUMBER(MATCH(Tabla4[[#This Row],[Título]],Tabla13[Título],0)),"OK","-")</f>
        <v>OK</v>
      </c>
      <c r="D23" t="s">
        <v>643</v>
      </c>
    </row>
    <row r="24" spans="1:4" x14ac:dyDescent="0.3">
      <c r="A24" s="16">
        <v>23</v>
      </c>
      <c r="B24" t="s">
        <v>209</v>
      </c>
      <c r="C24" t="str">
        <f>IF(ISNUMBER(MATCH(Tabla4[[#This Row],[Título]],Tabla13[Título],0)),"OK","-")</f>
        <v>OK</v>
      </c>
      <c r="D24" t="s">
        <v>643</v>
      </c>
    </row>
    <row r="25" spans="1:4" x14ac:dyDescent="0.3">
      <c r="A25" s="16">
        <v>24</v>
      </c>
      <c r="B25" t="s">
        <v>1773</v>
      </c>
      <c r="C25" t="str">
        <f>IF(ISNUMBER(MATCH(Tabla4[[#This Row],[Título]],Tabla13[Título],0)),"OK","-")</f>
        <v>OK</v>
      </c>
      <c r="D25" t="s">
        <v>643</v>
      </c>
    </row>
    <row r="26" spans="1:4" x14ac:dyDescent="0.3">
      <c r="A26" s="16">
        <v>25</v>
      </c>
      <c r="B26" t="s">
        <v>1774</v>
      </c>
      <c r="C26" t="str">
        <f>IF(ISNUMBER(MATCH(Tabla4[[#This Row],[Título]],Tabla13[Título],0)),"OK","-")</f>
        <v>-</v>
      </c>
      <c r="D26" t="s">
        <v>938</v>
      </c>
    </row>
    <row r="27" spans="1:4" x14ac:dyDescent="0.3">
      <c r="A27" s="16">
        <v>26</v>
      </c>
      <c r="B27" t="s">
        <v>25</v>
      </c>
      <c r="C27" t="str">
        <f>IF(ISNUMBER(MATCH(Tabla4[[#This Row],[Título]],Tabla13[Título],0)),"OK","-")</f>
        <v>OK</v>
      </c>
      <c r="D27" t="s">
        <v>643</v>
      </c>
    </row>
    <row r="28" spans="1:4" x14ac:dyDescent="0.3">
      <c r="A28" s="16">
        <v>27</v>
      </c>
      <c r="B28" t="s">
        <v>1775</v>
      </c>
      <c r="C28" t="str">
        <f>IF(ISNUMBER(MATCH(Tabla4[[#This Row],[Título]],Tabla13[Título],0)),"OK","-")</f>
        <v>-</v>
      </c>
      <c r="D28" t="s">
        <v>938</v>
      </c>
    </row>
    <row r="29" spans="1:4" x14ac:dyDescent="0.3">
      <c r="A29" s="16">
        <v>28</v>
      </c>
      <c r="B29" t="s">
        <v>3</v>
      </c>
      <c r="C29" t="str">
        <f>IF(ISNUMBER(MATCH(Tabla4[[#This Row],[Título]],Tabla13[Título],0)),"OK","-")</f>
        <v>OK</v>
      </c>
      <c r="D29" t="s">
        <v>643</v>
      </c>
    </row>
    <row r="30" spans="1:4" x14ac:dyDescent="0.3">
      <c r="A30" s="16">
        <v>29</v>
      </c>
      <c r="B30" t="s">
        <v>1776</v>
      </c>
      <c r="C30" t="str">
        <f>IF(ISNUMBER(MATCH(Tabla4[[#This Row],[Título]],Tabla13[Título],0)),"OK","-")</f>
        <v>-</v>
      </c>
      <c r="D30" t="s">
        <v>938</v>
      </c>
    </row>
    <row r="31" spans="1:4" x14ac:dyDescent="0.3">
      <c r="A31" s="16">
        <v>30</v>
      </c>
      <c r="B31" t="s">
        <v>1777</v>
      </c>
      <c r="C31" t="str">
        <f>IF(ISNUMBER(MATCH(Tabla4[[#This Row],[Título]],Tabla13[Título],0)),"OK","-")</f>
        <v>-</v>
      </c>
      <c r="D31" t="s">
        <v>938</v>
      </c>
    </row>
    <row r="32" spans="1:4" x14ac:dyDescent="0.3">
      <c r="A32" s="16">
        <v>31</v>
      </c>
      <c r="B32" t="s">
        <v>4</v>
      </c>
      <c r="C32" t="str">
        <f>IF(ISNUMBER(MATCH(Tabla4[[#This Row],[Título]],Tabla13[Título],0)),"OK","-")</f>
        <v>OK</v>
      </c>
      <c r="D32" t="s">
        <v>643</v>
      </c>
    </row>
    <row r="33" spans="1:4" x14ac:dyDescent="0.3">
      <c r="A33" s="16">
        <v>32</v>
      </c>
      <c r="B33" t="s">
        <v>2</v>
      </c>
      <c r="C33" t="str">
        <f>IF(ISNUMBER(MATCH(Tabla4[[#This Row],[Título]],Tabla13[Título],0)),"OK","-")</f>
        <v>OK</v>
      </c>
      <c r="D33" t="s">
        <v>643</v>
      </c>
    </row>
    <row r="34" spans="1:4" x14ac:dyDescent="0.3">
      <c r="A34" s="16">
        <v>33</v>
      </c>
      <c r="B34" t="s">
        <v>1778</v>
      </c>
      <c r="C34" t="str">
        <f>IF(ISNUMBER(MATCH(Tabla4[[#This Row],[Título]],Tabla13[Título],0)),"OK","-")</f>
        <v>-</v>
      </c>
      <c r="D34" t="s">
        <v>938</v>
      </c>
    </row>
    <row r="35" spans="1:4" x14ac:dyDescent="0.3">
      <c r="A35" s="16">
        <v>34</v>
      </c>
      <c r="B35" t="s">
        <v>29</v>
      </c>
      <c r="C35" t="str">
        <f>IF(ISNUMBER(MATCH(Tabla4[[#This Row],[Título]],Tabla13[Título],0)),"OK","-")</f>
        <v>OK</v>
      </c>
      <c r="D35" t="s">
        <v>643</v>
      </c>
    </row>
    <row r="36" spans="1:4" x14ac:dyDescent="0.3">
      <c r="A36" s="16">
        <v>35</v>
      </c>
      <c r="B36" t="s">
        <v>1779</v>
      </c>
      <c r="C36" t="str">
        <f>IF(ISNUMBER(MATCH(Tabla4[[#This Row],[Título]],Tabla13[Título],0)),"OK","-")</f>
        <v>OK</v>
      </c>
      <c r="D36" t="s">
        <v>643</v>
      </c>
    </row>
    <row r="37" spans="1:4" x14ac:dyDescent="0.3">
      <c r="A37" s="16">
        <v>36</v>
      </c>
      <c r="B37" t="s">
        <v>1782</v>
      </c>
      <c r="C37" t="str">
        <f>IF(ISNUMBER(MATCH(Tabla4[[#This Row],[Título]],Tabla13[Título],0)),"OK","-")</f>
        <v>-</v>
      </c>
      <c r="D37" t="s">
        <v>938</v>
      </c>
    </row>
    <row r="38" spans="1:4" x14ac:dyDescent="0.3">
      <c r="A38" s="16">
        <v>37</v>
      </c>
      <c r="B38" t="s">
        <v>1781</v>
      </c>
      <c r="C38" t="str">
        <f>IF(ISNUMBER(MATCH(Tabla4[[#This Row],[Título]],Tabla13[Título],0)),"OK","-")</f>
        <v>-</v>
      </c>
      <c r="D38" t="s">
        <v>938</v>
      </c>
    </row>
    <row r="39" spans="1:4" x14ac:dyDescent="0.3">
      <c r="A39" s="16">
        <v>38</v>
      </c>
      <c r="B39" t="s">
        <v>31</v>
      </c>
      <c r="C39" t="str">
        <f>IF(ISNUMBER(MATCH(Tabla4[[#This Row],[Título]],Tabla13[Título],0)),"OK","-")</f>
        <v>OK</v>
      </c>
      <c r="D39" t="s">
        <v>643</v>
      </c>
    </row>
    <row r="40" spans="1:4" x14ac:dyDescent="0.3">
      <c r="A40" s="16">
        <v>39</v>
      </c>
      <c r="B40" t="s">
        <v>1780</v>
      </c>
      <c r="C40" t="str">
        <f>IF(ISNUMBER(MATCH(Tabla4[[#This Row],[Título]],Tabla13[Título],0)),"OK","-")</f>
        <v>-</v>
      </c>
      <c r="D40" t="s">
        <v>938</v>
      </c>
    </row>
    <row r="41" spans="1:4" x14ac:dyDescent="0.3">
      <c r="A41" s="16">
        <v>40</v>
      </c>
      <c r="B41" t="s">
        <v>575</v>
      </c>
      <c r="C41" t="str">
        <f>IF(ISNUMBER(MATCH(Tabla4[[#This Row],[Título]],Tabla13[Título],0)),"OK","-")</f>
        <v>OK</v>
      </c>
      <c r="D41" t="s">
        <v>643</v>
      </c>
    </row>
    <row r="42" spans="1:4" x14ac:dyDescent="0.3">
      <c r="A42" s="16">
        <v>41</v>
      </c>
      <c r="B42" t="s">
        <v>34</v>
      </c>
      <c r="C42" t="str">
        <f>IF(ISNUMBER(MATCH(Tabla4[[#This Row],[Título]],Tabla13[Título],0)),"OK","-")</f>
        <v>OK</v>
      </c>
      <c r="D42" t="s">
        <v>643</v>
      </c>
    </row>
    <row r="43" spans="1:4" x14ac:dyDescent="0.3">
      <c r="A43" s="16">
        <v>42</v>
      </c>
      <c r="B43" t="s">
        <v>245</v>
      </c>
      <c r="C43" t="str">
        <f>IF(ISNUMBER(MATCH(Tabla4[[#This Row],[Título]],Tabla13[Título],0)),"OK","-")</f>
        <v>OK</v>
      </c>
      <c r="D43" t="s">
        <v>643</v>
      </c>
    </row>
    <row r="44" spans="1:4" x14ac:dyDescent="0.3">
      <c r="A44" s="16">
        <v>43</v>
      </c>
      <c r="B44" t="s">
        <v>1783</v>
      </c>
      <c r="C44" t="str">
        <f>IF(ISNUMBER(MATCH(Tabla4[[#This Row],[Título]],Tabla13[Título],0)),"OK","-")</f>
        <v>-</v>
      </c>
      <c r="D44" t="s">
        <v>938</v>
      </c>
    </row>
    <row r="45" spans="1:4" x14ac:dyDescent="0.3">
      <c r="A45" s="16">
        <v>44</v>
      </c>
      <c r="B45" t="s">
        <v>1784</v>
      </c>
      <c r="C45" t="str">
        <f>IF(ISNUMBER(MATCH(Tabla4[[#This Row],[Título]],Tabla13[Título],0)),"OK","-")</f>
        <v>-</v>
      </c>
      <c r="D45" t="s">
        <v>938</v>
      </c>
    </row>
    <row r="46" spans="1:4" x14ac:dyDescent="0.3">
      <c r="A46" s="16">
        <v>45</v>
      </c>
      <c r="B46" t="s">
        <v>33</v>
      </c>
      <c r="C46" t="str">
        <f>IF(ISNUMBER(MATCH(Tabla4[[#This Row],[Título]],Tabla13[Título],0)),"OK","-")</f>
        <v>OK</v>
      </c>
      <c r="D46" t="s">
        <v>643</v>
      </c>
    </row>
    <row r="47" spans="1:4" x14ac:dyDescent="0.3">
      <c r="A47" s="16">
        <v>46</v>
      </c>
      <c r="B47" t="s">
        <v>1785</v>
      </c>
      <c r="C47" t="str">
        <f>IF(ISNUMBER(MATCH(Tabla4[[#This Row],[Título]],Tabla13[Título],0)),"OK","-")</f>
        <v>-</v>
      </c>
      <c r="D47" t="s">
        <v>938</v>
      </c>
    </row>
    <row r="48" spans="1:4" x14ac:dyDescent="0.3">
      <c r="A48" s="16">
        <v>47</v>
      </c>
      <c r="B48" t="s">
        <v>1786</v>
      </c>
      <c r="C48" t="str">
        <f>IF(ISNUMBER(MATCH(Tabla4[[#This Row],[Título]],Tabla13[Título],0)),"OK","-")</f>
        <v>-</v>
      </c>
      <c r="D48" t="s">
        <v>938</v>
      </c>
    </row>
    <row r="49" spans="1:4" x14ac:dyDescent="0.3">
      <c r="A49" s="16">
        <v>48</v>
      </c>
      <c r="B49" t="s">
        <v>1787</v>
      </c>
      <c r="C49" t="str">
        <f>IF(ISNUMBER(MATCH(Tabla4[[#This Row],[Título]],Tabla13[Título],0)),"OK","-")</f>
        <v>-</v>
      </c>
      <c r="D49" t="s">
        <v>938</v>
      </c>
    </row>
    <row r="50" spans="1:4" x14ac:dyDescent="0.3">
      <c r="A50" s="16">
        <v>49</v>
      </c>
      <c r="B50" t="s">
        <v>1788</v>
      </c>
      <c r="C50" t="str">
        <f>IF(ISNUMBER(MATCH(Tabla4[[#This Row],[Título]],Tabla13[Título],0)),"OK","-")</f>
        <v>-</v>
      </c>
      <c r="D50" t="s">
        <v>938</v>
      </c>
    </row>
    <row r="51" spans="1:4" x14ac:dyDescent="0.3">
      <c r="A51" s="16">
        <v>50</v>
      </c>
      <c r="B51" t="s">
        <v>35</v>
      </c>
      <c r="C51" t="str">
        <f>IF(ISNUMBER(MATCH(Tabla4[[#This Row],[Título]],Tabla13[Título],0)),"OK","-")</f>
        <v>OK</v>
      </c>
      <c r="D51" t="s">
        <v>643</v>
      </c>
    </row>
    <row r="52" spans="1:4" x14ac:dyDescent="0.3">
      <c r="A52" s="16">
        <v>51</v>
      </c>
      <c r="B52" t="s">
        <v>38</v>
      </c>
      <c r="C52" t="str">
        <f>IF(ISNUMBER(MATCH(Tabla4[[#This Row],[Título]],Tabla13[Título],0)),"OK","-")</f>
        <v>OK</v>
      </c>
      <c r="D52" t="s">
        <v>643</v>
      </c>
    </row>
    <row r="53" spans="1:4" x14ac:dyDescent="0.3">
      <c r="A53" s="16">
        <v>52</v>
      </c>
      <c r="B53" t="s">
        <v>36</v>
      </c>
      <c r="C53" t="str">
        <f>IF(ISNUMBER(MATCH(Tabla4[[#This Row],[Título]],Tabla13[Título],0)),"OK","-")</f>
        <v>OK</v>
      </c>
      <c r="D53" t="s">
        <v>643</v>
      </c>
    </row>
    <row r="54" spans="1:4" x14ac:dyDescent="0.3">
      <c r="A54" s="16">
        <v>53</v>
      </c>
      <c r="B54" t="s">
        <v>1789</v>
      </c>
      <c r="C54" t="str">
        <f>IF(ISNUMBER(MATCH(Tabla4[[#This Row],[Título]],Tabla13[Título],0)),"OK","-")</f>
        <v>-</v>
      </c>
      <c r="D54" t="s">
        <v>938</v>
      </c>
    </row>
    <row r="55" spans="1:4" x14ac:dyDescent="0.3">
      <c r="A55" s="16" t="s">
        <v>1795</v>
      </c>
      <c r="B55" t="s">
        <v>1790</v>
      </c>
      <c r="C55" t="str">
        <f>IF(ISNUMBER(MATCH(Tabla4[[#This Row],[Título]],Tabla13[Título],0)),"OK","-")</f>
        <v>-</v>
      </c>
      <c r="D55" t="s">
        <v>938</v>
      </c>
    </row>
    <row r="56" spans="1:4" x14ac:dyDescent="0.3">
      <c r="A56" s="16">
        <v>54</v>
      </c>
      <c r="B56" t="s">
        <v>1791</v>
      </c>
      <c r="C56" t="str">
        <f>IF(ISNUMBER(MATCH(Tabla4[[#This Row],[Título]],Tabla13[Título],0)),"OK","-")</f>
        <v>-</v>
      </c>
      <c r="D56" t="s">
        <v>938</v>
      </c>
    </row>
    <row r="57" spans="1:4" x14ac:dyDescent="0.3">
      <c r="A57" s="16">
        <v>55</v>
      </c>
      <c r="B57" t="s">
        <v>1792</v>
      </c>
      <c r="C57" t="str">
        <f>IF(ISNUMBER(MATCH(Tabla4[[#This Row],[Título]],Tabla13[Título],0)),"OK","-")</f>
        <v>-</v>
      </c>
      <c r="D57" t="s">
        <v>938</v>
      </c>
    </row>
    <row r="58" spans="1:4" x14ac:dyDescent="0.3">
      <c r="A58" s="16">
        <v>56</v>
      </c>
      <c r="B58" t="s">
        <v>1793</v>
      </c>
      <c r="C58" t="str">
        <f>IF(ISNUMBER(MATCH(Tabla4[[#This Row],[Título]],Tabla13[Título],0)),"OK","-")</f>
        <v>-</v>
      </c>
      <c r="D58" t="s">
        <v>938</v>
      </c>
    </row>
    <row r="59" spans="1:4" x14ac:dyDescent="0.3">
      <c r="A59" s="16">
        <v>57</v>
      </c>
      <c r="B59" t="s">
        <v>1794</v>
      </c>
      <c r="C59" t="str">
        <f>IF(ISNUMBER(MATCH(Tabla4[[#This Row],[Título]],Tabla13[Título],0)),"OK","-")</f>
        <v>-</v>
      </c>
      <c r="D59" t="s">
        <v>938</v>
      </c>
    </row>
    <row r="60" spans="1:4" x14ac:dyDescent="0.3">
      <c r="A60" s="16">
        <v>58</v>
      </c>
      <c r="B60" t="s">
        <v>1796</v>
      </c>
      <c r="C60" t="str">
        <f>IF(ISNUMBER(MATCH(Tabla4[[#This Row],[Título]],Tabla13[Título],0)),"OK","-")</f>
        <v>-</v>
      </c>
      <c r="D60" t="s">
        <v>938</v>
      </c>
    </row>
    <row r="61" spans="1:4" x14ac:dyDescent="0.3">
      <c r="A61" s="16">
        <v>59</v>
      </c>
      <c r="B61" t="s">
        <v>44</v>
      </c>
      <c r="C61" t="str">
        <f>IF(ISNUMBER(MATCH(Tabla4[[#This Row],[Título]],Tabla13[Título],0)),"OK","-")</f>
        <v>OK</v>
      </c>
      <c r="D61" t="s">
        <v>643</v>
      </c>
    </row>
    <row r="62" spans="1:4" x14ac:dyDescent="0.3">
      <c r="A62" s="16">
        <v>60</v>
      </c>
      <c r="B62" t="s">
        <v>39</v>
      </c>
      <c r="C62" t="str">
        <f>IF(ISNUMBER(MATCH(Tabla4[[#This Row],[Título]],Tabla13[Título],0)),"OK","-")</f>
        <v>OK</v>
      </c>
      <c r="D62" t="s">
        <v>643</v>
      </c>
    </row>
    <row r="63" spans="1:4" x14ac:dyDescent="0.3">
      <c r="A63" s="16">
        <v>61</v>
      </c>
      <c r="B63" t="s">
        <v>1797</v>
      </c>
      <c r="C63" t="str">
        <f>IF(ISNUMBER(MATCH(Tabla4[[#This Row],[Título]],Tabla13[Título],0)),"OK","-")</f>
        <v>-</v>
      </c>
      <c r="D63" t="s">
        <v>938</v>
      </c>
    </row>
    <row r="64" spans="1:4" x14ac:dyDescent="0.3">
      <c r="A64" s="16">
        <v>62</v>
      </c>
      <c r="B64" t="s">
        <v>1798</v>
      </c>
      <c r="C64" t="str">
        <f>IF(ISNUMBER(MATCH(Tabla4[[#This Row],[Título]],Tabla13[Título],0)),"OK","-")</f>
        <v>-</v>
      </c>
      <c r="D64" t="s">
        <v>938</v>
      </c>
    </row>
    <row r="65" spans="1:4" x14ac:dyDescent="0.3">
      <c r="A65" s="16">
        <v>63</v>
      </c>
      <c r="B65" t="s">
        <v>43</v>
      </c>
      <c r="C65" t="str">
        <f>IF(ISNUMBER(MATCH(Tabla4[[#This Row],[Título]],Tabla13[Título],0)),"OK","-")</f>
        <v>OK</v>
      </c>
      <c r="D65" t="s">
        <v>643</v>
      </c>
    </row>
    <row r="66" spans="1:4" x14ac:dyDescent="0.3">
      <c r="A66" s="16">
        <v>64</v>
      </c>
      <c r="B66" t="s">
        <v>1799</v>
      </c>
      <c r="C66" t="str">
        <f>IF(ISNUMBER(MATCH(Tabla4[[#This Row],[Título]],Tabla13[Título],0)),"OK","-")</f>
        <v>-</v>
      </c>
      <c r="D66" t="s">
        <v>938</v>
      </c>
    </row>
    <row r="67" spans="1:4" x14ac:dyDescent="0.3">
      <c r="A67" s="16">
        <v>65</v>
      </c>
      <c r="B67" t="s">
        <v>42</v>
      </c>
      <c r="C67" t="str">
        <f>IF(ISNUMBER(MATCH(Tabla4[[#This Row],[Título]],Tabla13[Título],0)),"OK","-")</f>
        <v>OK</v>
      </c>
      <c r="D67" t="s">
        <v>643</v>
      </c>
    </row>
    <row r="68" spans="1:4" x14ac:dyDescent="0.3">
      <c r="A68" s="16" t="s">
        <v>1800</v>
      </c>
      <c r="B68" t="s">
        <v>37</v>
      </c>
      <c r="C68" t="str">
        <f>IF(ISNUMBER(MATCH(Tabla4[[#This Row],[Título]],Tabla13[Título],0)),"OK","-")</f>
        <v>OK</v>
      </c>
      <c r="D68" t="s">
        <v>643</v>
      </c>
    </row>
    <row r="69" spans="1:4" x14ac:dyDescent="0.3">
      <c r="A69" s="16">
        <v>66</v>
      </c>
      <c r="B69" t="s">
        <v>1801</v>
      </c>
      <c r="C69" t="str">
        <f>IF(ISNUMBER(MATCH(Tabla4[[#This Row],[Título]],Tabla13[Título],0)),"OK","-")</f>
        <v>-</v>
      </c>
      <c r="D69" t="s">
        <v>938</v>
      </c>
    </row>
    <row r="70" spans="1:4" x14ac:dyDescent="0.3">
      <c r="A70" s="16">
        <v>67</v>
      </c>
      <c r="B70" t="s">
        <v>45</v>
      </c>
      <c r="C70" t="str">
        <f>IF(ISNUMBER(MATCH(Tabla4[[#This Row],[Título]],Tabla13[Título],0)),"OK","-")</f>
        <v>OK</v>
      </c>
      <c r="D70" t="s">
        <v>643</v>
      </c>
    </row>
    <row r="71" spans="1:4" x14ac:dyDescent="0.3">
      <c r="A71" s="16">
        <v>68</v>
      </c>
      <c r="B71" t="s">
        <v>1802</v>
      </c>
      <c r="C71" t="str">
        <f>IF(ISNUMBER(MATCH(Tabla4[[#This Row],[Título]],Tabla13[Título],0)),"OK","-")</f>
        <v>-</v>
      </c>
      <c r="D71" t="s">
        <v>938</v>
      </c>
    </row>
    <row r="72" spans="1:4" x14ac:dyDescent="0.3">
      <c r="A72" s="16">
        <v>69</v>
      </c>
      <c r="B72" t="s">
        <v>1803</v>
      </c>
      <c r="C72" t="str">
        <f>IF(ISNUMBER(MATCH(Tabla4[[#This Row],[Título]],Tabla13[Título],0)),"OK","-")</f>
        <v>-</v>
      </c>
      <c r="D72" t="s">
        <v>938</v>
      </c>
    </row>
    <row r="73" spans="1:4" x14ac:dyDescent="0.3">
      <c r="A73" s="16">
        <v>70</v>
      </c>
      <c r="B73" t="s">
        <v>1804</v>
      </c>
      <c r="C73" t="str">
        <f>IF(ISNUMBER(MATCH(Tabla4[[#This Row],[Título]],Tabla13[Título],0)),"OK","-")</f>
        <v>-</v>
      </c>
      <c r="D73" t="s">
        <v>938</v>
      </c>
    </row>
    <row r="74" spans="1:4" x14ac:dyDescent="0.3">
      <c r="A74" s="16">
        <v>71</v>
      </c>
      <c r="B74" t="s">
        <v>1805</v>
      </c>
      <c r="C74" t="str">
        <f>IF(ISNUMBER(MATCH(Tabla4[[#This Row],[Título]],Tabla13[Título],0)),"OK","-")</f>
        <v>-</v>
      </c>
      <c r="D74" t="s">
        <v>938</v>
      </c>
    </row>
    <row r="75" spans="1:4" x14ac:dyDescent="0.3">
      <c r="A75" s="16">
        <v>72</v>
      </c>
      <c r="B75" t="s">
        <v>1806</v>
      </c>
      <c r="C75" t="str">
        <f>IF(ISNUMBER(MATCH(Tabla4[[#This Row],[Título]],Tabla13[Título],0)),"OK","-")</f>
        <v>-</v>
      </c>
      <c r="D75" t="s">
        <v>938</v>
      </c>
    </row>
    <row r="76" spans="1:4" x14ac:dyDescent="0.3">
      <c r="A76" s="16">
        <v>73</v>
      </c>
      <c r="B76" t="s">
        <v>1807</v>
      </c>
      <c r="C76" t="str">
        <f>IF(ISNUMBER(MATCH(Tabla4[[#This Row],[Título]],Tabla13[Título],0)),"OK","-")</f>
        <v>-</v>
      </c>
      <c r="D76" t="s">
        <v>938</v>
      </c>
    </row>
    <row r="77" spans="1:4" x14ac:dyDescent="0.3">
      <c r="A77" s="16">
        <v>74</v>
      </c>
      <c r="B77" t="s">
        <v>1808</v>
      </c>
      <c r="C77" t="str">
        <f>IF(ISNUMBER(MATCH(Tabla4[[#This Row],[Título]],Tabla13[Título],0)),"OK","-")</f>
        <v>-</v>
      </c>
      <c r="D77" t="s">
        <v>938</v>
      </c>
    </row>
    <row r="78" spans="1:4" x14ac:dyDescent="0.3">
      <c r="A78" s="16">
        <v>75</v>
      </c>
      <c r="B78" t="s">
        <v>46</v>
      </c>
      <c r="C78" t="str">
        <f>IF(ISNUMBER(MATCH(Tabla4[[#This Row],[Título]],Tabla13[Título],0)),"OK","-")</f>
        <v>OK</v>
      </c>
      <c r="D78" t="s">
        <v>643</v>
      </c>
    </row>
    <row r="79" spans="1:4" x14ac:dyDescent="0.3">
      <c r="A79" s="16">
        <v>76</v>
      </c>
      <c r="B79" t="s">
        <v>1809</v>
      </c>
      <c r="C79" t="str">
        <f>IF(ISNUMBER(MATCH(Tabla4[[#This Row],[Título]],Tabla13[Título],0)),"OK","-")</f>
        <v>-</v>
      </c>
      <c r="D79" t="s">
        <v>938</v>
      </c>
    </row>
    <row r="80" spans="1:4" x14ac:dyDescent="0.3">
      <c r="A80" s="16">
        <v>77</v>
      </c>
      <c r="B80" t="s">
        <v>49</v>
      </c>
      <c r="C80" t="str">
        <f>IF(ISNUMBER(MATCH(Tabla4[[#This Row],[Título]],Tabla13[Título],0)),"OK","-")</f>
        <v>OK</v>
      </c>
      <c r="D80" t="s">
        <v>643</v>
      </c>
    </row>
    <row r="81" spans="1:5" x14ac:dyDescent="0.3">
      <c r="A81" s="16">
        <v>78</v>
      </c>
      <c r="B81" t="s">
        <v>1810</v>
      </c>
      <c r="C81" t="str">
        <f>IF(ISNUMBER(MATCH(Tabla4[[#This Row],[Título]],Tabla13[Título],0)),"OK","-")</f>
        <v>-</v>
      </c>
      <c r="D81" t="s">
        <v>938</v>
      </c>
    </row>
    <row r="82" spans="1:5" x14ac:dyDescent="0.3">
      <c r="A82" s="16">
        <v>79</v>
      </c>
      <c r="B82" t="s">
        <v>1811</v>
      </c>
      <c r="C82" t="str">
        <f>IF(ISNUMBER(MATCH(Tabla4[[#This Row],[Título]],Tabla13[Título],0)),"OK","-")</f>
        <v>-</v>
      </c>
      <c r="D82" t="s">
        <v>938</v>
      </c>
    </row>
    <row r="83" spans="1:5" x14ac:dyDescent="0.3">
      <c r="A83" s="16">
        <v>80</v>
      </c>
      <c r="B83" t="s">
        <v>1812</v>
      </c>
      <c r="C83" t="str">
        <f>IF(ISNUMBER(MATCH(Tabla4[[#This Row],[Título]],Tabla13[Título],0)),"OK","-")</f>
        <v>-</v>
      </c>
      <c r="D83" t="s">
        <v>938</v>
      </c>
    </row>
    <row r="84" spans="1:5" x14ac:dyDescent="0.3">
      <c r="A84" s="16">
        <v>81</v>
      </c>
      <c r="B84" t="s">
        <v>1813</v>
      </c>
      <c r="C84" t="str">
        <f>IF(ISNUMBER(MATCH(Tabla4[[#This Row],[Título]],Tabla13[Título],0)),"OK","-")</f>
        <v>-</v>
      </c>
      <c r="D84" t="s">
        <v>643</v>
      </c>
      <c r="E84" s="17" t="s">
        <v>2095</v>
      </c>
    </row>
    <row r="85" spans="1:5" x14ac:dyDescent="0.3">
      <c r="A85" s="16" t="s">
        <v>1815</v>
      </c>
      <c r="B85" t="s">
        <v>1814</v>
      </c>
      <c r="C85" t="str">
        <f>IF(ISNUMBER(MATCH(Tabla4[[#This Row],[Título]],Tabla13[Título],0)),"OK","-")</f>
        <v>-</v>
      </c>
      <c r="D85" t="s">
        <v>938</v>
      </c>
    </row>
    <row r="86" spans="1:5" x14ac:dyDescent="0.3">
      <c r="A86" s="16">
        <v>82</v>
      </c>
      <c r="B86" t="s">
        <v>1816</v>
      </c>
      <c r="C86" t="str">
        <f>IF(ISNUMBER(MATCH(Tabla4[[#This Row],[Título]],Tabla13[Título],0)),"OK","-")</f>
        <v>-</v>
      </c>
      <c r="D86" t="s">
        <v>938</v>
      </c>
    </row>
    <row r="87" spans="1:5" x14ac:dyDescent="0.3">
      <c r="A87" s="16">
        <v>83</v>
      </c>
      <c r="B87" t="s">
        <v>47</v>
      </c>
      <c r="C87" t="str">
        <f>IF(ISNUMBER(MATCH(Tabla4[[#This Row],[Título]],Tabla13[Título],0)),"OK","-")</f>
        <v>OK</v>
      </c>
      <c r="D87" t="s">
        <v>643</v>
      </c>
    </row>
    <row r="88" spans="1:5" x14ac:dyDescent="0.3">
      <c r="A88" s="16">
        <v>84</v>
      </c>
      <c r="B88" t="s">
        <v>50</v>
      </c>
      <c r="C88" t="str">
        <f>IF(ISNUMBER(MATCH(Tabla4[[#This Row],[Título]],Tabla13[Título],0)),"OK","-")</f>
        <v>OK</v>
      </c>
      <c r="D88" t="s">
        <v>643</v>
      </c>
    </row>
    <row r="89" spans="1:5" x14ac:dyDescent="0.3">
      <c r="A89" s="16">
        <v>85</v>
      </c>
      <c r="B89" t="s">
        <v>1817</v>
      </c>
      <c r="C89" t="str">
        <f>IF(ISNUMBER(MATCH(Tabla4[[#This Row],[Título]],Tabla13[Título],0)),"OK","-")</f>
        <v>-</v>
      </c>
      <c r="D89" t="s">
        <v>938</v>
      </c>
    </row>
    <row r="90" spans="1:5" x14ac:dyDescent="0.3">
      <c r="A90" s="16">
        <v>86</v>
      </c>
      <c r="B90" t="s">
        <v>577</v>
      </c>
      <c r="C90" t="str">
        <f>IF(ISNUMBER(MATCH(Tabla4[[#This Row],[Título]],Tabla13[Título],0)),"OK","-")</f>
        <v>OK</v>
      </c>
      <c r="D90" t="s">
        <v>643</v>
      </c>
    </row>
    <row r="91" spans="1:5" x14ac:dyDescent="0.3">
      <c r="A91" s="16">
        <v>87</v>
      </c>
      <c r="B91" t="s">
        <v>1818</v>
      </c>
      <c r="C91" t="str">
        <f>IF(ISNUMBER(MATCH(Tabla4[[#This Row],[Título]],Tabla13[Título],0)),"OK","-")</f>
        <v>-</v>
      </c>
      <c r="D91" t="s">
        <v>938</v>
      </c>
    </row>
    <row r="92" spans="1:5" x14ac:dyDescent="0.3">
      <c r="A92" s="16">
        <v>88</v>
      </c>
      <c r="B92" t="s">
        <v>1819</v>
      </c>
      <c r="C92" t="str">
        <f>IF(ISNUMBER(MATCH(Tabla4[[#This Row],[Título]],Tabla13[Título],0)),"OK","-")</f>
        <v>-</v>
      </c>
      <c r="D92" t="s">
        <v>938</v>
      </c>
    </row>
    <row r="93" spans="1:5" x14ac:dyDescent="0.3">
      <c r="A93" s="16">
        <v>89</v>
      </c>
      <c r="B93" t="s">
        <v>1820</v>
      </c>
      <c r="C93" t="str">
        <f>IF(ISNUMBER(MATCH(Tabla4[[#This Row],[Título]],Tabla13[Título],0)),"OK","-")</f>
        <v>-</v>
      </c>
      <c r="D93" t="s">
        <v>938</v>
      </c>
    </row>
    <row r="94" spans="1:5" x14ac:dyDescent="0.3">
      <c r="A94" s="16">
        <v>90</v>
      </c>
      <c r="B94" t="s">
        <v>1821</v>
      </c>
      <c r="C94" t="str">
        <f>IF(ISNUMBER(MATCH(Tabla4[[#This Row],[Título]],Tabla13[Título],0)),"OK","-")</f>
        <v>-</v>
      </c>
      <c r="D94" t="s">
        <v>938</v>
      </c>
    </row>
    <row r="95" spans="1:5" x14ac:dyDescent="0.3">
      <c r="A95" s="16">
        <v>91</v>
      </c>
      <c r="B95" t="s">
        <v>1822</v>
      </c>
      <c r="C95" t="str">
        <f>IF(ISNUMBER(MATCH(Tabla4[[#This Row],[Título]],Tabla13[Título],0)),"OK","-")</f>
        <v>-</v>
      </c>
      <c r="D95" t="s">
        <v>938</v>
      </c>
    </row>
    <row r="96" spans="1:5" x14ac:dyDescent="0.3">
      <c r="A96" s="16">
        <v>92</v>
      </c>
      <c r="B96" t="s">
        <v>57</v>
      </c>
      <c r="C96" t="str">
        <f>IF(ISNUMBER(MATCH(Tabla4[[#This Row],[Título]],Tabla13[Título],0)),"OK","-")</f>
        <v>OK</v>
      </c>
      <c r="D96" t="s">
        <v>643</v>
      </c>
    </row>
    <row r="97" spans="1:4" x14ac:dyDescent="0.3">
      <c r="A97" s="16">
        <v>93</v>
      </c>
      <c r="B97" t="s">
        <v>1823</v>
      </c>
      <c r="C97" t="str">
        <f>IF(ISNUMBER(MATCH(Tabla4[[#This Row],[Título]],Tabla13[Título],0)),"OK","-")</f>
        <v>-</v>
      </c>
      <c r="D97" t="s">
        <v>938</v>
      </c>
    </row>
    <row r="98" spans="1:4" x14ac:dyDescent="0.3">
      <c r="A98" s="16">
        <v>94</v>
      </c>
      <c r="B98" t="s">
        <v>61</v>
      </c>
      <c r="C98" t="str">
        <f>IF(ISNUMBER(MATCH(Tabla4[[#This Row],[Título]],Tabla13[Título],0)),"OK","-")</f>
        <v>OK</v>
      </c>
      <c r="D98" t="s">
        <v>643</v>
      </c>
    </row>
    <row r="99" spans="1:4" x14ac:dyDescent="0.3">
      <c r="A99" s="16">
        <v>95</v>
      </c>
      <c r="B99" t="s">
        <v>54</v>
      </c>
      <c r="C99" t="str">
        <f>IF(ISNUMBER(MATCH(Tabla4[[#This Row],[Título]],Tabla13[Título],0)),"OK","-")</f>
        <v>OK</v>
      </c>
      <c r="D99" t="s">
        <v>643</v>
      </c>
    </row>
    <row r="100" spans="1:4" x14ac:dyDescent="0.3">
      <c r="A100" s="16">
        <v>96</v>
      </c>
      <c r="B100" t="s">
        <v>55</v>
      </c>
      <c r="C100" t="str">
        <f>IF(ISNUMBER(MATCH(Tabla4[[#This Row],[Título]],Tabla13[Título],0)),"OK","-")</f>
        <v>OK</v>
      </c>
      <c r="D100" t="s">
        <v>643</v>
      </c>
    </row>
    <row r="101" spans="1:4" x14ac:dyDescent="0.3">
      <c r="A101" s="16">
        <v>97</v>
      </c>
      <c r="B101" t="s">
        <v>1825</v>
      </c>
      <c r="C101" t="str">
        <f>IF(ISNUMBER(MATCH(Tabla4[[#This Row],[Título]],Tabla13[Título],0)),"OK","-")</f>
        <v>-</v>
      </c>
      <c r="D101" t="s">
        <v>938</v>
      </c>
    </row>
    <row r="102" spans="1:4" x14ac:dyDescent="0.3">
      <c r="A102" s="16">
        <v>98</v>
      </c>
      <c r="B102" t="s">
        <v>56</v>
      </c>
      <c r="C102" t="str">
        <f>IF(ISNUMBER(MATCH(Tabla4[[#This Row],[Título]],Tabla13[Título],0)),"OK","-")</f>
        <v>OK</v>
      </c>
      <c r="D102" t="s">
        <v>643</v>
      </c>
    </row>
    <row r="103" spans="1:4" x14ac:dyDescent="0.3">
      <c r="A103" s="16">
        <v>99</v>
      </c>
      <c r="B103" t="s">
        <v>1824</v>
      </c>
      <c r="C103" t="str">
        <f>IF(ISNUMBER(MATCH(Tabla4[[#This Row],[Título]],Tabla13[Título],0)),"OK","-")</f>
        <v>-</v>
      </c>
      <c r="D103" t="s">
        <v>938</v>
      </c>
    </row>
    <row r="104" spans="1:4" x14ac:dyDescent="0.3">
      <c r="A104" s="16">
        <v>100</v>
      </c>
      <c r="B104" t="s">
        <v>1826</v>
      </c>
      <c r="C104" t="str">
        <f>IF(ISNUMBER(MATCH(Tabla4[[#This Row],[Título]],Tabla13[Título],0)),"OK","-")</f>
        <v>-</v>
      </c>
      <c r="D104" t="s">
        <v>938</v>
      </c>
    </row>
    <row r="105" spans="1:4" x14ac:dyDescent="0.3">
      <c r="A105" s="16">
        <v>101</v>
      </c>
      <c r="B105" t="s">
        <v>60</v>
      </c>
      <c r="C105" t="str">
        <f>IF(ISNUMBER(MATCH(Tabla4[[#This Row],[Título]],Tabla13[Título],0)),"OK","-")</f>
        <v>OK</v>
      </c>
      <c r="D105" t="s">
        <v>643</v>
      </c>
    </row>
    <row r="106" spans="1:4" x14ac:dyDescent="0.3">
      <c r="A106" s="16">
        <v>102</v>
      </c>
      <c r="B106" t="s">
        <v>1827</v>
      </c>
      <c r="C106" t="str">
        <f>IF(ISNUMBER(MATCH(Tabla4[[#This Row],[Título]],Tabla13[Título],0)),"OK","-")</f>
        <v>-</v>
      </c>
      <c r="D106" t="s">
        <v>938</v>
      </c>
    </row>
    <row r="107" spans="1:4" x14ac:dyDescent="0.3">
      <c r="A107" s="16">
        <v>103</v>
      </c>
      <c r="B107" t="s">
        <v>1828</v>
      </c>
      <c r="C107" t="str">
        <f>IF(ISNUMBER(MATCH(Tabla4[[#This Row],[Título]],Tabla13[Título],0)),"OK","-")</f>
        <v>-</v>
      </c>
      <c r="D107" t="s">
        <v>938</v>
      </c>
    </row>
    <row r="108" spans="1:4" x14ac:dyDescent="0.3">
      <c r="A108" s="16">
        <v>104</v>
      </c>
      <c r="B108" t="s">
        <v>58</v>
      </c>
      <c r="C108" t="str">
        <f>IF(ISNUMBER(MATCH(Tabla4[[#This Row],[Título]],Tabla13[Título],0)),"OK","-")</f>
        <v>OK</v>
      </c>
      <c r="D108" t="s">
        <v>643</v>
      </c>
    </row>
    <row r="109" spans="1:4" x14ac:dyDescent="0.3">
      <c r="A109" s="16">
        <v>105</v>
      </c>
      <c r="B109" t="s">
        <v>1854</v>
      </c>
      <c r="C109" t="str">
        <f>IF(ISNUMBER(MATCH(Tabla4[[#This Row],[Título]],Tabla13[Título],0)),"OK","-")</f>
        <v>-</v>
      </c>
      <c r="D109" t="s">
        <v>938</v>
      </c>
    </row>
    <row r="110" spans="1:4" x14ac:dyDescent="0.3">
      <c r="A110" s="16">
        <v>106</v>
      </c>
      <c r="B110" t="s">
        <v>65</v>
      </c>
      <c r="C110" t="str">
        <f>IF(ISNUMBER(MATCH(Tabla4[[#This Row],[Título]],Tabla13[Título],0)),"OK","-")</f>
        <v>OK</v>
      </c>
      <c r="D110" t="s">
        <v>643</v>
      </c>
    </row>
    <row r="111" spans="1:4" x14ac:dyDescent="0.3">
      <c r="A111" s="16">
        <v>107</v>
      </c>
      <c r="B111" t="s">
        <v>59</v>
      </c>
      <c r="C111" t="str">
        <f>IF(ISNUMBER(MATCH(Tabla4[[#This Row],[Título]],Tabla13[Título],0)),"OK","-")</f>
        <v>OK</v>
      </c>
      <c r="D111" t="s">
        <v>643</v>
      </c>
    </row>
    <row r="112" spans="1:4" x14ac:dyDescent="0.3">
      <c r="A112" s="16">
        <v>108</v>
      </c>
      <c r="B112" t="s">
        <v>1855</v>
      </c>
      <c r="C112" t="str">
        <f>IF(ISNUMBER(MATCH(Tabla4[[#This Row],[Título]],Tabla13[Título],0)),"OK","-")</f>
        <v>-</v>
      </c>
      <c r="D112" t="s">
        <v>938</v>
      </c>
    </row>
    <row r="113" spans="1:4" x14ac:dyDescent="0.3">
      <c r="A113" s="16">
        <v>109</v>
      </c>
      <c r="B113" t="s">
        <v>1856</v>
      </c>
      <c r="C113" t="str">
        <f>IF(ISNUMBER(MATCH(Tabla4[[#This Row],[Título]],Tabla13[Título],0)),"OK","-")</f>
        <v>-</v>
      </c>
      <c r="D113" t="s">
        <v>938</v>
      </c>
    </row>
    <row r="114" spans="1:4" x14ac:dyDescent="0.3">
      <c r="A114" s="16">
        <v>110</v>
      </c>
      <c r="B114" t="s">
        <v>1857</v>
      </c>
      <c r="C114" t="str">
        <f>IF(ISNUMBER(MATCH(Tabla4[[#This Row],[Título]],Tabla13[Título],0)),"OK","-")</f>
        <v>-</v>
      </c>
      <c r="D114" t="s">
        <v>938</v>
      </c>
    </row>
    <row r="115" spans="1:4" x14ac:dyDescent="0.3">
      <c r="A115" s="16">
        <v>111</v>
      </c>
      <c r="B115" t="s">
        <v>64</v>
      </c>
      <c r="C115" t="str">
        <f>IF(ISNUMBER(MATCH(Tabla4[[#This Row],[Título]],Tabla13[Título],0)),"OK","-")</f>
        <v>OK</v>
      </c>
      <c r="D115" t="s">
        <v>643</v>
      </c>
    </row>
    <row r="116" spans="1:4" x14ac:dyDescent="0.3">
      <c r="A116" s="16">
        <v>112</v>
      </c>
      <c r="B116" t="s">
        <v>1860</v>
      </c>
      <c r="C116" t="str">
        <f>IF(ISNUMBER(MATCH(Tabla4[[#This Row],[Título]],Tabla13[Título],0)),"OK","-")</f>
        <v>-</v>
      </c>
      <c r="D116" t="s">
        <v>938</v>
      </c>
    </row>
    <row r="117" spans="1:4" x14ac:dyDescent="0.3">
      <c r="A117" s="16">
        <v>113</v>
      </c>
      <c r="B117" t="s">
        <v>69</v>
      </c>
      <c r="C117" t="str">
        <f>IF(ISNUMBER(MATCH(Tabla4[[#This Row],[Título]],Tabla13[Título],0)),"OK","-")</f>
        <v>OK</v>
      </c>
      <c r="D117" t="s">
        <v>643</v>
      </c>
    </row>
    <row r="118" spans="1:4" x14ac:dyDescent="0.3">
      <c r="A118" s="16">
        <v>114</v>
      </c>
      <c r="B118" t="s">
        <v>1859</v>
      </c>
      <c r="C118" t="str">
        <f>IF(ISNUMBER(MATCH(Tabla4[[#This Row],[Título]],Tabla13[Título],0)),"OK","-")</f>
        <v>-</v>
      </c>
      <c r="D118" t="s">
        <v>938</v>
      </c>
    </row>
    <row r="119" spans="1:4" x14ac:dyDescent="0.3">
      <c r="A119" s="16">
        <v>115</v>
      </c>
      <c r="B119" t="s">
        <v>1858</v>
      </c>
      <c r="C119" t="str">
        <f>IF(ISNUMBER(MATCH(Tabla4[[#This Row],[Título]],Tabla13[Título],0)),"OK","-")</f>
        <v>-</v>
      </c>
      <c r="D119" t="s">
        <v>938</v>
      </c>
    </row>
    <row r="120" spans="1:4" x14ac:dyDescent="0.3">
      <c r="A120" s="16">
        <v>116</v>
      </c>
      <c r="B120" t="s">
        <v>67</v>
      </c>
      <c r="C120" t="str">
        <f>IF(ISNUMBER(MATCH(Tabla4[[#This Row],[Título]],Tabla13[Título],0)),"OK","-")</f>
        <v>OK</v>
      </c>
      <c r="D120" t="s">
        <v>643</v>
      </c>
    </row>
    <row r="121" spans="1:4" x14ac:dyDescent="0.3">
      <c r="A121" s="16">
        <v>117</v>
      </c>
      <c r="B121" t="s">
        <v>1861</v>
      </c>
      <c r="C121" t="str">
        <f>IF(ISNUMBER(MATCH(Tabla4[[#This Row],[Título]],Tabla13[Título],0)),"OK","-")</f>
        <v>-</v>
      </c>
      <c r="D121" t="s">
        <v>938</v>
      </c>
    </row>
    <row r="122" spans="1:4" x14ac:dyDescent="0.3">
      <c r="A122" s="16">
        <v>118</v>
      </c>
      <c r="B122" t="s">
        <v>1862</v>
      </c>
      <c r="C122" t="str">
        <f>IF(ISNUMBER(MATCH(Tabla4[[#This Row],[Título]],Tabla13[Título],0)),"OK","-")</f>
        <v>-</v>
      </c>
      <c r="D122" t="s">
        <v>938</v>
      </c>
    </row>
    <row r="123" spans="1:4" x14ac:dyDescent="0.3">
      <c r="A123" s="16">
        <v>119</v>
      </c>
      <c r="B123" t="s">
        <v>1863</v>
      </c>
      <c r="C123" t="str">
        <f>IF(ISNUMBER(MATCH(Tabla4[[#This Row],[Título]],Tabla13[Título],0)),"OK","-")</f>
        <v>-</v>
      </c>
      <c r="D123" t="s">
        <v>938</v>
      </c>
    </row>
    <row r="124" spans="1:4" x14ac:dyDescent="0.3">
      <c r="A124" s="16">
        <v>120</v>
      </c>
      <c r="B124" t="s">
        <v>1864</v>
      </c>
      <c r="C124" t="str">
        <f>IF(ISNUMBER(MATCH(Tabla4[[#This Row],[Título]],Tabla13[Título],0)),"OK","-")</f>
        <v>-</v>
      </c>
      <c r="D124" t="s">
        <v>938</v>
      </c>
    </row>
    <row r="125" spans="1:4" x14ac:dyDescent="0.3">
      <c r="A125" s="16">
        <v>121</v>
      </c>
      <c r="B125" t="s">
        <v>1077</v>
      </c>
      <c r="C125" t="str">
        <f>IF(ISNUMBER(MATCH(Tabla4[[#This Row],[Título]],Tabla13[Título],0)),"OK","-")</f>
        <v>OK</v>
      </c>
      <c r="D125" t="s">
        <v>643</v>
      </c>
    </row>
    <row r="126" spans="1:4" x14ac:dyDescent="0.3">
      <c r="A126" s="16">
        <v>122</v>
      </c>
      <c r="B126" t="s">
        <v>68</v>
      </c>
      <c r="C126" t="str">
        <f>IF(ISNUMBER(MATCH(Tabla4[[#This Row],[Título]],Tabla13[Título],0)),"OK","-")</f>
        <v>OK</v>
      </c>
      <c r="D126" t="s">
        <v>643</v>
      </c>
    </row>
    <row r="127" spans="1:4" x14ac:dyDescent="0.3">
      <c r="A127" s="16">
        <v>123</v>
      </c>
      <c r="B127" t="s">
        <v>1865</v>
      </c>
      <c r="C127" t="str">
        <f>IF(ISNUMBER(MATCH(Tabla4[[#This Row],[Título]],Tabla13[Título],0)),"OK","-")</f>
        <v>-</v>
      </c>
      <c r="D127" t="s">
        <v>938</v>
      </c>
    </row>
    <row r="128" spans="1:4" x14ac:dyDescent="0.3">
      <c r="A128" s="16">
        <v>124</v>
      </c>
      <c r="B128" t="s">
        <v>74</v>
      </c>
      <c r="C128" t="str">
        <f>IF(ISNUMBER(MATCH(Tabla4[[#This Row],[Título]],Tabla13[Título],0)),"OK","-")</f>
        <v>OK</v>
      </c>
      <c r="D128" t="s">
        <v>643</v>
      </c>
    </row>
    <row r="129" spans="1:4" x14ac:dyDescent="0.3">
      <c r="A129" s="16">
        <v>125</v>
      </c>
      <c r="B129" t="s">
        <v>1866</v>
      </c>
      <c r="C129" t="str">
        <f>IF(ISNUMBER(MATCH(Tabla4[[#This Row],[Título]],Tabla13[Título],0)),"OK","-")</f>
        <v>-</v>
      </c>
      <c r="D129" t="s">
        <v>938</v>
      </c>
    </row>
    <row r="130" spans="1:4" x14ac:dyDescent="0.3">
      <c r="A130" s="16">
        <v>126</v>
      </c>
      <c r="B130" t="s">
        <v>1867</v>
      </c>
      <c r="C130" t="str">
        <f>IF(ISNUMBER(MATCH(Tabla4[[#This Row],[Título]],Tabla13[Título],0)),"OK","-")</f>
        <v>-</v>
      </c>
      <c r="D130" t="s">
        <v>938</v>
      </c>
    </row>
    <row r="131" spans="1:4" x14ac:dyDescent="0.3">
      <c r="A131" s="16">
        <v>127</v>
      </c>
      <c r="B131" t="s">
        <v>520</v>
      </c>
      <c r="C131" t="str">
        <f>IF(ISNUMBER(MATCH(Tabla4[[#This Row],[Título]],Tabla13[Título],0)),"OK","-")</f>
        <v>OK</v>
      </c>
      <c r="D131" t="s">
        <v>643</v>
      </c>
    </row>
    <row r="132" spans="1:4" x14ac:dyDescent="0.3">
      <c r="A132" s="16">
        <v>128</v>
      </c>
      <c r="B132" t="s">
        <v>70</v>
      </c>
      <c r="C132" t="str">
        <f>IF(ISNUMBER(MATCH(Tabla4[[#This Row],[Título]],Tabla13[Título],0)),"OK","-")</f>
        <v>OK</v>
      </c>
      <c r="D132" t="s">
        <v>643</v>
      </c>
    </row>
    <row r="133" spans="1:4" x14ac:dyDescent="0.3">
      <c r="A133" s="16">
        <v>129</v>
      </c>
      <c r="B133" t="s">
        <v>1868</v>
      </c>
      <c r="C133" t="str">
        <f>IF(ISNUMBER(MATCH(Tabla4[[#This Row],[Título]],Tabla13[Título],0)),"OK","-")</f>
        <v>-</v>
      </c>
      <c r="D133" t="s">
        <v>938</v>
      </c>
    </row>
    <row r="134" spans="1:4" x14ac:dyDescent="0.3">
      <c r="A134" s="16">
        <v>130</v>
      </c>
      <c r="B134" t="s">
        <v>1869</v>
      </c>
      <c r="C134" t="str">
        <f>IF(ISNUMBER(MATCH(Tabla4[[#This Row],[Título]],Tabla13[Título],0)),"OK","-")</f>
        <v>-</v>
      </c>
      <c r="D134" t="s">
        <v>938</v>
      </c>
    </row>
    <row r="135" spans="1:4" x14ac:dyDescent="0.3">
      <c r="A135" s="16">
        <v>131</v>
      </c>
      <c r="B135" t="s">
        <v>1870</v>
      </c>
      <c r="C135" t="str">
        <f>IF(ISNUMBER(MATCH(Tabla4[[#This Row],[Título]],Tabla13[Título],0)),"OK","-")</f>
        <v>-</v>
      </c>
      <c r="D135" t="s">
        <v>938</v>
      </c>
    </row>
    <row r="136" spans="1:4" x14ac:dyDescent="0.3">
      <c r="A136" s="16">
        <v>132</v>
      </c>
      <c r="B136" t="s">
        <v>1871</v>
      </c>
      <c r="C136" t="str">
        <f>IF(ISNUMBER(MATCH(Tabla4[[#This Row],[Título]],Tabla13[Título],0)),"OK","-")</f>
        <v>-</v>
      </c>
      <c r="D136" t="s">
        <v>938</v>
      </c>
    </row>
    <row r="137" spans="1:4" x14ac:dyDescent="0.3">
      <c r="A137" s="16">
        <v>133</v>
      </c>
      <c r="B137" t="s">
        <v>1872</v>
      </c>
      <c r="C137" t="str">
        <f>IF(ISNUMBER(MATCH(Tabla4[[#This Row],[Título]],Tabla13[Título],0)),"OK","-")</f>
        <v>-</v>
      </c>
      <c r="D137" t="s">
        <v>938</v>
      </c>
    </row>
    <row r="138" spans="1:4" x14ac:dyDescent="0.3">
      <c r="A138" s="16">
        <v>134</v>
      </c>
      <c r="B138" t="s">
        <v>1873</v>
      </c>
      <c r="C138" t="str">
        <f>IF(ISNUMBER(MATCH(Tabla4[[#This Row],[Título]],Tabla13[Título],0)),"OK","-")</f>
        <v>-</v>
      </c>
      <c r="D138" t="s">
        <v>938</v>
      </c>
    </row>
    <row r="139" spans="1:4" x14ac:dyDescent="0.3">
      <c r="A139" s="16">
        <v>135</v>
      </c>
      <c r="B139" t="s">
        <v>1874</v>
      </c>
      <c r="C139" t="str">
        <f>IF(ISNUMBER(MATCH(Tabla4[[#This Row],[Título]],Tabla13[Título],0)),"OK","-")</f>
        <v>-</v>
      </c>
      <c r="D139" t="s">
        <v>938</v>
      </c>
    </row>
    <row r="140" spans="1:4" x14ac:dyDescent="0.3">
      <c r="A140" s="16">
        <v>136</v>
      </c>
      <c r="B140" t="s">
        <v>78</v>
      </c>
      <c r="C140" t="str">
        <f>IF(ISNUMBER(MATCH(Tabla4[[#This Row],[Título]],Tabla13[Título],0)),"OK","-")</f>
        <v>OK</v>
      </c>
      <c r="D140" t="s">
        <v>643</v>
      </c>
    </row>
    <row r="141" spans="1:4" x14ac:dyDescent="0.3">
      <c r="A141" s="16">
        <v>137</v>
      </c>
      <c r="B141" t="s">
        <v>1875</v>
      </c>
      <c r="C141" t="str">
        <f>IF(ISNUMBER(MATCH(Tabla4[[#This Row],[Título]],Tabla13[Título],0)),"OK","-")</f>
        <v>-</v>
      </c>
      <c r="D141" t="s">
        <v>938</v>
      </c>
    </row>
    <row r="142" spans="1:4" x14ac:dyDescent="0.3">
      <c r="A142" s="16">
        <v>138</v>
      </c>
      <c r="B142" t="s">
        <v>80</v>
      </c>
      <c r="C142" t="str">
        <f>IF(ISNUMBER(MATCH(Tabla4[[#This Row],[Título]],Tabla13[Título],0)),"OK","-")</f>
        <v>OK</v>
      </c>
      <c r="D142" t="s">
        <v>643</v>
      </c>
    </row>
    <row r="143" spans="1:4" x14ac:dyDescent="0.3">
      <c r="A143" s="16">
        <v>139</v>
      </c>
      <c r="B143" t="s">
        <v>79</v>
      </c>
      <c r="C143" t="str">
        <f>IF(ISNUMBER(MATCH(Tabla4[[#This Row],[Título]],Tabla13[Título],0)),"OK","-")</f>
        <v>OK</v>
      </c>
      <c r="D143" t="s">
        <v>643</v>
      </c>
    </row>
    <row r="144" spans="1:4" x14ac:dyDescent="0.3">
      <c r="A144" s="16">
        <v>140</v>
      </c>
      <c r="B144" t="s">
        <v>81</v>
      </c>
      <c r="C144" t="str">
        <f>IF(ISNUMBER(MATCH(Tabla4[[#This Row],[Título]],Tabla13[Título],0)),"OK","-")</f>
        <v>OK</v>
      </c>
      <c r="D144" t="s">
        <v>643</v>
      </c>
    </row>
    <row r="145" spans="1:4" x14ac:dyDescent="0.3">
      <c r="A145" s="16">
        <v>141</v>
      </c>
      <c r="B145" t="s">
        <v>83</v>
      </c>
      <c r="C145" t="str">
        <f>IF(ISNUMBER(MATCH(Tabla4[[#This Row],[Título]],Tabla13[Título],0)),"OK","-")</f>
        <v>OK</v>
      </c>
      <c r="D145" t="s">
        <v>643</v>
      </c>
    </row>
    <row r="146" spans="1:4" x14ac:dyDescent="0.3">
      <c r="A146" s="16">
        <v>142</v>
      </c>
      <c r="B146" t="s">
        <v>82</v>
      </c>
      <c r="C146" t="str">
        <f>IF(ISNUMBER(MATCH(Tabla4[[#This Row],[Título]],Tabla13[Título],0)),"OK","-")</f>
        <v>OK</v>
      </c>
      <c r="D146" t="s">
        <v>643</v>
      </c>
    </row>
    <row r="147" spans="1:4" x14ac:dyDescent="0.3">
      <c r="A147" s="16">
        <v>143</v>
      </c>
      <c r="B147" t="s">
        <v>85</v>
      </c>
      <c r="C147" t="str">
        <f>IF(ISNUMBER(MATCH(Tabla4[[#This Row],[Título]],Tabla13[Título],0)),"OK","-")</f>
        <v>OK</v>
      </c>
      <c r="D147" t="s">
        <v>643</v>
      </c>
    </row>
    <row r="148" spans="1:4" x14ac:dyDescent="0.3">
      <c r="A148" s="16">
        <v>144</v>
      </c>
      <c r="B148" t="s">
        <v>84</v>
      </c>
      <c r="C148" t="str">
        <f>IF(ISNUMBER(MATCH(Tabla4[[#This Row],[Título]],Tabla13[Título],0)),"OK","-")</f>
        <v>OK</v>
      </c>
      <c r="D148" t="s">
        <v>643</v>
      </c>
    </row>
    <row r="149" spans="1:4" x14ac:dyDescent="0.3">
      <c r="A149" s="16">
        <v>145</v>
      </c>
      <c r="B149" t="s">
        <v>86</v>
      </c>
      <c r="C149" t="str">
        <f>IF(ISNUMBER(MATCH(Tabla4[[#This Row],[Título]],Tabla13[Título],0)),"OK","-")</f>
        <v>OK</v>
      </c>
      <c r="D149" t="s">
        <v>643</v>
      </c>
    </row>
    <row r="150" spans="1:4" x14ac:dyDescent="0.3">
      <c r="A150" s="16">
        <v>146</v>
      </c>
      <c r="B150" t="s">
        <v>1876</v>
      </c>
      <c r="C150" t="str">
        <f>IF(ISNUMBER(MATCH(Tabla4[[#This Row],[Título]],Tabla13[Título],0)),"OK","-")</f>
        <v>-</v>
      </c>
      <c r="D150" t="s">
        <v>938</v>
      </c>
    </row>
    <row r="151" spans="1:4" x14ac:dyDescent="0.3">
      <c r="A151" s="16">
        <v>147</v>
      </c>
      <c r="B151" t="s">
        <v>1877</v>
      </c>
      <c r="C151" t="str">
        <f>IF(ISNUMBER(MATCH(Tabla4[[#This Row],[Título]],Tabla13[Título],0)),"OK","-")</f>
        <v>-</v>
      </c>
      <c r="D151" t="s">
        <v>938</v>
      </c>
    </row>
    <row r="152" spans="1:4" x14ac:dyDescent="0.3">
      <c r="A152" s="16">
        <v>148</v>
      </c>
      <c r="B152" t="s">
        <v>1878</v>
      </c>
      <c r="C152" t="str">
        <f>IF(ISNUMBER(MATCH(Tabla4[[#This Row],[Título]],Tabla13[Título],0)),"OK","-")</f>
        <v>-</v>
      </c>
      <c r="D152" t="s">
        <v>938</v>
      </c>
    </row>
    <row r="153" spans="1:4" x14ac:dyDescent="0.3">
      <c r="A153" s="16">
        <v>149</v>
      </c>
      <c r="B153" t="s">
        <v>1879</v>
      </c>
      <c r="C153" t="str">
        <f>IF(ISNUMBER(MATCH(Tabla4[[#This Row],[Título]],Tabla13[Título],0)),"OK","-")</f>
        <v>-</v>
      </c>
      <c r="D153" t="s">
        <v>938</v>
      </c>
    </row>
    <row r="154" spans="1:4" x14ac:dyDescent="0.3">
      <c r="A154" s="16">
        <v>150</v>
      </c>
      <c r="B154" t="s">
        <v>1880</v>
      </c>
      <c r="C154" t="str">
        <f>IF(ISNUMBER(MATCH(Tabla4[[#This Row],[Título]],Tabla13[Título],0)),"OK","-")</f>
        <v>-</v>
      </c>
      <c r="D154" t="s">
        <v>938</v>
      </c>
    </row>
    <row r="155" spans="1:4" x14ac:dyDescent="0.3">
      <c r="A155" s="16">
        <v>151</v>
      </c>
      <c r="B155" t="s">
        <v>1881</v>
      </c>
      <c r="C155" t="str">
        <f>IF(ISNUMBER(MATCH(Tabla4[[#This Row],[Título]],Tabla13[Título],0)),"OK","-")</f>
        <v>-</v>
      </c>
      <c r="D155" t="s">
        <v>938</v>
      </c>
    </row>
    <row r="156" spans="1:4" x14ac:dyDescent="0.3">
      <c r="A156" s="16">
        <v>152</v>
      </c>
      <c r="B156" t="s">
        <v>89</v>
      </c>
      <c r="C156" t="str">
        <f>IF(ISNUMBER(MATCH(Tabla4[[#This Row],[Título]],Tabla13[Título],0)),"OK","-")</f>
        <v>OK</v>
      </c>
      <c r="D156" t="s">
        <v>643</v>
      </c>
    </row>
    <row r="157" spans="1:4" x14ac:dyDescent="0.3">
      <c r="A157" s="16">
        <v>153</v>
      </c>
      <c r="B157" t="s">
        <v>1882</v>
      </c>
      <c r="C157" t="str">
        <f>IF(ISNUMBER(MATCH(Tabla4[[#This Row],[Título]],Tabla13[Título],0)),"OK","-")</f>
        <v>-</v>
      </c>
      <c r="D157" t="s">
        <v>938</v>
      </c>
    </row>
    <row r="158" spans="1:4" x14ac:dyDescent="0.3">
      <c r="A158" s="16">
        <v>154</v>
      </c>
      <c r="B158" t="s">
        <v>1883</v>
      </c>
      <c r="C158" t="str">
        <f>IF(ISNUMBER(MATCH(Tabla4[[#This Row],[Título]],Tabla13[Título],0)),"OK","-")</f>
        <v>-</v>
      </c>
      <c r="D158" t="s">
        <v>938</v>
      </c>
    </row>
    <row r="159" spans="1:4" x14ac:dyDescent="0.3">
      <c r="A159" s="16">
        <v>155</v>
      </c>
      <c r="B159" t="s">
        <v>1884</v>
      </c>
      <c r="C159" t="str">
        <f>IF(ISNUMBER(MATCH(Tabla4[[#This Row],[Título]],Tabla13[Título],0)),"OK","-")</f>
        <v>-</v>
      </c>
      <c r="D159" t="s">
        <v>938</v>
      </c>
    </row>
    <row r="160" spans="1:4" x14ac:dyDescent="0.3">
      <c r="A160" s="16">
        <v>156</v>
      </c>
      <c r="B160" t="s">
        <v>1885</v>
      </c>
      <c r="C160" t="str">
        <f>IF(ISNUMBER(MATCH(Tabla4[[#This Row],[Título]],Tabla13[Título],0)),"OK","-")</f>
        <v>-</v>
      </c>
      <c r="D160" t="s">
        <v>938</v>
      </c>
    </row>
    <row r="161" spans="1:4" x14ac:dyDescent="0.3">
      <c r="A161" s="16">
        <v>157</v>
      </c>
      <c r="B161" t="s">
        <v>1073</v>
      </c>
      <c r="C161" t="str">
        <f>IF(ISNUMBER(MATCH(Tabla4[[#This Row],[Título]],Tabla13[Título],0)),"OK","-")</f>
        <v>OK</v>
      </c>
      <c r="D161" t="s">
        <v>643</v>
      </c>
    </row>
    <row r="162" spans="1:4" x14ac:dyDescent="0.3">
      <c r="A162" s="16">
        <v>158</v>
      </c>
      <c r="B162" t="s">
        <v>90</v>
      </c>
      <c r="C162" t="str">
        <f>IF(ISNUMBER(MATCH(Tabla4[[#This Row],[Título]],Tabla13[Título],0)),"OK","-")</f>
        <v>OK</v>
      </c>
      <c r="D162" t="s">
        <v>643</v>
      </c>
    </row>
    <row r="163" spans="1:4" x14ac:dyDescent="0.3">
      <c r="A163" s="16">
        <v>159</v>
      </c>
      <c r="B163" t="s">
        <v>1886</v>
      </c>
      <c r="C163" t="str">
        <f>IF(ISNUMBER(MATCH(Tabla4[[#This Row],[Título]],Tabla13[Título],0)),"OK","-")</f>
        <v>-</v>
      </c>
      <c r="D163" t="s">
        <v>938</v>
      </c>
    </row>
    <row r="164" spans="1:4" x14ac:dyDescent="0.3">
      <c r="A164" s="16">
        <v>160</v>
      </c>
      <c r="B164" t="s">
        <v>1887</v>
      </c>
      <c r="C164" t="str">
        <f>IF(ISNUMBER(MATCH(Tabla4[[#This Row],[Título]],Tabla13[Título],0)),"OK","-")</f>
        <v>-</v>
      </c>
      <c r="D164" t="s">
        <v>938</v>
      </c>
    </row>
    <row r="165" spans="1:4" x14ac:dyDescent="0.3">
      <c r="A165" s="16">
        <v>161</v>
      </c>
      <c r="B165" t="s">
        <v>1888</v>
      </c>
      <c r="C165" t="str">
        <f>IF(ISNUMBER(MATCH(Tabla4[[#This Row],[Título]],Tabla13[Título],0)),"OK","-")</f>
        <v>-</v>
      </c>
      <c r="D165" t="s">
        <v>938</v>
      </c>
    </row>
    <row r="166" spans="1:4" x14ac:dyDescent="0.3">
      <c r="A166" s="16">
        <v>162</v>
      </c>
      <c r="B166" t="s">
        <v>1889</v>
      </c>
      <c r="C166" t="str">
        <f>IF(ISNUMBER(MATCH(Tabla4[[#This Row],[Título]],Tabla13[Título],0)),"OK","-")</f>
        <v>-</v>
      </c>
      <c r="D166" t="s">
        <v>938</v>
      </c>
    </row>
    <row r="167" spans="1:4" x14ac:dyDescent="0.3">
      <c r="A167" s="16">
        <v>163</v>
      </c>
      <c r="B167" t="s">
        <v>91</v>
      </c>
      <c r="C167" t="str">
        <f>IF(ISNUMBER(MATCH(Tabla4[[#This Row],[Título]],Tabla13[Título],0)),"OK","-")</f>
        <v>OK</v>
      </c>
      <c r="D167" t="s">
        <v>643</v>
      </c>
    </row>
    <row r="168" spans="1:4" x14ac:dyDescent="0.3">
      <c r="A168" s="16">
        <v>164</v>
      </c>
      <c r="B168" t="s">
        <v>131</v>
      </c>
      <c r="C168" t="str">
        <f>IF(ISNUMBER(MATCH(Tabla4[[#This Row],[Título]],Tabla13[Título],0)),"OK","-")</f>
        <v>OK</v>
      </c>
      <c r="D168" t="s">
        <v>643</v>
      </c>
    </row>
    <row r="169" spans="1:4" x14ac:dyDescent="0.3">
      <c r="A169" s="16">
        <v>165</v>
      </c>
      <c r="B169" t="s">
        <v>1890</v>
      </c>
      <c r="C169" t="str">
        <f>IF(ISNUMBER(MATCH(Tabla4[[#This Row],[Título]],Tabla13[Título],0)),"OK","-")</f>
        <v>-</v>
      </c>
      <c r="D169" t="s">
        <v>938</v>
      </c>
    </row>
    <row r="170" spans="1:4" x14ac:dyDescent="0.3">
      <c r="A170" s="16">
        <v>166</v>
      </c>
      <c r="B170" t="s">
        <v>97</v>
      </c>
      <c r="C170" t="str">
        <f>IF(ISNUMBER(MATCH(Tabla4[[#This Row],[Título]],Tabla13[Título],0)),"OK","-")</f>
        <v>OK</v>
      </c>
      <c r="D170" t="s">
        <v>643</v>
      </c>
    </row>
    <row r="171" spans="1:4" x14ac:dyDescent="0.3">
      <c r="A171" s="16">
        <v>167</v>
      </c>
      <c r="B171" t="s">
        <v>1891</v>
      </c>
      <c r="C171" t="str">
        <f>IF(ISNUMBER(MATCH(Tabla4[[#This Row],[Título]],Tabla13[Título],0)),"OK","-")</f>
        <v>-</v>
      </c>
      <c r="D171" t="s">
        <v>938</v>
      </c>
    </row>
    <row r="172" spans="1:4" x14ac:dyDescent="0.3">
      <c r="A172" s="16">
        <v>168</v>
      </c>
      <c r="B172" t="s">
        <v>96</v>
      </c>
      <c r="C172" t="str">
        <f>IF(ISNUMBER(MATCH(Tabla4[[#This Row],[Título]],Tabla13[Título],0)),"OK","-")</f>
        <v>OK</v>
      </c>
      <c r="D172" t="s">
        <v>643</v>
      </c>
    </row>
    <row r="173" spans="1:4" x14ac:dyDescent="0.3">
      <c r="A173" s="16">
        <v>169</v>
      </c>
      <c r="B173" t="s">
        <v>1892</v>
      </c>
      <c r="C173" t="str">
        <f>IF(ISNUMBER(MATCH(Tabla4[[#This Row],[Título]],Tabla13[Título],0)),"OK","-")</f>
        <v>-</v>
      </c>
      <c r="D173" t="s">
        <v>938</v>
      </c>
    </row>
    <row r="174" spans="1:4" x14ac:dyDescent="0.3">
      <c r="A174" s="16">
        <v>170</v>
      </c>
      <c r="B174" t="s">
        <v>1893</v>
      </c>
      <c r="C174" t="str">
        <f>IF(ISNUMBER(MATCH(Tabla4[[#This Row],[Título]],Tabla13[Título],0)),"OK","-")</f>
        <v>-</v>
      </c>
      <c r="D174" t="s">
        <v>938</v>
      </c>
    </row>
    <row r="175" spans="1:4" x14ac:dyDescent="0.3">
      <c r="A175" s="16">
        <v>171</v>
      </c>
      <c r="B175" t="s">
        <v>580</v>
      </c>
      <c r="C175" t="str">
        <f>IF(ISNUMBER(MATCH(Tabla4[[#This Row],[Título]],Tabla13[Título],0)),"OK","-")</f>
        <v>OK</v>
      </c>
      <c r="D175" t="s">
        <v>643</v>
      </c>
    </row>
    <row r="176" spans="1:4" x14ac:dyDescent="0.3">
      <c r="A176" s="16">
        <v>172</v>
      </c>
      <c r="B176" t="s">
        <v>1894</v>
      </c>
      <c r="C176" t="str">
        <f>IF(ISNUMBER(MATCH(Tabla4[[#This Row],[Título]],Tabla13[Título],0)),"OK","-")</f>
        <v>-</v>
      </c>
      <c r="D176" t="s">
        <v>938</v>
      </c>
    </row>
    <row r="177" spans="1:4" x14ac:dyDescent="0.3">
      <c r="A177" s="16">
        <v>173</v>
      </c>
      <c r="B177" t="s">
        <v>424</v>
      </c>
      <c r="C177" t="str">
        <f>IF(ISNUMBER(MATCH(Tabla4[[#This Row],[Título]],Tabla13[Título],0)),"OK","-")</f>
        <v>OK</v>
      </c>
      <c r="D177" t="s">
        <v>643</v>
      </c>
    </row>
    <row r="178" spans="1:4" x14ac:dyDescent="0.3">
      <c r="A178" s="16">
        <v>174</v>
      </c>
      <c r="B178" t="s">
        <v>1895</v>
      </c>
      <c r="C178" t="str">
        <f>IF(ISNUMBER(MATCH(Tabla4[[#This Row],[Título]],Tabla13[Título],0)),"OK","-")</f>
        <v>-</v>
      </c>
      <c r="D178" t="s">
        <v>938</v>
      </c>
    </row>
    <row r="179" spans="1:4" x14ac:dyDescent="0.3">
      <c r="A179" s="16">
        <v>175</v>
      </c>
      <c r="B179" t="s">
        <v>1896</v>
      </c>
      <c r="C179" t="str">
        <f>IF(ISNUMBER(MATCH(Tabla4[[#This Row],[Título]],Tabla13[Título],0)),"OK","-")</f>
        <v>OK</v>
      </c>
      <c r="D179" t="s">
        <v>643</v>
      </c>
    </row>
    <row r="180" spans="1:4" x14ac:dyDescent="0.3">
      <c r="A180" s="16">
        <v>176</v>
      </c>
      <c r="B180" t="s">
        <v>1897</v>
      </c>
      <c r="C180" t="str">
        <f>IF(ISNUMBER(MATCH(Tabla4[[#This Row],[Título]],Tabla13[Título],0)),"OK","-")</f>
        <v>-</v>
      </c>
      <c r="D180" t="s">
        <v>938</v>
      </c>
    </row>
    <row r="181" spans="1:4" x14ac:dyDescent="0.3">
      <c r="A181" s="16">
        <v>177</v>
      </c>
      <c r="B181" t="s">
        <v>1898</v>
      </c>
      <c r="C181" t="str">
        <f>IF(ISNUMBER(MATCH(Tabla4[[#This Row],[Título]],Tabla13[Título],0)),"OK","-")</f>
        <v>-</v>
      </c>
      <c r="D181" t="s">
        <v>938</v>
      </c>
    </row>
    <row r="182" spans="1:4" x14ac:dyDescent="0.3">
      <c r="A182" s="16">
        <v>178</v>
      </c>
      <c r="B182" t="s">
        <v>1899</v>
      </c>
      <c r="C182" t="str">
        <f>IF(ISNUMBER(MATCH(Tabla4[[#This Row],[Título]],Tabla13[Título],0)),"OK","-")</f>
        <v>-</v>
      </c>
      <c r="D182" t="s">
        <v>938</v>
      </c>
    </row>
    <row r="183" spans="1:4" x14ac:dyDescent="0.3">
      <c r="A183" s="16">
        <v>179</v>
      </c>
      <c r="B183" t="s">
        <v>1900</v>
      </c>
      <c r="C183" t="str">
        <f>IF(ISNUMBER(MATCH(Tabla4[[#This Row],[Título]],Tabla13[Título],0)),"OK","-")</f>
        <v>-</v>
      </c>
      <c r="D183" t="s">
        <v>938</v>
      </c>
    </row>
    <row r="184" spans="1:4" x14ac:dyDescent="0.3">
      <c r="A184" s="16">
        <v>180</v>
      </c>
      <c r="B184" t="s">
        <v>1901</v>
      </c>
      <c r="C184" t="str">
        <f>IF(ISNUMBER(MATCH(Tabla4[[#This Row],[Título]],Tabla13[Título],0)),"OK","-")</f>
        <v>-</v>
      </c>
      <c r="D184" t="s">
        <v>938</v>
      </c>
    </row>
    <row r="185" spans="1:4" x14ac:dyDescent="0.3">
      <c r="A185" s="16">
        <v>181</v>
      </c>
      <c r="B185" t="s">
        <v>1902</v>
      </c>
      <c r="C185" t="str">
        <f>IF(ISNUMBER(MATCH(Tabla4[[#This Row],[Título]],Tabla13[Título],0)),"OK","-")</f>
        <v>-</v>
      </c>
      <c r="D185" t="s">
        <v>938</v>
      </c>
    </row>
    <row r="186" spans="1:4" x14ac:dyDescent="0.3">
      <c r="A186" s="16">
        <v>182</v>
      </c>
      <c r="B186" t="s">
        <v>1903</v>
      </c>
      <c r="C186" t="str">
        <f>IF(ISNUMBER(MATCH(Tabla4[[#This Row],[Título]],Tabla13[Título],0)),"OK","-")</f>
        <v>-</v>
      </c>
      <c r="D186" t="s">
        <v>938</v>
      </c>
    </row>
    <row r="187" spans="1:4" x14ac:dyDescent="0.3">
      <c r="A187" s="16">
        <v>183</v>
      </c>
      <c r="B187" t="s">
        <v>1904</v>
      </c>
      <c r="C187" t="str">
        <f>IF(ISNUMBER(MATCH(Tabla4[[#This Row],[Título]],Tabla13[Título],0)),"OK","-")</f>
        <v>-</v>
      </c>
      <c r="D187" t="s">
        <v>938</v>
      </c>
    </row>
    <row r="188" spans="1:4" x14ac:dyDescent="0.3">
      <c r="A188" s="16">
        <v>184</v>
      </c>
      <c r="B188" t="s">
        <v>1905</v>
      </c>
      <c r="C188" t="str">
        <f>IF(ISNUMBER(MATCH(Tabla4[[#This Row],[Título]],Tabla13[Título],0)),"OK","-")</f>
        <v>-</v>
      </c>
      <c r="D188" t="s">
        <v>938</v>
      </c>
    </row>
    <row r="189" spans="1:4" x14ac:dyDescent="0.3">
      <c r="A189" s="16">
        <v>185</v>
      </c>
      <c r="B189" t="s">
        <v>1906</v>
      </c>
      <c r="C189" t="str">
        <f>IF(ISNUMBER(MATCH(Tabla4[[#This Row],[Título]],Tabla13[Título],0)),"OK","-")</f>
        <v>-</v>
      </c>
      <c r="D189" t="s">
        <v>938</v>
      </c>
    </row>
    <row r="190" spans="1:4" x14ac:dyDescent="0.3">
      <c r="A190" s="16">
        <v>186</v>
      </c>
      <c r="B190" t="s">
        <v>1907</v>
      </c>
      <c r="C190" t="str">
        <f>IF(ISNUMBER(MATCH(Tabla4[[#This Row],[Título]],Tabla13[Título],0)),"OK","-")</f>
        <v>-</v>
      </c>
      <c r="D190" t="s">
        <v>938</v>
      </c>
    </row>
    <row r="191" spans="1:4" x14ac:dyDescent="0.3">
      <c r="A191" s="16">
        <v>187</v>
      </c>
      <c r="B191" t="s">
        <v>430</v>
      </c>
      <c r="C191" t="str">
        <f>IF(ISNUMBER(MATCH(Tabla4[[#This Row],[Título]],Tabla13[Título],0)),"OK","-")</f>
        <v>-</v>
      </c>
      <c r="D191" t="s">
        <v>938</v>
      </c>
    </row>
    <row r="192" spans="1:4" x14ac:dyDescent="0.3">
      <c r="A192" s="16">
        <v>188</v>
      </c>
      <c r="B192" t="s">
        <v>1908</v>
      </c>
      <c r="C192" t="str">
        <f>IF(ISNUMBER(MATCH(Tabla4[[#This Row],[Título]],Tabla13[Título],0)),"OK","-")</f>
        <v>-</v>
      </c>
      <c r="D192" t="s">
        <v>938</v>
      </c>
    </row>
    <row r="193" spans="1:4" x14ac:dyDescent="0.3">
      <c r="A193" s="16">
        <v>189</v>
      </c>
      <c r="B193" t="s">
        <v>103</v>
      </c>
      <c r="C193" t="str">
        <f>IF(ISNUMBER(MATCH(Tabla4[[#This Row],[Título]],Tabla13[Título],0)),"OK","-")</f>
        <v>OK</v>
      </c>
      <c r="D193" t="s">
        <v>643</v>
      </c>
    </row>
    <row r="194" spans="1:4" x14ac:dyDescent="0.3">
      <c r="A194" s="16">
        <v>190</v>
      </c>
      <c r="B194" t="s">
        <v>1839</v>
      </c>
      <c r="C194" t="str">
        <f>IF(ISNUMBER(MATCH(Tabla4[[#This Row],[Título]],Tabla13[Título],0)),"OK","-")</f>
        <v>-</v>
      </c>
      <c r="D194" t="s">
        <v>938</v>
      </c>
    </row>
    <row r="195" spans="1:4" x14ac:dyDescent="0.3">
      <c r="A195" s="16">
        <v>191</v>
      </c>
      <c r="B195" t="s">
        <v>104</v>
      </c>
      <c r="C195" t="str">
        <f>IF(ISNUMBER(MATCH(Tabla4[[#This Row],[Título]],Tabla13[Título],0)),"OK","-")</f>
        <v>OK</v>
      </c>
      <c r="D195" t="s">
        <v>643</v>
      </c>
    </row>
    <row r="196" spans="1:4" x14ac:dyDescent="0.3">
      <c r="A196" s="16">
        <v>192</v>
      </c>
      <c r="B196" t="s">
        <v>107</v>
      </c>
      <c r="C196" t="str">
        <f>IF(ISNUMBER(MATCH(Tabla4[[#This Row],[Título]],Tabla13[Título],0)),"OK","-")</f>
        <v>OK</v>
      </c>
      <c r="D196" t="s">
        <v>643</v>
      </c>
    </row>
    <row r="197" spans="1:4" x14ac:dyDescent="0.3">
      <c r="A197" s="16">
        <v>193</v>
      </c>
      <c r="B197" t="s">
        <v>105</v>
      </c>
      <c r="C197" t="str">
        <f>IF(ISNUMBER(MATCH(Tabla4[[#This Row],[Título]],Tabla13[Título],0)),"OK","-")</f>
        <v>OK</v>
      </c>
      <c r="D197" t="s">
        <v>643</v>
      </c>
    </row>
    <row r="198" spans="1:4" x14ac:dyDescent="0.3">
      <c r="A198" s="16">
        <v>194</v>
      </c>
      <c r="B198" t="s">
        <v>1909</v>
      </c>
      <c r="C198" t="str">
        <f>IF(ISNUMBER(MATCH(Tabla4[[#This Row],[Título]],Tabla13[Título],0)),"OK","-")</f>
        <v>-</v>
      </c>
      <c r="D198" t="s">
        <v>938</v>
      </c>
    </row>
    <row r="199" spans="1:4" x14ac:dyDescent="0.3">
      <c r="A199" s="16">
        <v>195</v>
      </c>
      <c r="B199" t="s">
        <v>110</v>
      </c>
      <c r="C199" t="str">
        <f>IF(ISNUMBER(MATCH(Tabla4[[#This Row],[Título]],Tabla13[Título],0)),"OK","-")</f>
        <v>OK</v>
      </c>
      <c r="D199" t="s">
        <v>643</v>
      </c>
    </row>
    <row r="200" spans="1:4" x14ac:dyDescent="0.3">
      <c r="A200" s="16">
        <v>196</v>
      </c>
      <c r="B200" t="s">
        <v>1910</v>
      </c>
      <c r="C200" t="str">
        <f>IF(ISNUMBER(MATCH(Tabla4[[#This Row],[Título]],Tabla13[Título],0)),"OK","-")</f>
        <v>-</v>
      </c>
      <c r="D200" t="s">
        <v>938</v>
      </c>
    </row>
    <row r="201" spans="1:4" x14ac:dyDescent="0.3">
      <c r="A201" s="16">
        <v>197</v>
      </c>
      <c r="B201" t="s">
        <v>1911</v>
      </c>
      <c r="C201" t="str">
        <f>IF(ISNUMBER(MATCH(Tabla4[[#This Row],[Título]],Tabla13[Título],0)),"OK","-")</f>
        <v>-</v>
      </c>
      <c r="D201" t="s">
        <v>938</v>
      </c>
    </row>
    <row r="202" spans="1:4" x14ac:dyDescent="0.3">
      <c r="A202" s="16">
        <v>198</v>
      </c>
      <c r="B202" t="s">
        <v>109</v>
      </c>
      <c r="C202" t="str">
        <f>IF(ISNUMBER(MATCH(Tabla4[[#This Row],[Título]],Tabla13[Título],0)),"OK","-")</f>
        <v>OK</v>
      </c>
      <c r="D202" t="s">
        <v>643</v>
      </c>
    </row>
    <row r="203" spans="1:4" x14ac:dyDescent="0.3">
      <c r="A203" s="16">
        <v>199</v>
      </c>
      <c r="B203" t="s">
        <v>1912</v>
      </c>
      <c r="C203" t="str">
        <f>IF(ISNUMBER(MATCH(Tabla4[[#This Row],[Título]],Tabla13[Título],0)),"OK","-")</f>
        <v>-</v>
      </c>
      <c r="D203" t="s">
        <v>938</v>
      </c>
    </row>
    <row r="204" spans="1:4" x14ac:dyDescent="0.3">
      <c r="A204" s="16">
        <v>200</v>
      </c>
      <c r="B204" t="s">
        <v>113</v>
      </c>
      <c r="C204" t="str">
        <f>IF(ISNUMBER(MATCH(Tabla4[[#This Row],[Título]],Tabla13[Título],0)),"OK","-")</f>
        <v>OK</v>
      </c>
      <c r="D204" t="s">
        <v>643</v>
      </c>
    </row>
    <row r="205" spans="1:4" x14ac:dyDescent="0.3">
      <c r="A205" s="16">
        <v>201</v>
      </c>
      <c r="B205" t="s">
        <v>112</v>
      </c>
      <c r="C205" t="str">
        <f>IF(ISNUMBER(MATCH(Tabla4[[#This Row],[Título]],Tabla13[Título],0)),"OK","-")</f>
        <v>OK</v>
      </c>
      <c r="D205" t="s">
        <v>643</v>
      </c>
    </row>
    <row r="206" spans="1:4" x14ac:dyDescent="0.3">
      <c r="A206" s="16">
        <v>202</v>
      </c>
      <c r="B206" t="s">
        <v>119</v>
      </c>
      <c r="C206" t="str">
        <f>IF(ISNUMBER(MATCH(Tabla4[[#This Row],[Título]],Tabla13[Título],0)),"OK","-")</f>
        <v>OK</v>
      </c>
      <c r="D206" t="s">
        <v>643</v>
      </c>
    </row>
    <row r="207" spans="1:4" x14ac:dyDescent="0.3">
      <c r="A207" s="16">
        <v>203</v>
      </c>
      <c r="B207" t="s">
        <v>117</v>
      </c>
      <c r="C207" t="str">
        <f>IF(ISNUMBER(MATCH(Tabla4[[#This Row],[Título]],Tabla13[Título],0)),"OK","-")</f>
        <v>OK</v>
      </c>
      <c r="D207" t="s">
        <v>643</v>
      </c>
    </row>
    <row r="208" spans="1:4" x14ac:dyDescent="0.3">
      <c r="A208" s="16">
        <v>204</v>
      </c>
      <c r="B208" t="s">
        <v>1913</v>
      </c>
      <c r="C208" t="str">
        <f>IF(ISNUMBER(MATCH(Tabla4[[#This Row],[Título]],Tabla13[Título],0)),"OK","-")</f>
        <v>-</v>
      </c>
      <c r="D208" t="s">
        <v>938</v>
      </c>
    </row>
    <row r="209" spans="1:4" x14ac:dyDescent="0.3">
      <c r="A209" s="16">
        <v>205</v>
      </c>
      <c r="B209" t="s">
        <v>120</v>
      </c>
      <c r="C209" t="str">
        <f>IF(ISNUMBER(MATCH(Tabla4[[#This Row],[Título]],Tabla13[Título],0)),"OK","-")</f>
        <v>OK</v>
      </c>
      <c r="D209" t="s">
        <v>643</v>
      </c>
    </row>
    <row r="210" spans="1:4" x14ac:dyDescent="0.3">
      <c r="A210" s="16">
        <v>206</v>
      </c>
      <c r="B210" t="s">
        <v>1914</v>
      </c>
      <c r="C210" t="str">
        <f>IF(ISNUMBER(MATCH(Tabla4[[#This Row],[Título]],Tabla13[Título],0)),"OK","-")</f>
        <v>-</v>
      </c>
      <c r="D210" t="s">
        <v>938</v>
      </c>
    </row>
    <row r="211" spans="1:4" x14ac:dyDescent="0.3">
      <c r="A211" s="16">
        <v>207</v>
      </c>
      <c r="B211" t="s">
        <v>1915</v>
      </c>
      <c r="C211" t="str">
        <f>IF(ISNUMBER(MATCH(Tabla4[[#This Row],[Título]],Tabla13[Título],0)),"OK","-")</f>
        <v>-</v>
      </c>
      <c r="D211" t="s">
        <v>938</v>
      </c>
    </row>
    <row r="212" spans="1:4" x14ac:dyDescent="0.3">
      <c r="A212" s="16">
        <v>208</v>
      </c>
      <c r="B212" t="s">
        <v>254</v>
      </c>
      <c r="C212" t="str">
        <f>IF(ISNUMBER(MATCH(Tabla4[[#This Row],[Título]],Tabla13[Título],0)),"OK","-")</f>
        <v>OK</v>
      </c>
      <c r="D212" t="s">
        <v>643</v>
      </c>
    </row>
    <row r="213" spans="1:4" x14ac:dyDescent="0.3">
      <c r="A213" s="16">
        <v>209</v>
      </c>
      <c r="B213" t="s">
        <v>190</v>
      </c>
      <c r="C213" t="str">
        <f>IF(ISNUMBER(MATCH(Tabla4[[#This Row],[Título]],Tabla13[Título],0)),"OK","-")</f>
        <v>OK</v>
      </c>
      <c r="D213" t="s">
        <v>643</v>
      </c>
    </row>
    <row r="214" spans="1:4" x14ac:dyDescent="0.3">
      <c r="A214" s="16">
        <v>210</v>
      </c>
      <c r="B214" t="s">
        <v>1852</v>
      </c>
      <c r="C214" t="str">
        <f>IF(ISNUMBER(MATCH(Tabla4[[#This Row],[Título]],Tabla13[Título],0)),"OK","-")</f>
        <v>-</v>
      </c>
      <c r="D214" t="s">
        <v>938</v>
      </c>
    </row>
    <row r="215" spans="1:4" x14ac:dyDescent="0.3">
      <c r="A215" s="16">
        <v>211</v>
      </c>
      <c r="B215" t="s">
        <v>121</v>
      </c>
      <c r="C215" t="str">
        <f>IF(ISNUMBER(MATCH(Tabla4[[#This Row],[Título]],Tabla13[Título],0)),"OK","-")</f>
        <v>OK</v>
      </c>
      <c r="D215" t="s">
        <v>643</v>
      </c>
    </row>
    <row r="216" spans="1:4" x14ac:dyDescent="0.3">
      <c r="A216" s="16">
        <v>212</v>
      </c>
      <c r="B216" t="s">
        <v>1916</v>
      </c>
      <c r="C216" t="str">
        <f>IF(ISNUMBER(MATCH(Tabla4[[#This Row],[Título]],Tabla13[Título],0)),"OK","-")</f>
        <v>-</v>
      </c>
      <c r="D216" t="s">
        <v>938</v>
      </c>
    </row>
    <row r="217" spans="1:4" x14ac:dyDescent="0.3">
      <c r="A217" s="16">
        <v>213</v>
      </c>
      <c r="B217" t="s">
        <v>1917</v>
      </c>
      <c r="C217" t="str">
        <f>IF(ISNUMBER(MATCH(Tabla4[[#This Row],[Título]],Tabla13[Título],0)),"OK","-")</f>
        <v>-</v>
      </c>
      <c r="D217" t="s">
        <v>938</v>
      </c>
    </row>
    <row r="218" spans="1:4" x14ac:dyDescent="0.3">
      <c r="A218" s="16">
        <v>214</v>
      </c>
      <c r="B218" t="s">
        <v>116</v>
      </c>
      <c r="C218" t="str">
        <f>IF(ISNUMBER(MATCH(Tabla4[[#This Row],[Título]],Tabla13[Título],0)),"OK","-")</f>
        <v>OK</v>
      </c>
      <c r="D218" t="s">
        <v>643</v>
      </c>
    </row>
    <row r="219" spans="1:4" x14ac:dyDescent="0.3">
      <c r="A219" s="16">
        <v>215</v>
      </c>
      <c r="B219" t="s">
        <v>1918</v>
      </c>
      <c r="C219" t="str">
        <f>IF(ISNUMBER(MATCH(Tabla4[[#This Row],[Título]],Tabla13[Título],0)),"OK","-")</f>
        <v>-</v>
      </c>
      <c r="D219" t="s">
        <v>938</v>
      </c>
    </row>
    <row r="220" spans="1:4" x14ac:dyDescent="0.3">
      <c r="A220" s="16">
        <v>216</v>
      </c>
      <c r="B220" t="s">
        <v>1919</v>
      </c>
      <c r="C220" t="str">
        <f>IF(ISNUMBER(MATCH(Tabla4[[#This Row],[Título]],Tabla13[Título],0)),"OK","-")</f>
        <v>-</v>
      </c>
      <c r="D220" t="s">
        <v>938</v>
      </c>
    </row>
    <row r="221" spans="1:4" x14ac:dyDescent="0.3">
      <c r="A221" s="16">
        <v>217</v>
      </c>
      <c r="B221" t="s">
        <v>124</v>
      </c>
      <c r="C221" t="str">
        <f>IF(ISNUMBER(MATCH(Tabla4[[#This Row],[Título]],Tabla13[Título],0)),"OK","-")</f>
        <v>OK</v>
      </c>
      <c r="D221" t="s">
        <v>643</v>
      </c>
    </row>
    <row r="222" spans="1:4" x14ac:dyDescent="0.3">
      <c r="A222" s="16">
        <v>218</v>
      </c>
      <c r="B222" t="s">
        <v>1920</v>
      </c>
      <c r="C222" t="str">
        <f>IF(ISNUMBER(MATCH(Tabla4[[#This Row],[Título]],Tabla13[Título],0)),"OK","-")</f>
        <v>-</v>
      </c>
      <c r="D222" t="s">
        <v>938</v>
      </c>
    </row>
    <row r="223" spans="1:4" x14ac:dyDescent="0.3">
      <c r="A223" s="16">
        <v>219</v>
      </c>
      <c r="B223" t="s">
        <v>1921</v>
      </c>
      <c r="C223" t="str">
        <f>IF(ISNUMBER(MATCH(Tabla4[[#This Row],[Título]],Tabla13[Título],0)),"OK","-")</f>
        <v>-</v>
      </c>
      <c r="D223" t="s">
        <v>938</v>
      </c>
    </row>
    <row r="224" spans="1:4" x14ac:dyDescent="0.3">
      <c r="A224" s="16">
        <v>220</v>
      </c>
      <c r="B224" t="s">
        <v>125</v>
      </c>
      <c r="C224" t="str">
        <f>IF(ISNUMBER(MATCH(Tabla4[[#This Row],[Título]],Tabla13[Título],0)),"OK","-")</f>
        <v>OK</v>
      </c>
      <c r="D224" t="s">
        <v>643</v>
      </c>
    </row>
    <row r="225" spans="1:4" x14ac:dyDescent="0.3">
      <c r="A225" s="16">
        <v>221</v>
      </c>
      <c r="B225" t="s">
        <v>122</v>
      </c>
      <c r="C225" t="str">
        <f>IF(ISNUMBER(MATCH(Tabla4[[#This Row],[Título]],Tabla13[Título],0)),"OK","-")</f>
        <v>OK</v>
      </c>
      <c r="D225" t="s">
        <v>643</v>
      </c>
    </row>
    <row r="226" spans="1:4" x14ac:dyDescent="0.3">
      <c r="A226" s="16">
        <v>222</v>
      </c>
      <c r="B226" t="s">
        <v>126</v>
      </c>
      <c r="C226" t="str">
        <f>IF(ISNUMBER(MATCH(Tabla4[[#This Row],[Título]],Tabla13[Título],0)),"OK","-")</f>
        <v>OK</v>
      </c>
      <c r="D226" t="s">
        <v>643</v>
      </c>
    </row>
    <row r="227" spans="1:4" x14ac:dyDescent="0.3">
      <c r="A227" s="16">
        <v>223</v>
      </c>
      <c r="B227" t="s">
        <v>1922</v>
      </c>
      <c r="C227" t="str">
        <f>IF(ISNUMBER(MATCH(Tabla4[[#This Row],[Título]],Tabla13[Título],0)),"OK","-")</f>
        <v>-</v>
      </c>
      <c r="D227" t="s">
        <v>938</v>
      </c>
    </row>
    <row r="228" spans="1:4" x14ac:dyDescent="0.3">
      <c r="A228" s="16">
        <v>224</v>
      </c>
      <c r="B228" t="s">
        <v>1923</v>
      </c>
      <c r="C228" t="str">
        <f>IF(ISNUMBER(MATCH(Tabla4[[#This Row],[Título]],Tabla13[Título],0)),"OK","-")</f>
        <v>-</v>
      </c>
      <c r="D228" t="s">
        <v>938</v>
      </c>
    </row>
    <row r="229" spans="1:4" x14ac:dyDescent="0.3">
      <c r="A229" s="16">
        <v>225</v>
      </c>
      <c r="B229" t="s">
        <v>129</v>
      </c>
      <c r="C229" t="str">
        <f>IF(ISNUMBER(MATCH(Tabla4[[#This Row],[Título]],Tabla13[Título],0)),"OK","-")</f>
        <v>OK</v>
      </c>
      <c r="D229" t="s">
        <v>643</v>
      </c>
    </row>
    <row r="230" spans="1:4" x14ac:dyDescent="0.3">
      <c r="A230" s="16">
        <v>226</v>
      </c>
      <c r="B230" t="s">
        <v>1924</v>
      </c>
      <c r="C230" t="str">
        <f>IF(ISNUMBER(MATCH(Tabla4[[#This Row],[Título]],Tabla13[Título],0)),"OK","-")</f>
        <v>-</v>
      </c>
      <c r="D230" t="s">
        <v>938</v>
      </c>
    </row>
    <row r="231" spans="1:4" x14ac:dyDescent="0.3">
      <c r="A231" s="16">
        <v>227</v>
      </c>
      <c r="B231" t="s">
        <v>128</v>
      </c>
      <c r="C231" t="str">
        <f>IF(ISNUMBER(MATCH(Tabla4[[#This Row],[Título]],Tabla13[Título],0)),"OK","-")</f>
        <v>OK</v>
      </c>
      <c r="D231" t="s">
        <v>643</v>
      </c>
    </row>
    <row r="232" spans="1:4" x14ac:dyDescent="0.3">
      <c r="A232" s="16">
        <v>228</v>
      </c>
      <c r="B232" t="s">
        <v>1925</v>
      </c>
      <c r="C232" t="str">
        <f>IF(ISNUMBER(MATCH(Tabla4[[#This Row],[Título]],Tabla13[Título],0)),"OK","-")</f>
        <v>-</v>
      </c>
      <c r="D232" t="s">
        <v>938</v>
      </c>
    </row>
    <row r="233" spans="1:4" x14ac:dyDescent="0.3">
      <c r="A233" s="16">
        <v>229</v>
      </c>
      <c r="B233" t="s">
        <v>1926</v>
      </c>
      <c r="C233" t="str">
        <f>IF(ISNUMBER(MATCH(Tabla4[[#This Row],[Título]],Tabla13[Título],0)),"OK","-")</f>
        <v>-</v>
      </c>
      <c r="D233" t="s">
        <v>938</v>
      </c>
    </row>
    <row r="234" spans="1:4" x14ac:dyDescent="0.3">
      <c r="A234" s="16">
        <v>230</v>
      </c>
      <c r="B234" t="s">
        <v>1927</v>
      </c>
      <c r="C234" t="str">
        <f>IF(ISNUMBER(MATCH(Tabla4[[#This Row],[Título]],Tabla13[Título],0)),"OK","-")</f>
        <v>-</v>
      </c>
      <c r="D234" t="s">
        <v>938</v>
      </c>
    </row>
    <row r="235" spans="1:4" x14ac:dyDescent="0.3">
      <c r="A235" s="16">
        <v>231</v>
      </c>
      <c r="B235" t="s">
        <v>547</v>
      </c>
      <c r="C235" t="str">
        <f>IF(ISNUMBER(MATCH(Tabla4[[#This Row],[Título]],Tabla13[Título],0)),"OK","-")</f>
        <v>OK</v>
      </c>
      <c r="D235" t="s">
        <v>643</v>
      </c>
    </row>
    <row r="236" spans="1:4" x14ac:dyDescent="0.3">
      <c r="A236" s="16">
        <v>232</v>
      </c>
      <c r="B236" t="s">
        <v>1928</v>
      </c>
      <c r="C236" t="str">
        <f>IF(ISNUMBER(MATCH(Tabla4[[#This Row],[Título]],Tabla13[Título],0)),"OK","-")</f>
        <v>-</v>
      </c>
      <c r="D236" t="s">
        <v>938</v>
      </c>
    </row>
    <row r="237" spans="1:4" x14ac:dyDescent="0.3">
      <c r="A237" s="16">
        <v>233</v>
      </c>
      <c r="B237" t="s">
        <v>135</v>
      </c>
      <c r="C237" t="str">
        <f>IF(ISNUMBER(MATCH(Tabla4[[#This Row],[Título]],Tabla13[Título],0)),"OK","-")</f>
        <v>OK</v>
      </c>
      <c r="D237" t="s">
        <v>643</v>
      </c>
    </row>
    <row r="238" spans="1:4" x14ac:dyDescent="0.3">
      <c r="A238" s="16">
        <v>234</v>
      </c>
      <c r="B238" t="s">
        <v>137</v>
      </c>
      <c r="C238" t="str">
        <f>IF(ISNUMBER(MATCH(Tabla4[[#This Row],[Título]],Tabla13[Título],0)),"OK","-")</f>
        <v>OK</v>
      </c>
      <c r="D238" t="s">
        <v>643</v>
      </c>
    </row>
    <row r="239" spans="1:4" x14ac:dyDescent="0.3">
      <c r="A239" s="16">
        <v>235</v>
      </c>
      <c r="B239" t="s">
        <v>138</v>
      </c>
      <c r="C239" t="str">
        <f>IF(ISNUMBER(MATCH(Tabla4[[#This Row],[Título]],Tabla13[Título],0)),"OK","-")</f>
        <v>OK</v>
      </c>
      <c r="D239" t="s">
        <v>643</v>
      </c>
    </row>
    <row r="240" spans="1:4" x14ac:dyDescent="0.3">
      <c r="A240" s="16">
        <v>236</v>
      </c>
      <c r="B240" t="s">
        <v>1929</v>
      </c>
      <c r="C240" t="str">
        <f>IF(ISNUMBER(MATCH(Tabla4[[#This Row],[Título]],Tabla13[Título],0)),"OK","-")</f>
        <v>-</v>
      </c>
      <c r="D240" t="s">
        <v>938</v>
      </c>
    </row>
    <row r="241" spans="1:4" x14ac:dyDescent="0.3">
      <c r="A241" s="16">
        <v>237</v>
      </c>
      <c r="B241" t="s">
        <v>141</v>
      </c>
      <c r="C241" t="str">
        <f>IF(ISNUMBER(MATCH(Tabla4[[#This Row],[Título]],Tabla13[Título],0)),"OK","-")</f>
        <v>OK</v>
      </c>
      <c r="D241" t="s">
        <v>643</v>
      </c>
    </row>
    <row r="242" spans="1:4" x14ac:dyDescent="0.3">
      <c r="A242" s="16">
        <v>238</v>
      </c>
      <c r="B242" t="s">
        <v>1930</v>
      </c>
      <c r="C242" t="str">
        <f>IF(ISNUMBER(MATCH(Tabla4[[#This Row],[Título]],Tabla13[Título],0)),"OK","-")</f>
        <v>-</v>
      </c>
      <c r="D242" t="s">
        <v>938</v>
      </c>
    </row>
    <row r="243" spans="1:4" x14ac:dyDescent="0.3">
      <c r="A243" s="16">
        <v>239</v>
      </c>
      <c r="B243" t="s">
        <v>1931</v>
      </c>
      <c r="C243" t="str">
        <f>IF(ISNUMBER(MATCH(Tabla4[[#This Row],[Título]],Tabla13[Título],0)),"OK","-")</f>
        <v>-</v>
      </c>
      <c r="D243" t="s">
        <v>938</v>
      </c>
    </row>
    <row r="244" spans="1:4" x14ac:dyDescent="0.3">
      <c r="A244" s="16">
        <v>240</v>
      </c>
      <c r="B244" t="s">
        <v>1932</v>
      </c>
      <c r="C244" t="str">
        <f>IF(ISNUMBER(MATCH(Tabla4[[#This Row],[Título]],Tabla13[Título],0)),"OK","-")</f>
        <v>-</v>
      </c>
      <c r="D244" t="s">
        <v>938</v>
      </c>
    </row>
    <row r="245" spans="1:4" x14ac:dyDescent="0.3">
      <c r="A245" s="16">
        <v>241</v>
      </c>
      <c r="B245" t="s">
        <v>140</v>
      </c>
      <c r="C245" t="str">
        <f>IF(ISNUMBER(MATCH(Tabla4[[#This Row],[Título]],Tabla13[Título],0)),"OK","-")</f>
        <v>OK</v>
      </c>
      <c r="D245" t="s">
        <v>643</v>
      </c>
    </row>
    <row r="246" spans="1:4" x14ac:dyDescent="0.3">
      <c r="A246" s="16">
        <v>242</v>
      </c>
      <c r="B246" t="s">
        <v>1933</v>
      </c>
      <c r="C246" t="str">
        <f>IF(ISNUMBER(MATCH(Tabla4[[#This Row],[Título]],Tabla13[Título],0)),"OK","-")</f>
        <v>-</v>
      </c>
      <c r="D246" t="s">
        <v>938</v>
      </c>
    </row>
    <row r="247" spans="1:4" x14ac:dyDescent="0.3">
      <c r="A247" s="16">
        <v>243</v>
      </c>
      <c r="B247" t="s">
        <v>1934</v>
      </c>
      <c r="C247" t="str">
        <f>IF(ISNUMBER(MATCH(Tabla4[[#This Row],[Título]],Tabla13[Título],0)),"OK","-")</f>
        <v>-</v>
      </c>
      <c r="D247" t="s">
        <v>938</v>
      </c>
    </row>
    <row r="248" spans="1:4" x14ac:dyDescent="0.3">
      <c r="A248" s="16">
        <v>244</v>
      </c>
      <c r="B248" t="s">
        <v>1935</v>
      </c>
      <c r="C248" t="str">
        <f>IF(ISNUMBER(MATCH(Tabla4[[#This Row],[Título]],Tabla13[Título],0)),"OK","-")</f>
        <v>-</v>
      </c>
      <c r="D248" t="s">
        <v>938</v>
      </c>
    </row>
    <row r="249" spans="1:4" x14ac:dyDescent="0.3">
      <c r="A249" s="16">
        <v>245</v>
      </c>
      <c r="B249" t="s">
        <v>1844</v>
      </c>
      <c r="C249" t="str">
        <f>IF(ISNUMBER(MATCH(Tabla4[[#This Row],[Título]],Tabla13[Título],0)),"OK","-")</f>
        <v>OK</v>
      </c>
      <c r="D249" t="s">
        <v>643</v>
      </c>
    </row>
    <row r="250" spans="1:4" x14ac:dyDescent="0.3">
      <c r="A250" s="16">
        <v>246</v>
      </c>
      <c r="B250" t="s">
        <v>1936</v>
      </c>
      <c r="C250" t="str">
        <f>IF(ISNUMBER(MATCH(Tabla4[[#This Row],[Título]],Tabla13[Título],0)),"OK","-")</f>
        <v>-</v>
      </c>
      <c r="D250" t="s">
        <v>938</v>
      </c>
    </row>
    <row r="251" spans="1:4" x14ac:dyDescent="0.3">
      <c r="A251" s="16">
        <v>247</v>
      </c>
      <c r="B251" t="s">
        <v>1937</v>
      </c>
      <c r="C251" t="str">
        <f>IF(ISNUMBER(MATCH(Tabla4[[#This Row],[Título]],Tabla13[Título],0)),"OK","-")</f>
        <v>-</v>
      </c>
      <c r="D251" t="s">
        <v>938</v>
      </c>
    </row>
    <row r="252" spans="1:4" x14ac:dyDescent="0.3">
      <c r="A252" s="16">
        <v>248</v>
      </c>
      <c r="B252" t="s">
        <v>1938</v>
      </c>
      <c r="C252" t="str">
        <f>IF(ISNUMBER(MATCH(Tabla4[[#This Row],[Título]],Tabla13[Título],0)),"OK","-")</f>
        <v>-</v>
      </c>
      <c r="D252" t="s">
        <v>938</v>
      </c>
    </row>
    <row r="253" spans="1:4" x14ac:dyDescent="0.3">
      <c r="A253" s="16">
        <v>249</v>
      </c>
      <c r="B253" t="s">
        <v>1939</v>
      </c>
      <c r="C253" t="str">
        <f>IF(ISNUMBER(MATCH(Tabla4[[#This Row],[Título]],Tabla13[Título],0)),"OK","-")</f>
        <v>-</v>
      </c>
      <c r="D253" t="s">
        <v>938</v>
      </c>
    </row>
    <row r="254" spans="1:4" x14ac:dyDescent="0.3">
      <c r="A254" s="16">
        <v>250</v>
      </c>
      <c r="B254" t="s">
        <v>1940</v>
      </c>
      <c r="C254" t="str">
        <f>IF(ISNUMBER(MATCH(Tabla4[[#This Row],[Título]],Tabla13[Título],0)),"OK","-")</f>
        <v>-</v>
      </c>
      <c r="D254" t="s">
        <v>938</v>
      </c>
    </row>
    <row r="255" spans="1:4" x14ac:dyDescent="0.3">
      <c r="A255" s="16">
        <v>251</v>
      </c>
      <c r="B255" t="s">
        <v>632</v>
      </c>
      <c r="C255" t="str">
        <f>IF(ISNUMBER(MATCH(Tabla4[[#This Row],[Título]],Tabla13[Título],0)),"OK","-")</f>
        <v>OK</v>
      </c>
      <c r="D255" t="s">
        <v>643</v>
      </c>
    </row>
    <row r="256" spans="1:4" x14ac:dyDescent="0.3">
      <c r="A256" s="16">
        <v>252</v>
      </c>
      <c r="B256" t="s">
        <v>1941</v>
      </c>
      <c r="C256" t="str">
        <f>IF(ISNUMBER(MATCH(Tabla4[[#This Row],[Título]],Tabla13[Título],0)),"OK","-")</f>
        <v>-</v>
      </c>
      <c r="D256" t="s">
        <v>938</v>
      </c>
    </row>
    <row r="257" spans="1:4" x14ac:dyDescent="0.3">
      <c r="A257" s="16">
        <v>253</v>
      </c>
      <c r="B257" t="s">
        <v>1942</v>
      </c>
      <c r="C257" t="str">
        <f>IF(ISNUMBER(MATCH(Tabla4[[#This Row],[Título]],Tabla13[Título],0)),"OK","-")</f>
        <v>-</v>
      </c>
      <c r="D257" t="s">
        <v>938</v>
      </c>
    </row>
    <row r="258" spans="1:4" x14ac:dyDescent="0.3">
      <c r="A258" s="16">
        <v>254</v>
      </c>
      <c r="B258" t="s">
        <v>151</v>
      </c>
      <c r="C258" t="str">
        <f>IF(ISNUMBER(MATCH(Tabla4[[#This Row],[Título]],Tabla13[Título],0)),"OK","-")</f>
        <v>OK</v>
      </c>
      <c r="D258" t="s">
        <v>643</v>
      </c>
    </row>
    <row r="259" spans="1:4" x14ac:dyDescent="0.3">
      <c r="A259" s="16">
        <v>255</v>
      </c>
      <c r="B259" t="s">
        <v>145</v>
      </c>
      <c r="C259" t="str">
        <f>IF(ISNUMBER(MATCH(Tabla4[[#This Row],[Título]],Tabla13[Título],0)),"OK","-")</f>
        <v>OK</v>
      </c>
      <c r="D259" t="s">
        <v>643</v>
      </c>
    </row>
    <row r="260" spans="1:4" x14ac:dyDescent="0.3">
      <c r="A260" s="16">
        <v>256</v>
      </c>
      <c r="B260" t="s">
        <v>1943</v>
      </c>
      <c r="C260" t="str">
        <f>IF(ISNUMBER(MATCH(Tabla4[[#This Row],[Título]],Tabla13[Título],0)),"OK","-")</f>
        <v>-</v>
      </c>
      <c r="D260" t="s">
        <v>938</v>
      </c>
    </row>
    <row r="261" spans="1:4" x14ac:dyDescent="0.3">
      <c r="A261" s="16">
        <v>257</v>
      </c>
      <c r="B261" t="s">
        <v>144</v>
      </c>
      <c r="C261" t="str">
        <f>IF(ISNUMBER(MATCH(Tabla4[[#This Row],[Título]],Tabla13[Título],0)),"OK","-")</f>
        <v>OK</v>
      </c>
      <c r="D261" t="s">
        <v>643</v>
      </c>
    </row>
    <row r="262" spans="1:4" x14ac:dyDescent="0.3">
      <c r="A262" s="16">
        <v>258</v>
      </c>
      <c r="B262" t="s">
        <v>143</v>
      </c>
      <c r="C262" t="str">
        <f>IF(ISNUMBER(MATCH(Tabla4[[#This Row],[Título]],Tabla13[Título],0)),"OK","-")</f>
        <v>OK</v>
      </c>
      <c r="D262" t="s">
        <v>643</v>
      </c>
    </row>
    <row r="263" spans="1:4" x14ac:dyDescent="0.3">
      <c r="A263" s="16">
        <v>259</v>
      </c>
      <c r="B263" t="s">
        <v>1944</v>
      </c>
      <c r="C263" t="str">
        <f>IF(ISNUMBER(MATCH(Tabla4[[#This Row],[Título]],Tabla13[Título],0)),"OK","-")</f>
        <v>-</v>
      </c>
      <c r="D263" t="s">
        <v>938</v>
      </c>
    </row>
    <row r="264" spans="1:4" x14ac:dyDescent="0.3">
      <c r="A264" s="16">
        <v>260</v>
      </c>
      <c r="B264" t="s">
        <v>1945</v>
      </c>
      <c r="C264" t="str">
        <f>IF(ISNUMBER(MATCH(Tabla4[[#This Row],[Título]],Tabla13[Título],0)),"OK","-")</f>
        <v>-</v>
      </c>
      <c r="D264" t="s">
        <v>938</v>
      </c>
    </row>
    <row r="265" spans="1:4" x14ac:dyDescent="0.3">
      <c r="A265" s="16">
        <v>261</v>
      </c>
      <c r="B265" t="s">
        <v>1946</v>
      </c>
      <c r="C265" t="str">
        <f>IF(ISNUMBER(MATCH(Tabla4[[#This Row],[Título]],Tabla13[Título],0)),"OK","-")</f>
        <v>-</v>
      </c>
      <c r="D265" t="s">
        <v>938</v>
      </c>
    </row>
    <row r="266" spans="1:4" x14ac:dyDescent="0.3">
      <c r="A266" s="16">
        <v>262</v>
      </c>
      <c r="B266" t="s">
        <v>150</v>
      </c>
      <c r="C266" t="str">
        <f>IF(ISNUMBER(MATCH(Tabla4[[#This Row],[Título]],Tabla13[Título],0)),"OK","-")</f>
        <v>OK</v>
      </c>
      <c r="D266" t="s">
        <v>643</v>
      </c>
    </row>
    <row r="267" spans="1:4" x14ac:dyDescent="0.3">
      <c r="A267" s="16">
        <v>263</v>
      </c>
      <c r="B267" t="s">
        <v>1947</v>
      </c>
      <c r="C267" t="str">
        <f>IF(ISNUMBER(MATCH(Tabla4[[#This Row],[Título]],Tabla13[Título],0)),"OK","-")</f>
        <v>-</v>
      </c>
      <c r="D267" t="s">
        <v>938</v>
      </c>
    </row>
    <row r="268" spans="1:4" x14ac:dyDescent="0.3">
      <c r="A268" s="16">
        <v>264</v>
      </c>
      <c r="B268" t="s">
        <v>152</v>
      </c>
      <c r="C268" t="str">
        <f>IF(ISNUMBER(MATCH(Tabla4[[#This Row],[Título]],Tabla13[Título],0)),"OK","-")</f>
        <v>OK</v>
      </c>
      <c r="D268" t="s">
        <v>643</v>
      </c>
    </row>
    <row r="269" spans="1:4" x14ac:dyDescent="0.3">
      <c r="A269" s="16">
        <v>265</v>
      </c>
      <c r="B269" t="s">
        <v>148</v>
      </c>
      <c r="C269" t="str">
        <f>IF(ISNUMBER(MATCH(Tabla4[[#This Row],[Título]],Tabla13[Título],0)),"OK","-")</f>
        <v>OK</v>
      </c>
      <c r="D269" t="s">
        <v>643</v>
      </c>
    </row>
    <row r="270" spans="1:4" x14ac:dyDescent="0.3">
      <c r="A270" s="16">
        <v>266</v>
      </c>
      <c r="B270" t="s">
        <v>146</v>
      </c>
      <c r="C270" t="str">
        <f>IF(ISNUMBER(MATCH(Tabla4[[#This Row],[Título]],Tabla13[Título],0)),"OK","-")</f>
        <v>OK</v>
      </c>
      <c r="D270" t="s">
        <v>643</v>
      </c>
    </row>
    <row r="271" spans="1:4" x14ac:dyDescent="0.3">
      <c r="A271" s="16">
        <v>267</v>
      </c>
      <c r="B271" t="s">
        <v>1948</v>
      </c>
      <c r="C271" t="str">
        <f>IF(ISNUMBER(MATCH(Tabla4[[#This Row],[Título]],Tabla13[Título],0)),"OK","-")</f>
        <v>-</v>
      </c>
      <c r="D271" t="s">
        <v>938</v>
      </c>
    </row>
    <row r="272" spans="1:4" x14ac:dyDescent="0.3">
      <c r="A272" s="16">
        <v>268</v>
      </c>
      <c r="B272" t="s">
        <v>1949</v>
      </c>
      <c r="C272" t="str">
        <f>IF(ISNUMBER(MATCH(Tabla4[[#This Row],[Título]],Tabla13[Título],0)),"OK","-")</f>
        <v>-</v>
      </c>
      <c r="D272" t="s">
        <v>938</v>
      </c>
    </row>
    <row r="273" spans="1:4" x14ac:dyDescent="0.3">
      <c r="A273" s="16">
        <v>269</v>
      </c>
      <c r="B273" t="s">
        <v>1950</v>
      </c>
      <c r="C273" t="str">
        <f>IF(ISNUMBER(MATCH(Tabla4[[#This Row],[Título]],Tabla13[Título],0)),"OK","-")</f>
        <v>-</v>
      </c>
      <c r="D273" t="s">
        <v>938</v>
      </c>
    </row>
    <row r="274" spans="1:4" x14ac:dyDescent="0.3">
      <c r="A274" s="16">
        <v>270</v>
      </c>
      <c r="B274" t="s">
        <v>155</v>
      </c>
      <c r="C274" t="str">
        <f>IF(ISNUMBER(MATCH(Tabla4[[#This Row],[Título]],Tabla13[Título],0)),"OK","-")</f>
        <v>OK</v>
      </c>
      <c r="D274" t="s">
        <v>643</v>
      </c>
    </row>
    <row r="275" spans="1:4" x14ac:dyDescent="0.3">
      <c r="A275" s="16">
        <v>271</v>
      </c>
      <c r="B275" t="s">
        <v>156</v>
      </c>
      <c r="C275" t="str">
        <f>IF(ISNUMBER(MATCH(Tabla4[[#This Row],[Título]],Tabla13[Título],0)),"OK","-")</f>
        <v>OK</v>
      </c>
      <c r="D275" t="s">
        <v>643</v>
      </c>
    </row>
    <row r="276" spans="1:4" x14ac:dyDescent="0.3">
      <c r="A276" s="16">
        <v>272</v>
      </c>
      <c r="B276" t="s">
        <v>486</v>
      </c>
      <c r="C276" t="str">
        <f>IF(ISNUMBER(MATCH(Tabla4[[#This Row],[Título]],Tabla13[Título],0)),"OK","-")</f>
        <v>OK</v>
      </c>
      <c r="D276" t="s">
        <v>643</v>
      </c>
    </row>
    <row r="277" spans="1:4" x14ac:dyDescent="0.3">
      <c r="A277" s="16">
        <v>273</v>
      </c>
      <c r="B277" t="s">
        <v>1951</v>
      </c>
      <c r="C277" t="str">
        <f>IF(ISNUMBER(MATCH(Tabla4[[#This Row],[Título]],Tabla13[Título],0)),"OK","-")</f>
        <v>-</v>
      </c>
      <c r="D277" t="s">
        <v>938</v>
      </c>
    </row>
    <row r="278" spans="1:4" x14ac:dyDescent="0.3">
      <c r="A278" s="16">
        <v>274</v>
      </c>
      <c r="B278" t="s">
        <v>157</v>
      </c>
      <c r="C278" t="str">
        <f>IF(ISNUMBER(MATCH(Tabla4[[#This Row],[Título]],Tabla13[Título],0)),"OK","-")</f>
        <v>OK</v>
      </c>
      <c r="D278" t="s">
        <v>643</v>
      </c>
    </row>
    <row r="279" spans="1:4" x14ac:dyDescent="0.3">
      <c r="A279" s="16">
        <v>275</v>
      </c>
      <c r="B279" t="s">
        <v>158</v>
      </c>
      <c r="C279" t="str">
        <f>IF(ISNUMBER(MATCH(Tabla4[[#This Row],[Título]],Tabla13[Título],0)),"OK","-")</f>
        <v>OK</v>
      </c>
      <c r="D279" t="s">
        <v>643</v>
      </c>
    </row>
    <row r="280" spans="1:4" x14ac:dyDescent="0.3">
      <c r="A280" s="16">
        <v>276</v>
      </c>
      <c r="B280" t="s">
        <v>1952</v>
      </c>
      <c r="C280" t="str">
        <f>IF(ISNUMBER(MATCH(Tabla4[[#This Row],[Título]],Tabla13[Título],0)),"OK","-")</f>
        <v>-</v>
      </c>
      <c r="D280" t="s">
        <v>938</v>
      </c>
    </row>
    <row r="281" spans="1:4" x14ac:dyDescent="0.3">
      <c r="A281" s="16">
        <v>277</v>
      </c>
      <c r="B281" t="s">
        <v>160</v>
      </c>
      <c r="C281" t="str">
        <f>IF(ISNUMBER(MATCH(Tabla4[[#This Row],[Título]],Tabla13[Título],0)),"OK","-")</f>
        <v>OK</v>
      </c>
      <c r="D281" t="s">
        <v>643</v>
      </c>
    </row>
    <row r="282" spans="1:4" x14ac:dyDescent="0.3">
      <c r="A282" s="16">
        <v>278</v>
      </c>
      <c r="B282" t="s">
        <v>166</v>
      </c>
      <c r="C282" t="str">
        <f>IF(ISNUMBER(MATCH(Tabla4[[#This Row],[Título]],Tabla13[Título],0)),"OK","-")</f>
        <v>OK</v>
      </c>
      <c r="D282" t="s">
        <v>643</v>
      </c>
    </row>
    <row r="283" spans="1:4" x14ac:dyDescent="0.3">
      <c r="A283" s="16">
        <v>279</v>
      </c>
      <c r="B283" t="s">
        <v>1953</v>
      </c>
      <c r="C283" t="str">
        <f>IF(ISNUMBER(MATCH(Tabla4[[#This Row],[Título]],Tabla13[Título],0)),"OK","-")</f>
        <v>-</v>
      </c>
      <c r="D283" t="s">
        <v>938</v>
      </c>
    </row>
    <row r="284" spans="1:4" x14ac:dyDescent="0.3">
      <c r="A284" s="16">
        <v>280</v>
      </c>
      <c r="B284" t="s">
        <v>1954</v>
      </c>
      <c r="C284" t="str">
        <f>IF(ISNUMBER(MATCH(Tabla4[[#This Row],[Título]],Tabla13[Título],0)),"OK","-")</f>
        <v>-</v>
      </c>
      <c r="D284" t="s">
        <v>938</v>
      </c>
    </row>
    <row r="285" spans="1:4" x14ac:dyDescent="0.3">
      <c r="A285" s="16">
        <v>281</v>
      </c>
      <c r="B285" t="s">
        <v>1955</v>
      </c>
      <c r="C285" t="str">
        <f>IF(ISNUMBER(MATCH(Tabla4[[#This Row],[Título]],Tabla13[Título],0)),"OK","-")</f>
        <v>-</v>
      </c>
      <c r="D285" t="s">
        <v>938</v>
      </c>
    </row>
    <row r="286" spans="1:4" x14ac:dyDescent="0.3">
      <c r="A286" s="16">
        <v>282</v>
      </c>
      <c r="B286" t="s">
        <v>1850</v>
      </c>
      <c r="C286" t="str">
        <f>IF(ISNUMBER(MATCH(Tabla4[[#This Row],[Título]],Tabla13[Título],0)),"OK","-")</f>
        <v>-</v>
      </c>
      <c r="D286" t="s">
        <v>938</v>
      </c>
    </row>
    <row r="287" spans="1:4" x14ac:dyDescent="0.3">
      <c r="A287" s="16">
        <v>283</v>
      </c>
      <c r="B287" t="s">
        <v>163</v>
      </c>
      <c r="C287" t="str">
        <f>IF(ISNUMBER(MATCH(Tabla4[[#This Row],[Título]],Tabla13[Título],0)),"OK","-")</f>
        <v>OK</v>
      </c>
      <c r="D287" t="s">
        <v>643</v>
      </c>
    </row>
    <row r="288" spans="1:4" x14ac:dyDescent="0.3">
      <c r="A288" s="16">
        <v>284</v>
      </c>
      <c r="B288" t="s">
        <v>159</v>
      </c>
      <c r="C288" t="str">
        <f>IF(ISNUMBER(MATCH(Tabla4[[#This Row],[Título]],Tabla13[Título],0)),"OK","-")</f>
        <v>OK</v>
      </c>
      <c r="D288" t="s">
        <v>643</v>
      </c>
    </row>
    <row r="289" spans="1:4" x14ac:dyDescent="0.3">
      <c r="A289" s="16">
        <v>285</v>
      </c>
      <c r="B289" t="s">
        <v>161</v>
      </c>
      <c r="C289" t="str">
        <f>IF(ISNUMBER(MATCH(Tabla4[[#This Row],[Título]],Tabla13[Título],0)),"OK","-")</f>
        <v>OK</v>
      </c>
      <c r="D289" t="s">
        <v>643</v>
      </c>
    </row>
    <row r="290" spans="1:4" x14ac:dyDescent="0.3">
      <c r="A290" s="16">
        <v>286</v>
      </c>
      <c r="B290" t="s">
        <v>165</v>
      </c>
      <c r="C290" t="str">
        <f>IF(ISNUMBER(MATCH(Tabla4[[#This Row],[Título]],Tabla13[Título],0)),"OK","-")</f>
        <v>OK</v>
      </c>
      <c r="D290" t="s">
        <v>643</v>
      </c>
    </row>
    <row r="291" spans="1:4" x14ac:dyDescent="0.3">
      <c r="A291" s="16">
        <v>287</v>
      </c>
      <c r="B291" t="s">
        <v>1956</v>
      </c>
      <c r="C291" t="str">
        <f>IF(ISNUMBER(MATCH(Tabla4[[#This Row],[Título]],Tabla13[Título],0)),"OK","-")</f>
        <v>-</v>
      </c>
      <c r="D291" t="s">
        <v>938</v>
      </c>
    </row>
    <row r="292" spans="1:4" x14ac:dyDescent="0.3">
      <c r="A292" s="16">
        <v>288</v>
      </c>
      <c r="B292" t="s">
        <v>1957</v>
      </c>
      <c r="C292" t="str">
        <f>IF(ISNUMBER(MATCH(Tabla4[[#This Row],[Título]],Tabla13[Título],0)),"OK","-")</f>
        <v>-</v>
      </c>
      <c r="D292" t="s">
        <v>938</v>
      </c>
    </row>
    <row r="293" spans="1:4" x14ac:dyDescent="0.3">
      <c r="A293" s="16">
        <v>289</v>
      </c>
      <c r="B293" t="s">
        <v>1958</v>
      </c>
      <c r="C293" t="str">
        <f>IF(ISNUMBER(MATCH(Tabla4[[#This Row],[Título]],Tabla13[Título],0)),"OK","-")</f>
        <v>OK</v>
      </c>
      <c r="D293" t="s">
        <v>643</v>
      </c>
    </row>
    <row r="294" spans="1:4" x14ac:dyDescent="0.3">
      <c r="A294" s="16">
        <v>290</v>
      </c>
      <c r="B294" t="s">
        <v>1959</v>
      </c>
      <c r="C294" t="str">
        <f>IF(ISNUMBER(MATCH(Tabla4[[#This Row],[Título]],Tabla13[Título],0)),"OK","-")</f>
        <v>-</v>
      </c>
      <c r="D294" t="s">
        <v>938</v>
      </c>
    </row>
    <row r="295" spans="1:4" x14ac:dyDescent="0.3">
      <c r="A295" s="16">
        <v>291</v>
      </c>
      <c r="B295" t="s">
        <v>1960</v>
      </c>
      <c r="C295" t="str">
        <f>IF(ISNUMBER(MATCH(Tabla4[[#This Row],[Título]],Tabla13[Título],0)),"OK","-")</f>
        <v>-</v>
      </c>
      <c r="D295" t="s">
        <v>938</v>
      </c>
    </row>
    <row r="296" spans="1:4" x14ac:dyDescent="0.3">
      <c r="A296" s="16">
        <v>292</v>
      </c>
      <c r="B296" t="s">
        <v>1961</v>
      </c>
      <c r="C296" t="str">
        <f>IF(ISNUMBER(MATCH(Tabla4[[#This Row],[Título]],Tabla13[Título],0)),"OK","-")</f>
        <v>-</v>
      </c>
      <c r="D296" t="s">
        <v>938</v>
      </c>
    </row>
    <row r="297" spans="1:4" x14ac:dyDescent="0.3">
      <c r="A297" s="16">
        <v>293</v>
      </c>
      <c r="B297" t="s">
        <v>1962</v>
      </c>
      <c r="C297" t="str">
        <f>IF(ISNUMBER(MATCH(Tabla4[[#This Row],[Título]],Tabla13[Título],0)),"OK","-")</f>
        <v>-</v>
      </c>
      <c r="D297" t="s">
        <v>938</v>
      </c>
    </row>
    <row r="298" spans="1:4" x14ac:dyDescent="0.3">
      <c r="A298" s="16">
        <v>294</v>
      </c>
      <c r="B298" t="s">
        <v>172</v>
      </c>
      <c r="C298" t="str">
        <f>IF(ISNUMBER(MATCH(Tabla4[[#This Row],[Título]],Tabla13[Título],0)),"OK","-")</f>
        <v>OK</v>
      </c>
      <c r="D298" t="s">
        <v>643</v>
      </c>
    </row>
    <row r="299" spans="1:4" x14ac:dyDescent="0.3">
      <c r="A299" s="16">
        <v>295</v>
      </c>
      <c r="B299" t="s">
        <v>1963</v>
      </c>
      <c r="C299" t="str">
        <f>IF(ISNUMBER(MATCH(Tabla4[[#This Row],[Título]],Tabla13[Título],0)),"OK","-")</f>
        <v>-</v>
      </c>
      <c r="D299" t="s">
        <v>938</v>
      </c>
    </row>
    <row r="300" spans="1:4" x14ac:dyDescent="0.3">
      <c r="A300" s="16">
        <v>296</v>
      </c>
      <c r="B300" t="s">
        <v>1964</v>
      </c>
      <c r="C300" t="str">
        <f>IF(ISNUMBER(MATCH(Tabla4[[#This Row],[Título]],Tabla13[Título],0)),"OK","-")</f>
        <v>-</v>
      </c>
      <c r="D300" t="s">
        <v>938</v>
      </c>
    </row>
    <row r="301" spans="1:4" x14ac:dyDescent="0.3">
      <c r="A301" s="16">
        <v>297</v>
      </c>
      <c r="B301" t="s">
        <v>1851</v>
      </c>
      <c r="C301" t="str">
        <f>IF(ISNUMBER(MATCH(Tabla4[[#This Row],[Título]],Tabla13[Título],0)),"OK","-")</f>
        <v>-</v>
      </c>
      <c r="D301" t="s">
        <v>938</v>
      </c>
    </row>
    <row r="302" spans="1:4" x14ac:dyDescent="0.3">
      <c r="A302" s="16">
        <v>300</v>
      </c>
      <c r="B302" t="s">
        <v>1829</v>
      </c>
      <c r="C302" t="str">
        <f>IF(ISNUMBER(MATCH(Tabla4[[#This Row],[Título]],Tabla13[Título],0)),"OK","-")</f>
        <v>-</v>
      </c>
      <c r="D302" t="s">
        <v>938</v>
      </c>
    </row>
    <row r="303" spans="1:4" x14ac:dyDescent="0.3">
      <c r="A303" s="16">
        <v>301</v>
      </c>
      <c r="B303" t="s">
        <v>1832</v>
      </c>
      <c r="C303" t="str">
        <f>IF(ISNUMBER(MATCH(Tabla4[[#This Row],[Título]],Tabla13[Título],0)),"OK","-")</f>
        <v>-</v>
      </c>
      <c r="D303" t="s">
        <v>938</v>
      </c>
    </row>
    <row r="304" spans="1:4" x14ac:dyDescent="0.3">
      <c r="A304" s="16">
        <v>302</v>
      </c>
      <c r="B304" t="s">
        <v>1833</v>
      </c>
      <c r="C304" t="str">
        <f>IF(ISNUMBER(MATCH(Tabla4[[#This Row],[Título]],Tabla13[Título],0)),"OK","-")</f>
        <v>-</v>
      </c>
      <c r="D304" t="s">
        <v>938</v>
      </c>
    </row>
    <row r="305" spans="1:5" x14ac:dyDescent="0.3">
      <c r="A305" s="16">
        <v>303</v>
      </c>
      <c r="B305" t="s">
        <v>72</v>
      </c>
      <c r="C305" t="str">
        <f>IF(ISNUMBER(MATCH(Tabla4[[#This Row],[Título]],Tabla13[Título],0)),"OK","-")</f>
        <v>OK</v>
      </c>
      <c r="D305" t="s">
        <v>643</v>
      </c>
    </row>
    <row r="306" spans="1:5" x14ac:dyDescent="0.3">
      <c r="A306" s="16">
        <v>304</v>
      </c>
      <c r="B306" t="s">
        <v>1965</v>
      </c>
      <c r="C306" t="str">
        <f>IF(ISNUMBER(MATCH(Tabla4[[#This Row],[Título]],Tabla13[Título],0)),"OK","-")</f>
        <v>-</v>
      </c>
      <c r="D306" t="s">
        <v>938</v>
      </c>
    </row>
    <row r="307" spans="1:5" x14ac:dyDescent="0.3">
      <c r="A307" s="16">
        <v>305</v>
      </c>
      <c r="B307" t="s">
        <v>1966</v>
      </c>
      <c r="C307" t="str">
        <f>IF(ISNUMBER(MATCH(Tabla4[[#This Row],[Título]],Tabla13[Título],0)),"OK","-")</f>
        <v>-</v>
      </c>
      <c r="D307" t="s">
        <v>938</v>
      </c>
    </row>
    <row r="308" spans="1:5" x14ac:dyDescent="0.3">
      <c r="A308" s="16">
        <v>306</v>
      </c>
      <c r="B308" t="s">
        <v>1836</v>
      </c>
      <c r="C308" t="str">
        <f>IF(ISNUMBER(MATCH(Tabla4[[#This Row],[Título]],Tabla13[Título],0)),"OK","-")</f>
        <v>-</v>
      </c>
      <c r="D308" t="s">
        <v>938</v>
      </c>
    </row>
    <row r="309" spans="1:5" x14ac:dyDescent="0.3">
      <c r="A309" s="16">
        <v>307</v>
      </c>
      <c r="B309" t="s">
        <v>1837</v>
      </c>
      <c r="C309" t="str">
        <f>IF(ISNUMBER(MATCH(Tabla4[[#This Row],[Título]],Tabla13[Título],0)),"OK","-")</f>
        <v>-</v>
      </c>
      <c r="D309" t="s">
        <v>938</v>
      </c>
    </row>
    <row r="310" spans="1:5" x14ac:dyDescent="0.3">
      <c r="A310" s="16">
        <v>308</v>
      </c>
      <c r="B310" t="s">
        <v>1967</v>
      </c>
      <c r="C310" t="str">
        <f>IF(ISNUMBER(MATCH(Tabla4[[#This Row],[Título]],Tabla13[Título],0)),"OK","-")</f>
        <v>-</v>
      </c>
      <c r="D310" t="s">
        <v>938</v>
      </c>
    </row>
    <row r="311" spans="1:5" x14ac:dyDescent="0.3">
      <c r="A311" s="16">
        <v>309</v>
      </c>
      <c r="B311" t="s">
        <v>1968</v>
      </c>
      <c r="C311" t="str">
        <f>IF(ISNUMBER(MATCH(Tabla4[[#This Row],[Título]],Tabla13[Título],0)),"OK","-")</f>
        <v>-</v>
      </c>
      <c r="D311" t="s">
        <v>938</v>
      </c>
    </row>
    <row r="312" spans="1:5" x14ac:dyDescent="0.3">
      <c r="A312" s="16">
        <v>310</v>
      </c>
      <c r="B312" t="s">
        <v>147</v>
      </c>
      <c r="C312" t="str">
        <f>IF(ISNUMBER(MATCH(Tabla4[[#This Row],[Título]],Tabla13[Título],0)),"OK","-")</f>
        <v>OK</v>
      </c>
      <c r="D312" t="s">
        <v>643</v>
      </c>
    </row>
    <row r="313" spans="1:5" x14ac:dyDescent="0.3">
      <c r="A313" s="16">
        <v>311</v>
      </c>
      <c r="B313" t="s">
        <v>1969</v>
      </c>
      <c r="C313" t="str">
        <f>IF(ISNUMBER(MATCH(Tabla4[[#This Row],[Título]],Tabla13[Título],0)),"OK","-")</f>
        <v>-</v>
      </c>
      <c r="D313" t="s">
        <v>938</v>
      </c>
    </row>
    <row r="314" spans="1:5" x14ac:dyDescent="0.3">
      <c r="A314" s="16">
        <v>312</v>
      </c>
      <c r="B314" t="s">
        <v>1848</v>
      </c>
      <c r="C314" t="str">
        <f>IF(ISNUMBER(MATCH(Tabla4[[#This Row],[Título]],Tabla13[Título],0)),"OK","-")</f>
        <v>-</v>
      </c>
      <c r="D314" t="s">
        <v>938</v>
      </c>
    </row>
    <row r="315" spans="1:5" x14ac:dyDescent="0.3">
      <c r="A315" s="16">
        <v>313</v>
      </c>
      <c r="B315" t="s">
        <v>114</v>
      </c>
      <c r="C315" t="str">
        <f>IF(ISNUMBER(MATCH(Tabla4[[#This Row],[Título]],Tabla13[Título],0)),"OK","-")</f>
        <v>OK</v>
      </c>
      <c r="D315" t="s">
        <v>643</v>
      </c>
    </row>
    <row r="316" spans="1:5" x14ac:dyDescent="0.3">
      <c r="A316" s="16">
        <v>314</v>
      </c>
      <c r="B316" t="s">
        <v>2098</v>
      </c>
      <c r="C316" t="str">
        <f>IF(ISNUMBER(MATCH(Tabla4[[#This Row],[Título]],Tabla13[Título],0)),"OK","-")</f>
        <v>-</v>
      </c>
      <c r="D316" t="s">
        <v>938</v>
      </c>
      <c r="E316" s="17" t="s">
        <v>2097</v>
      </c>
    </row>
    <row r="317" spans="1:5" x14ac:dyDescent="0.3">
      <c r="A317" s="16">
        <v>315</v>
      </c>
      <c r="B317" t="s">
        <v>1970</v>
      </c>
      <c r="C317" t="str">
        <f>IF(ISNUMBER(MATCH(Tabla4[[#This Row],[Título]],Tabla13[Título],0)),"OK","-")</f>
        <v>-</v>
      </c>
      <c r="D317" t="s">
        <v>938</v>
      </c>
    </row>
    <row r="318" spans="1:5" x14ac:dyDescent="0.3">
      <c r="A318" s="16">
        <v>401</v>
      </c>
      <c r="B318" t="s">
        <v>5</v>
      </c>
      <c r="C318" t="str">
        <f>IF(ISNUMBER(MATCH(Tabla4[[#This Row],[Título]],Tabla13[Título],0)),"OK","-")</f>
        <v>OK</v>
      </c>
    </row>
    <row r="319" spans="1:5" x14ac:dyDescent="0.3">
      <c r="A319" s="16">
        <v>402</v>
      </c>
      <c r="B319" t="s">
        <v>7</v>
      </c>
      <c r="C319" t="str">
        <f>IF(ISNUMBER(MATCH(Tabla4[[#This Row],[Título]],Tabla13[Título],0)),"OK","-")</f>
        <v>OK</v>
      </c>
    </row>
    <row r="320" spans="1:5" x14ac:dyDescent="0.3">
      <c r="A320" s="16">
        <v>403</v>
      </c>
      <c r="B320" t="s">
        <v>14</v>
      </c>
      <c r="C320" t="str">
        <f>IF(ISNUMBER(MATCH(Tabla4[[#This Row],[Título]],Tabla13[Título],0)),"OK","-")</f>
        <v>OK</v>
      </c>
    </row>
    <row r="321" spans="1:3" x14ac:dyDescent="0.3">
      <c r="A321" s="16">
        <v>404</v>
      </c>
      <c r="B321" t="s">
        <v>1853</v>
      </c>
      <c r="C321" t="str">
        <f>IF(ISNUMBER(MATCH(Tabla4[[#This Row],[Título]],Tabla13[Título],0)),"OK","-")</f>
        <v>-</v>
      </c>
    </row>
    <row r="322" spans="1:3" x14ac:dyDescent="0.3">
      <c r="A322" s="16">
        <v>405</v>
      </c>
      <c r="B322" t="s">
        <v>15</v>
      </c>
      <c r="C322" t="str">
        <f>IF(ISNUMBER(MATCH(Tabla4[[#This Row],[Título]],Tabla13[Título],0)),"OK","-")</f>
        <v>OK</v>
      </c>
    </row>
    <row r="323" spans="1:3" x14ac:dyDescent="0.3">
      <c r="A323" s="16">
        <v>406</v>
      </c>
      <c r="B323" t="s">
        <v>16</v>
      </c>
      <c r="C323" t="str">
        <f>IF(ISNUMBER(MATCH(Tabla4[[#This Row],[Título]],Tabla13[Título],0)),"OK","-")</f>
        <v>OK</v>
      </c>
    </row>
    <row r="324" spans="1:3" x14ac:dyDescent="0.3">
      <c r="A324" s="16">
        <v>407</v>
      </c>
      <c r="B324" t="s">
        <v>20</v>
      </c>
      <c r="C324" t="str">
        <f>IF(ISNUMBER(MATCH(Tabla4[[#This Row],[Título]],Tabla13[Título],0)),"OK","-")</f>
        <v>OK</v>
      </c>
    </row>
    <row r="325" spans="1:3" x14ac:dyDescent="0.3">
      <c r="A325" s="16">
        <v>408</v>
      </c>
      <c r="B325" t="s">
        <v>22</v>
      </c>
      <c r="C325" t="str">
        <f>IF(ISNUMBER(MATCH(Tabla4[[#This Row],[Título]],Tabla13[Título],0)),"OK","-")</f>
        <v>OK</v>
      </c>
    </row>
    <row r="326" spans="1:3" x14ac:dyDescent="0.3">
      <c r="A326" s="16">
        <v>409</v>
      </c>
      <c r="B326" t="s">
        <v>23</v>
      </c>
      <c r="C326" t="str">
        <f>IF(ISNUMBER(MATCH(Tabla4[[#This Row],[Título]],Tabla13[Título],0)),"OK","-")</f>
        <v>OK</v>
      </c>
    </row>
    <row r="327" spans="1:3" x14ac:dyDescent="0.3">
      <c r="A327" s="16">
        <v>410</v>
      </c>
      <c r="B327" t="s">
        <v>24</v>
      </c>
      <c r="C327" t="str">
        <f>IF(ISNUMBER(MATCH(Tabla4[[#This Row],[Título]],Tabla13[Título],0)),"OK","-")</f>
        <v>OK</v>
      </c>
    </row>
    <row r="328" spans="1:3" x14ac:dyDescent="0.3">
      <c r="A328" s="16">
        <v>411</v>
      </c>
      <c r="B328" t="s">
        <v>28</v>
      </c>
      <c r="C328" t="str">
        <f>IF(ISNUMBER(MATCH(Tabla4[[#This Row],[Título]],Tabla13[Título],0)),"OK","-")</f>
        <v>OK</v>
      </c>
    </row>
    <row r="329" spans="1:3" x14ac:dyDescent="0.3">
      <c r="A329" s="16">
        <v>412</v>
      </c>
      <c r="B329" t="s">
        <v>1830</v>
      </c>
      <c r="C329" t="str">
        <f>IF(ISNUMBER(MATCH(Tabla4[[#This Row],[Título]],Tabla13[Título],0)),"OK","-")</f>
        <v>-</v>
      </c>
    </row>
    <row r="330" spans="1:3" x14ac:dyDescent="0.3">
      <c r="A330" s="16">
        <v>413</v>
      </c>
      <c r="B330" t="s">
        <v>32</v>
      </c>
      <c r="C330" t="str">
        <f>IF(ISNUMBER(MATCH(Tabla4[[#This Row],[Título]],Tabla13[Título],0)),"OK","-")</f>
        <v>OK</v>
      </c>
    </row>
    <row r="331" spans="1:3" x14ac:dyDescent="0.3">
      <c r="A331" s="16">
        <v>414</v>
      </c>
      <c r="B331" t="s">
        <v>40</v>
      </c>
      <c r="C331" t="str">
        <f>IF(ISNUMBER(MATCH(Tabla4[[#This Row],[Título]],Tabla13[Título],0)),"OK","-")</f>
        <v>OK</v>
      </c>
    </row>
    <row r="332" spans="1:3" x14ac:dyDescent="0.3">
      <c r="A332" s="16">
        <v>415</v>
      </c>
      <c r="B332" t="s">
        <v>41</v>
      </c>
      <c r="C332" t="str">
        <f>IF(ISNUMBER(MATCH(Tabla4[[#This Row],[Título]],Tabla13[Título],0)),"OK","-")</f>
        <v>OK</v>
      </c>
    </row>
    <row r="333" spans="1:3" x14ac:dyDescent="0.3">
      <c r="A333" s="16">
        <v>416</v>
      </c>
      <c r="B333" t="s">
        <v>1834</v>
      </c>
      <c r="C333" t="str">
        <f>IF(ISNUMBER(MATCH(Tabla4[[#This Row],[Título]],Tabla13[Título],0)),"OK","-")</f>
        <v>-</v>
      </c>
    </row>
    <row r="334" spans="1:3" x14ac:dyDescent="0.3">
      <c r="A334" s="16">
        <v>417</v>
      </c>
      <c r="B334" t="s">
        <v>48</v>
      </c>
      <c r="C334" t="str">
        <f>IF(ISNUMBER(MATCH(Tabla4[[#This Row],[Título]],Tabla13[Título],0)),"OK","-")</f>
        <v>OK</v>
      </c>
    </row>
    <row r="335" spans="1:3" x14ac:dyDescent="0.3">
      <c r="A335" s="16">
        <v>418</v>
      </c>
      <c r="B335" t="s">
        <v>51</v>
      </c>
      <c r="C335" t="str">
        <f>IF(ISNUMBER(MATCH(Tabla4[[#This Row],[Título]],Tabla13[Título],0)),"OK","-")</f>
        <v>OK</v>
      </c>
    </row>
    <row r="336" spans="1:3" x14ac:dyDescent="0.3">
      <c r="A336" s="16">
        <v>419</v>
      </c>
      <c r="B336" t="s">
        <v>52</v>
      </c>
      <c r="C336" t="str">
        <f>IF(ISNUMBER(MATCH(Tabla4[[#This Row],[Título]],Tabla13[Título],0)),"OK","-")</f>
        <v>OK</v>
      </c>
    </row>
    <row r="337" spans="1:3" x14ac:dyDescent="0.3">
      <c r="A337" s="16">
        <v>420</v>
      </c>
      <c r="B337" t="s">
        <v>53</v>
      </c>
      <c r="C337" t="str">
        <f>IF(ISNUMBER(MATCH(Tabla4[[#This Row],[Título]],Tabla13[Título],0)),"OK","-")</f>
        <v>OK</v>
      </c>
    </row>
    <row r="338" spans="1:3" x14ac:dyDescent="0.3">
      <c r="A338" s="16">
        <v>421</v>
      </c>
      <c r="B338" t="s">
        <v>1831</v>
      </c>
      <c r="C338" t="str">
        <f>IF(ISNUMBER(MATCH(Tabla4[[#This Row],[Título]],Tabla13[Título],0)),"OK","-")</f>
        <v>-</v>
      </c>
    </row>
    <row r="339" spans="1:3" x14ac:dyDescent="0.3">
      <c r="A339" s="16">
        <v>422</v>
      </c>
      <c r="B339" t="s">
        <v>1835</v>
      </c>
      <c r="C339" t="str">
        <f>IF(ISNUMBER(MATCH(Tabla4[[#This Row],[Título]],Tabla13[Título],0)),"OK","-")</f>
        <v>-</v>
      </c>
    </row>
    <row r="340" spans="1:3" x14ac:dyDescent="0.3">
      <c r="A340" s="16">
        <v>423</v>
      </c>
      <c r="B340" t="s">
        <v>62</v>
      </c>
      <c r="C340" t="str">
        <f>IF(ISNUMBER(MATCH(Tabla4[[#This Row],[Título]],Tabla13[Título],0)),"OK","-")</f>
        <v>OK</v>
      </c>
    </row>
    <row r="341" spans="1:3" x14ac:dyDescent="0.3">
      <c r="A341" s="16">
        <v>424</v>
      </c>
      <c r="B341" t="s">
        <v>63</v>
      </c>
      <c r="C341" t="str">
        <f>IF(ISNUMBER(MATCH(Tabla4[[#This Row],[Título]],Tabla13[Título],0)),"OK","-")</f>
        <v>OK</v>
      </c>
    </row>
    <row r="342" spans="1:3" x14ac:dyDescent="0.3">
      <c r="A342" s="16">
        <v>425</v>
      </c>
      <c r="B342" t="s">
        <v>66</v>
      </c>
      <c r="C342" t="str">
        <f>IF(ISNUMBER(MATCH(Tabla4[[#This Row],[Título]],Tabla13[Título],0)),"OK","-")</f>
        <v>OK</v>
      </c>
    </row>
    <row r="343" spans="1:3" x14ac:dyDescent="0.3">
      <c r="A343" s="16">
        <v>426</v>
      </c>
      <c r="B343" t="s">
        <v>71</v>
      </c>
      <c r="C343" t="str">
        <f>IF(ISNUMBER(MATCH(Tabla4[[#This Row],[Título]],Tabla13[Título],0)),"OK","-")</f>
        <v>OK</v>
      </c>
    </row>
    <row r="344" spans="1:3" x14ac:dyDescent="0.3">
      <c r="A344" s="16">
        <v>427</v>
      </c>
      <c r="B344" t="s">
        <v>73</v>
      </c>
      <c r="C344" t="str">
        <f>IF(ISNUMBER(MATCH(Tabla4[[#This Row],[Título]],Tabla13[Título],0)),"OK","-")</f>
        <v>OK</v>
      </c>
    </row>
    <row r="345" spans="1:3" x14ac:dyDescent="0.3">
      <c r="A345" s="16">
        <v>428</v>
      </c>
      <c r="B345" t="s">
        <v>75</v>
      </c>
      <c r="C345" t="str">
        <f>IF(ISNUMBER(MATCH(Tabla4[[#This Row],[Título]],Tabla13[Título],0)),"OK","-")</f>
        <v>OK</v>
      </c>
    </row>
    <row r="346" spans="1:3" x14ac:dyDescent="0.3">
      <c r="A346" s="16">
        <v>429</v>
      </c>
      <c r="B346" t="s">
        <v>76</v>
      </c>
      <c r="C346" t="str">
        <f>IF(ISNUMBER(MATCH(Tabla4[[#This Row],[Título]],Tabla13[Título],0)),"OK","-")</f>
        <v>OK</v>
      </c>
    </row>
    <row r="347" spans="1:3" x14ac:dyDescent="0.3">
      <c r="A347" s="16">
        <v>430</v>
      </c>
      <c r="B347" t="s">
        <v>77</v>
      </c>
      <c r="C347" t="str">
        <f>IF(ISNUMBER(MATCH(Tabla4[[#This Row],[Título]],Tabla13[Título],0)),"OK","-")</f>
        <v>OK</v>
      </c>
    </row>
    <row r="348" spans="1:3" x14ac:dyDescent="0.3">
      <c r="A348" s="16">
        <v>431</v>
      </c>
      <c r="B348" t="s">
        <v>87</v>
      </c>
      <c r="C348" t="str">
        <f>IF(ISNUMBER(MATCH(Tabla4[[#This Row],[Título]],Tabla13[Título],0)),"OK","-")</f>
        <v>OK</v>
      </c>
    </row>
    <row r="349" spans="1:3" x14ac:dyDescent="0.3">
      <c r="A349" s="16">
        <v>432</v>
      </c>
      <c r="B349" t="s">
        <v>88</v>
      </c>
      <c r="C349" t="str">
        <f>IF(ISNUMBER(MATCH(Tabla4[[#This Row],[Título]],Tabla13[Título],0)),"OK","-")</f>
        <v>OK</v>
      </c>
    </row>
    <row r="350" spans="1:3" x14ac:dyDescent="0.3">
      <c r="A350" s="16">
        <v>433</v>
      </c>
      <c r="B350" t="s">
        <v>92</v>
      </c>
      <c r="C350" t="str">
        <f>IF(ISNUMBER(MATCH(Tabla4[[#This Row],[Título]],Tabla13[Título],0)),"OK","-")</f>
        <v>OK</v>
      </c>
    </row>
    <row r="351" spans="1:3" x14ac:dyDescent="0.3">
      <c r="A351" s="16">
        <v>434</v>
      </c>
      <c r="B351" t="s">
        <v>93</v>
      </c>
      <c r="C351" t="str">
        <f>IF(ISNUMBER(MATCH(Tabla4[[#This Row],[Título]],Tabla13[Título],0)),"OK","-")</f>
        <v>OK</v>
      </c>
    </row>
    <row r="352" spans="1:3" x14ac:dyDescent="0.3">
      <c r="A352" s="16">
        <v>435</v>
      </c>
      <c r="B352" t="s">
        <v>94</v>
      </c>
      <c r="C352" t="str">
        <f>IF(ISNUMBER(MATCH(Tabla4[[#This Row],[Título]],Tabla13[Título],0)),"OK","-")</f>
        <v>OK</v>
      </c>
    </row>
    <row r="353" spans="1:3" x14ac:dyDescent="0.3">
      <c r="A353" s="16">
        <v>436</v>
      </c>
      <c r="B353" t="s">
        <v>95</v>
      </c>
      <c r="C353" t="str">
        <f>IF(ISNUMBER(MATCH(Tabla4[[#This Row],[Título]],Tabla13[Título],0)),"OK","-")</f>
        <v>OK</v>
      </c>
    </row>
    <row r="354" spans="1:3" x14ac:dyDescent="0.3">
      <c r="A354" s="16">
        <v>437</v>
      </c>
      <c r="B354" t="s">
        <v>1838</v>
      </c>
      <c r="C354" t="str">
        <f>IF(ISNUMBER(MATCH(Tabla4[[#This Row],[Título]],Tabla13[Título],0)),"OK","-")</f>
        <v>-</v>
      </c>
    </row>
    <row r="355" spans="1:3" x14ac:dyDescent="0.3">
      <c r="A355" s="16">
        <v>438</v>
      </c>
      <c r="B355" t="s">
        <v>98</v>
      </c>
      <c r="C355" t="str">
        <f>IF(ISNUMBER(MATCH(Tabla4[[#This Row],[Título]],Tabla13[Título],0)),"OK","-")</f>
        <v>OK</v>
      </c>
    </row>
    <row r="356" spans="1:3" x14ac:dyDescent="0.3">
      <c r="A356" s="16">
        <v>439</v>
      </c>
      <c r="B356" t="s">
        <v>99</v>
      </c>
      <c r="C356" t="str">
        <f>IF(ISNUMBER(MATCH(Tabla4[[#This Row],[Título]],Tabla13[Título],0)),"OK","-")</f>
        <v>OK</v>
      </c>
    </row>
    <row r="357" spans="1:3" x14ac:dyDescent="0.3">
      <c r="A357" s="16">
        <v>440</v>
      </c>
      <c r="B357" t="s">
        <v>100</v>
      </c>
      <c r="C357" t="str">
        <f>IF(ISNUMBER(MATCH(Tabla4[[#This Row],[Título]],Tabla13[Título],0)),"OK","-")</f>
        <v>OK</v>
      </c>
    </row>
    <row r="358" spans="1:3" x14ac:dyDescent="0.3">
      <c r="A358" s="16">
        <v>441</v>
      </c>
      <c r="B358" t="s">
        <v>101</v>
      </c>
      <c r="C358" t="str">
        <f>IF(ISNUMBER(MATCH(Tabla4[[#This Row],[Título]],Tabla13[Título],0)),"OK","-")</f>
        <v>OK</v>
      </c>
    </row>
    <row r="359" spans="1:3" x14ac:dyDescent="0.3">
      <c r="A359" s="16">
        <v>442</v>
      </c>
      <c r="B359" t="s">
        <v>102</v>
      </c>
      <c r="C359" t="str">
        <f>IF(ISNUMBER(MATCH(Tabla4[[#This Row],[Título]],Tabla13[Título],0)),"OK","-")</f>
        <v>OK</v>
      </c>
    </row>
    <row r="360" spans="1:3" x14ac:dyDescent="0.3">
      <c r="A360" s="16">
        <v>443</v>
      </c>
      <c r="B360" t="s">
        <v>106</v>
      </c>
      <c r="C360" t="str">
        <f>IF(ISNUMBER(MATCH(Tabla4[[#This Row],[Título]],Tabla13[Título],0)),"OK","-")</f>
        <v>OK</v>
      </c>
    </row>
    <row r="361" spans="1:3" x14ac:dyDescent="0.3">
      <c r="A361" s="16">
        <v>444</v>
      </c>
      <c r="B361" t="s">
        <v>108</v>
      </c>
      <c r="C361" t="str">
        <f>IF(ISNUMBER(MATCH(Tabla4[[#This Row],[Título]],Tabla13[Título],0)),"OK","-")</f>
        <v>OK</v>
      </c>
    </row>
    <row r="362" spans="1:3" x14ac:dyDescent="0.3">
      <c r="A362" s="16">
        <v>445</v>
      </c>
      <c r="B362" t="s">
        <v>111</v>
      </c>
      <c r="C362" t="str">
        <f>IF(ISNUMBER(MATCH(Tabla4[[#This Row],[Título]],Tabla13[Título],0)),"OK","-")</f>
        <v>OK</v>
      </c>
    </row>
    <row r="363" spans="1:3" x14ac:dyDescent="0.3">
      <c r="A363" s="16">
        <v>446</v>
      </c>
      <c r="B363" t="s">
        <v>1840</v>
      </c>
      <c r="C363" t="str">
        <f>IF(ISNUMBER(MATCH(Tabla4[[#This Row],[Título]],Tabla13[Título],0)),"OK","-")</f>
        <v>-</v>
      </c>
    </row>
    <row r="364" spans="1:3" x14ac:dyDescent="0.3">
      <c r="A364" s="16">
        <v>447</v>
      </c>
      <c r="B364" t="s">
        <v>1841</v>
      </c>
      <c r="C364" t="str">
        <f>IF(ISNUMBER(MATCH(Tabla4[[#This Row],[Título]],Tabla13[Título],0)),"OK","-")</f>
        <v>-</v>
      </c>
    </row>
    <row r="365" spans="1:3" x14ac:dyDescent="0.3">
      <c r="A365" s="16">
        <v>448</v>
      </c>
      <c r="B365" t="s">
        <v>115</v>
      </c>
      <c r="C365" t="str">
        <f>IF(ISNUMBER(MATCH(Tabla4[[#This Row],[Título]],Tabla13[Título],0)),"OK","-")</f>
        <v>OK</v>
      </c>
    </row>
    <row r="366" spans="1:3" x14ac:dyDescent="0.3">
      <c r="A366" s="16">
        <v>449</v>
      </c>
      <c r="B366" t="s">
        <v>118</v>
      </c>
      <c r="C366" t="str">
        <f>IF(ISNUMBER(MATCH(Tabla4[[#This Row],[Título]],Tabla13[Título],0)),"OK","-")</f>
        <v>OK</v>
      </c>
    </row>
    <row r="367" spans="1:3" x14ac:dyDescent="0.3">
      <c r="A367" s="16">
        <v>450</v>
      </c>
      <c r="B367" t="s">
        <v>123</v>
      </c>
      <c r="C367" t="str">
        <f>IF(ISNUMBER(MATCH(Tabla4[[#This Row],[Título]],Tabla13[Título],0)),"OK","-")</f>
        <v>OK</v>
      </c>
    </row>
    <row r="368" spans="1:3" x14ac:dyDescent="0.3">
      <c r="A368" s="16">
        <v>451</v>
      </c>
      <c r="B368" t="s">
        <v>127</v>
      </c>
      <c r="C368" t="str">
        <f>IF(ISNUMBER(MATCH(Tabla4[[#This Row],[Título]],Tabla13[Título],0)),"OK","-")</f>
        <v>OK</v>
      </c>
    </row>
    <row r="369" spans="1:3" x14ac:dyDescent="0.3">
      <c r="A369" s="16">
        <v>452</v>
      </c>
      <c r="B369" t="s">
        <v>1842</v>
      </c>
      <c r="C369" t="str">
        <f>IF(ISNUMBER(MATCH(Tabla4[[#This Row],[Título]],Tabla13[Título],0)),"OK","-")</f>
        <v>-</v>
      </c>
    </row>
    <row r="370" spans="1:3" x14ac:dyDescent="0.3">
      <c r="A370" s="16">
        <v>453</v>
      </c>
      <c r="B370" t="s">
        <v>130</v>
      </c>
      <c r="C370" t="str">
        <f>IF(ISNUMBER(MATCH(Tabla4[[#This Row],[Título]],Tabla13[Título],0)),"OK","-")</f>
        <v>OK</v>
      </c>
    </row>
    <row r="371" spans="1:3" x14ac:dyDescent="0.3">
      <c r="A371" s="16">
        <v>454</v>
      </c>
      <c r="B371" t="s">
        <v>1843</v>
      </c>
      <c r="C371" t="str">
        <f>IF(ISNUMBER(MATCH(Tabla4[[#This Row],[Título]],Tabla13[Título],0)),"OK","-")</f>
        <v>-</v>
      </c>
    </row>
    <row r="372" spans="1:3" x14ac:dyDescent="0.3">
      <c r="A372" s="16">
        <v>455</v>
      </c>
      <c r="B372" t="s">
        <v>132</v>
      </c>
      <c r="C372" t="str">
        <f>IF(ISNUMBER(MATCH(Tabla4[[#This Row],[Título]],Tabla13[Título],0)),"OK","-")</f>
        <v>OK</v>
      </c>
    </row>
    <row r="373" spans="1:3" x14ac:dyDescent="0.3">
      <c r="A373" s="16">
        <v>456</v>
      </c>
      <c r="B373" t="s">
        <v>1845</v>
      </c>
      <c r="C373" t="str">
        <f>IF(ISNUMBER(MATCH(Tabla4[[#This Row],[Título]],Tabla13[Título],0)),"OK","-")</f>
        <v>-</v>
      </c>
    </row>
    <row r="374" spans="1:3" x14ac:dyDescent="0.3">
      <c r="A374" s="16">
        <v>457</v>
      </c>
      <c r="B374" t="s">
        <v>133</v>
      </c>
      <c r="C374" t="str">
        <f>IF(ISNUMBER(MATCH(Tabla4[[#This Row],[Título]],Tabla13[Título],0)),"OK","-")</f>
        <v>OK</v>
      </c>
    </row>
    <row r="375" spans="1:3" x14ac:dyDescent="0.3">
      <c r="A375" s="16">
        <v>458</v>
      </c>
      <c r="B375" t="s">
        <v>1846</v>
      </c>
      <c r="C375" t="str">
        <f>IF(ISNUMBER(MATCH(Tabla4[[#This Row],[Título]],Tabla13[Título],0)),"OK","-")</f>
        <v>-</v>
      </c>
    </row>
    <row r="376" spans="1:3" x14ac:dyDescent="0.3">
      <c r="A376" s="16">
        <v>459</v>
      </c>
      <c r="B376" t="s">
        <v>134</v>
      </c>
      <c r="C376" t="str">
        <f>IF(ISNUMBER(MATCH(Tabla4[[#This Row],[Título]],Tabla13[Título],0)),"OK","-")</f>
        <v>OK</v>
      </c>
    </row>
    <row r="377" spans="1:3" x14ac:dyDescent="0.3">
      <c r="A377" s="16">
        <v>460</v>
      </c>
      <c r="B377" t="s">
        <v>136</v>
      </c>
      <c r="C377" t="str">
        <f>IF(ISNUMBER(MATCH(Tabla4[[#This Row],[Título]],Tabla13[Título],0)),"OK","-")</f>
        <v>OK</v>
      </c>
    </row>
    <row r="378" spans="1:3" x14ac:dyDescent="0.3">
      <c r="A378" s="16">
        <v>461</v>
      </c>
      <c r="B378" t="s">
        <v>139</v>
      </c>
      <c r="C378" t="str">
        <f>IF(ISNUMBER(MATCH(Tabla4[[#This Row],[Título]],Tabla13[Título],0)),"OK","-")</f>
        <v>OK</v>
      </c>
    </row>
    <row r="379" spans="1:3" x14ac:dyDescent="0.3">
      <c r="A379" s="16">
        <v>462</v>
      </c>
      <c r="B379" t="s">
        <v>1847</v>
      </c>
      <c r="C379" t="str">
        <f>IF(ISNUMBER(MATCH(Tabla4[[#This Row],[Título]],Tabla13[Título],0)),"OK","-")</f>
        <v>-</v>
      </c>
    </row>
    <row r="380" spans="1:3" x14ac:dyDescent="0.3">
      <c r="A380" s="16">
        <v>463</v>
      </c>
      <c r="B380" t="s">
        <v>142</v>
      </c>
      <c r="C380" t="str">
        <f>IF(ISNUMBER(MATCH(Tabla4[[#This Row],[Título]],Tabla13[Título],0)),"OK","-")</f>
        <v>OK</v>
      </c>
    </row>
    <row r="381" spans="1:3" x14ac:dyDescent="0.3">
      <c r="A381" s="16">
        <v>464</v>
      </c>
      <c r="B381" t="s">
        <v>143</v>
      </c>
      <c r="C381" t="str">
        <f>IF(ISNUMBER(MATCH(Tabla4[[#This Row],[Título]],Tabla13[Título],0)),"OK","-")</f>
        <v>OK</v>
      </c>
    </row>
    <row r="382" spans="1:3" x14ac:dyDescent="0.3">
      <c r="A382" s="16">
        <v>465</v>
      </c>
      <c r="B382" t="s">
        <v>149</v>
      </c>
      <c r="C382" t="str">
        <f>IF(ISNUMBER(MATCH(Tabla4[[#This Row],[Título]],Tabla13[Título],0)),"OK","-")</f>
        <v>OK</v>
      </c>
    </row>
    <row r="383" spans="1:3" x14ac:dyDescent="0.3">
      <c r="A383" s="16">
        <v>466</v>
      </c>
      <c r="B383" t="s">
        <v>465</v>
      </c>
      <c r="C383" t="str">
        <f>IF(ISNUMBER(MATCH(Tabla4[[#This Row],[Título]],Tabla13[Título],0)),"OK","-")</f>
        <v>OK</v>
      </c>
    </row>
    <row r="384" spans="1:3" x14ac:dyDescent="0.3">
      <c r="A384" s="16">
        <v>467</v>
      </c>
      <c r="B384" t="s">
        <v>153</v>
      </c>
      <c r="C384" t="str">
        <f>IF(ISNUMBER(MATCH(Tabla4[[#This Row],[Título]],Tabla13[Título],0)),"OK","-")</f>
        <v>OK</v>
      </c>
    </row>
    <row r="385" spans="1:3" x14ac:dyDescent="0.3">
      <c r="A385" s="16">
        <v>468</v>
      </c>
      <c r="B385" t="s">
        <v>154</v>
      </c>
      <c r="C385" t="str">
        <f>IF(ISNUMBER(MATCH(Tabla4[[#This Row],[Título]],Tabla13[Título],0)),"OK","-")</f>
        <v>OK</v>
      </c>
    </row>
    <row r="386" spans="1:3" x14ac:dyDescent="0.3">
      <c r="A386" s="16">
        <v>469</v>
      </c>
      <c r="B386" t="s">
        <v>1849</v>
      </c>
      <c r="C386" t="str">
        <f>IF(ISNUMBER(MATCH(Tabla4[[#This Row],[Título]],Tabla13[Título],0)),"OK","-")</f>
        <v>-</v>
      </c>
    </row>
    <row r="387" spans="1:3" x14ac:dyDescent="0.3">
      <c r="A387" s="16">
        <v>470</v>
      </c>
      <c r="B387" t="s">
        <v>162</v>
      </c>
      <c r="C387" t="str">
        <f>IF(ISNUMBER(MATCH(Tabla4[[#This Row],[Título]],Tabla13[Título],0)),"OK","-")</f>
        <v>OK</v>
      </c>
    </row>
    <row r="388" spans="1:3" x14ac:dyDescent="0.3">
      <c r="A388" s="16">
        <v>471</v>
      </c>
      <c r="B388" t="s">
        <v>164</v>
      </c>
      <c r="C388" t="str">
        <f>IF(ISNUMBER(MATCH(Tabla4[[#This Row],[Título]],Tabla13[Título],0)),"OK","-")</f>
        <v>OK</v>
      </c>
    </row>
    <row r="389" spans="1:3" x14ac:dyDescent="0.3">
      <c r="A389" s="16">
        <v>472</v>
      </c>
      <c r="B389" t="s">
        <v>167</v>
      </c>
      <c r="C389" t="str">
        <f>IF(ISNUMBER(MATCH(Tabla4[[#This Row],[Título]],Tabla13[Título],0)),"OK","-")</f>
        <v>OK</v>
      </c>
    </row>
    <row r="390" spans="1:3" x14ac:dyDescent="0.3">
      <c r="A390" s="16">
        <v>473</v>
      </c>
      <c r="B390" t="s">
        <v>168</v>
      </c>
      <c r="C390" t="str">
        <f>IF(ISNUMBER(MATCH(Tabla4[[#This Row],[Título]],Tabla13[Título],0)),"OK","-")</f>
        <v>OK</v>
      </c>
    </row>
    <row r="391" spans="1:3" x14ac:dyDescent="0.3">
      <c r="A391" s="16">
        <v>474</v>
      </c>
      <c r="B391" t="s">
        <v>169</v>
      </c>
      <c r="C391" t="str">
        <f>IF(ISNUMBER(MATCH(Tabla4[[#This Row],[Título]],Tabla13[Título],0)),"OK","-")</f>
        <v>OK</v>
      </c>
    </row>
    <row r="392" spans="1:3" x14ac:dyDescent="0.3">
      <c r="A392" s="16">
        <v>475</v>
      </c>
      <c r="B392" t="s">
        <v>170</v>
      </c>
      <c r="C392" t="str">
        <f>IF(ISNUMBER(MATCH(Tabla4[[#This Row],[Título]],Tabla13[Título],0)),"OK","-")</f>
        <v>OK</v>
      </c>
    </row>
    <row r="393" spans="1:3" x14ac:dyDescent="0.3">
      <c r="A393" s="16">
        <v>476</v>
      </c>
      <c r="B393" t="s">
        <v>173</v>
      </c>
      <c r="C393" t="str">
        <f>IF(ISNUMBER(MATCH(Tabla4[[#This Row],[Título]],Tabla13[Título],0)),"OK","-")</f>
        <v>OK</v>
      </c>
    </row>
    <row r="394" spans="1:3" x14ac:dyDescent="0.3">
      <c r="A394" s="16">
        <v>477</v>
      </c>
      <c r="B394" t="s">
        <v>171</v>
      </c>
      <c r="C394" t="str">
        <f>IF(ISNUMBER(MATCH(Tabla4[[#This Row],[Título]],Tabla13[Título],0)),"OK","-")</f>
        <v>OK</v>
      </c>
    </row>
    <row r="395" spans="1:3" x14ac:dyDescent="0.3">
      <c r="A395" s="16"/>
    </row>
    <row r="396" spans="1:3" x14ac:dyDescent="0.3">
      <c r="A396" s="16"/>
    </row>
  </sheetData>
  <hyperlinks>
    <hyperlink ref="E84" r:id="rId1" xr:uid="{4323E017-F3DD-4DA1-9D26-AD4FFD9E08E6}"/>
    <hyperlink ref="E316" r:id="rId2" xr:uid="{E73A493C-8D9E-4722-83DF-CAAE1F6DA137}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D6863-59EE-4A70-968A-874ACC493091}">
  <dimension ref="A1:T482"/>
  <sheetViews>
    <sheetView topLeftCell="A459" workbookViewId="0">
      <selection activeCell="B482" sqref="B482"/>
    </sheetView>
  </sheetViews>
  <sheetFormatPr baseColWidth="10" defaultColWidth="9.109375" defaultRowHeight="14.4" x14ac:dyDescent="0.3"/>
  <cols>
    <col min="1" max="1" width="4.21875" style="1" bestFit="1" customWidth="1"/>
    <col min="2" max="2" width="37.33203125" style="1" bestFit="1" customWidth="1"/>
    <col min="3" max="3" width="14.109375" bestFit="1" customWidth="1"/>
    <col min="4" max="4" width="12.33203125" style="1" bestFit="1" customWidth="1"/>
    <col min="5" max="5" width="12.33203125" style="1" customWidth="1"/>
    <col min="6" max="7" width="14.109375" style="1" customWidth="1"/>
    <col min="8" max="8" width="9.109375" style="1"/>
    <col min="10" max="10" width="14.109375" bestFit="1" customWidth="1"/>
    <col min="11" max="11" width="26.33203125" bestFit="1" customWidth="1"/>
    <col min="12" max="12" width="39.88671875" bestFit="1" customWidth="1"/>
    <col min="13" max="14" width="51.21875" customWidth="1"/>
    <col min="15" max="15" width="41.77734375" bestFit="1" customWidth="1"/>
    <col min="21" max="16384" width="9.109375" style="1"/>
  </cols>
  <sheetData>
    <row r="1" spans="1:20" x14ac:dyDescent="0.3">
      <c r="A1" s="1" t="s">
        <v>0</v>
      </c>
      <c r="B1" s="1" t="s">
        <v>910</v>
      </c>
      <c r="C1" s="1" t="s">
        <v>205</v>
      </c>
      <c r="D1" s="1" t="s">
        <v>683</v>
      </c>
      <c r="E1" s="1" t="s">
        <v>1761</v>
      </c>
      <c r="F1" s="1" t="s">
        <v>214</v>
      </c>
      <c r="G1" s="1" t="s">
        <v>264</v>
      </c>
      <c r="H1" s="1" t="s">
        <v>488</v>
      </c>
      <c r="I1" s="1" t="s">
        <v>487</v>
      </c>
      <c r="J1" s="1" t="s">
        <v>507</v>
      </c>
      <c r="K1" s="1" t="s">
        <v>940</v>
      </c>
      <c r="L1" s="1" t="s">
        <v>939</v>
      </c>
      <c r="M1" s="1" t="s">
        <v>1167</v>
      </c>
      <c r="N1" s="1" t="s">
        <v>1240</v>
      </c>
      <c r="O1" s="1" t="s">
        <v>1231</v>
      </c>
      <c r="S1" s="1"/>
      <c r="T1" s="1"/>
    </row>
    <row r="2" spans="1:20" x14ac:dyDescent="0.3">
      <c r="A2" s="1">
        <f>ROW(Tabla13[[#This Row],[Título]])-1</f>
        <v>1</v>
      </c>
      <c r="B2" s="1" t="s">
        <v>1</v>
      </c>
      <c r="C2" s="1" t="s">
        <v>485</v>
      </c>
      <c r="D2" s="1" t="s">
        <v>1974</v>
      </c>
      <c r="E2" s="1">
        <f>_xlfn.XLOOKUP(Tabla13[[#This Row],[Título]],Tabla4[Título],Tabla4[Número],"-",0)</f>
        <v>1</v>
      </c>
      <c r="F2" s="1" t="s">
        <v>215</v>
      </c>
      <c r="G2" s="1" t="s">
        <v>1178</v>
      </c>
      <c r="H2" s="1" t="s">
        <v>643</v>
      </c>
      <c r="I2" s="15" t="s">
        <v>500</v>
      </c>
      <c r="J2" s="1"/>
      <c r="K2" s="1" t="s">
        <v>938</v>
      </c>
      <c r="L2" s="1"/>
      <c r="M2" s="15" t="s">
        <v>1241</v>
      </c>
      <c r="N2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data-author="Miguel Manzano" data-momento="Navidad" data-bib="-" data-nold="1" data-nnew="O01"&gt;&lt;a href="canciones/a_belen_se_va_y_se_viene.html"&gt;A Belén se va y se viene&lt;/a&gt;&lt;/li&gt;</v>
      </c>
      <c r="O2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{"title":"A Belén se va y se viene","file":"canciones/a_belen_se_va_y_se_viene.html","sections":["Navidad"],"number":"O01","number_old":"NUM","tono":"Fa","author":"Miguel Manzano","source":"-","keywords":["KW"]},</v>
      </c>
      <c r="S2" s="1"/>
      <c r="T2" s="1"/>
    </row>
    <row r="3" spans="1:20" x14ac:dyDescent="0.3">
      <c r="A3" s="1">
        <f>ROW(Tabla13[[#This Row],[Título]])-1</f>
        <v>2</v>
      </c>
      <c r="B3" s="1" t="s">
        <v>235</v>
      </c>
      <c r="C3" s="1" t="s">
        <v>206</v>
      </c>
      <c r="D3" s="1" t="s">
        <v>1975</v>
      </c>
      <c r="E3" s="1">
        <f>_xlfn.XLOOKUP(Tabla13[[#This Row],[Título]],Tabla4[Título],Tabla4[Número],"-",0)</f>
        <v>4</v>
      </c>
      <c r="F3" s="1" t="s">
        <v>222</v>
      </c>
      <c r="G3" s="1" t="s">
        <v>552</v>
      </c>
      <c r="H3" s="1" t="s">
        <v>643</v>
      </c>
      <c r="I3" s="15" t="s">
        <v>504</v>
      </c>
      <c r="J3" s="1"/>
      <c r="K3" s="1" t="s">
        <v>938</v>
      </c>
      <c r="L3" s="1"/>
      <c r="M3" s="15" t="s">
        <v>1247</v>
      </c>
      <c r="N3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data-author="Juan Antonio Espinosa" data-momento="Antífonas" data-bib="-" data-nold="4" data-nnew="D01"&gt;&lt;a href="canciones/a_dios_den_gracias_los_pueblos.html"&gt;A Dios den gracias los pueblos&lt;/a&gt;&lt;/li&gt;</v>
      </c>
      <c r="O3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{"title":"A Dios den gracias los pueblos","file":"canciones/a_dios_den_gracias_los_pueblos.html","sections":["Antífonas"],"number":"D01","number_old":"NUM","tono":"Mim","author":"Juan Antonio Espinosa","source":"-","keywords":["KW"]},</v>
      </c>
      <c r="S3" s="1"/>
      <c r="T3" s="1"/>
    </row>
    <row r="4" spans="1:20" x14ac:dyDescent="0.3">
      <c r="A4" s="1">
        <f>ROW(Tabla13[[#This Row],[Título]])-1</f>
        <v>3</v>
      </c>
      <c r="B4" s="1" t="s">
        <v>676</v>
      </c>
      <c r="C4" s="1" t="s">
        <v>206</v>
      </c>
      <c r="D4" s="1" t="s">
        <v>1976</v>
      </c>
      <c r="E4" s="1" t="str">
        <f>_xlfn.XLOOKUP(Tabla13[[#This Row],[Título]],Tabla4[Título],Tabla4[Número],"-",0)</f>
        <v>-</v>
      </c>
      <c r="F4" s="1" t="s">
        <v>677</v>
      </c>
      <c r="G4" s="1" t="s">
        <v>551</v>
      </c>
      <c r="I4" s="15" t="s">
        <v>595</v>
      </c>
      <c r="J4" s="1"/>
      <c r="K4" s="1" t="s">
        <v>941</v>
      </c>
      <c r="L4" s="1"/>
      <c r="M4" s="15" t="s">
        <v>1248</v>
      </c>
      <c r="N4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data-author="TSNC" data-momento="Antífonas" data-bib="San Ignacio de Loyola" data-nold="-" data-nnew="D02"&gt;&lt;a href="canciones/a_donde_me_quereis_llevar.html"&gt;A dónde me queréis llevar&lt;/a&gt;&lt;/li&gt;</v>
      </c>
      <c r="O4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{"title":"A dónde me queréis llevar","file":"canciones/a_donde_me_quereis_llevar.html","sections":["Antífonas"],"number":"D02","number_old":"NUM","tono":"Do","author":"TSNC","source":"San Ignacio de Loyola","keywords":["KW"]},</v>
      </c>
      <c r="S4" s="1"/>
      <c r="T4" s="1"/>
    </row>
    <row r="5" spans="1:20" x14ac:dyDescent="0.3">
      <c r="A5" s="1">
        <f>ROW(Tabla13[[#This Row],[Título]])-1</f>
        <v>4</v>
      </c>
      <c r="B5" s="1" t="s">
        <v>2</v>
      </c>
      <c r="C5" s="1" t="s">
        <v>195</v>
      </c>
      <c r="D5" s="1" t="s">
        <v>1977</v>
      </c>
      <c r="E5" s="1">
        <f>_xlfn.XLOOKUP(Tabla13[[#This Row],[Título]],Tabla4[Título],Tabla4[Número],"-",0)</f>
        <v>32</v>
      </c>
      <c r="F5" s="1" t="s">
        <v>215</v>
      </c>
      <c r="G5" s="1" t="s">
        <v>551</v>
      </c>
      <c r="H5" s="1" t="s">
        <v>643</v>
      </c>
      <c r="I5" s="15" t="s">
        <v>491</v>
      </c>
      <c r="J5" s="1"/>
      <c r="K5" s="1" t="s">
        <v>938</v>
      </c>
      <c r="L5" s="1" t="s">
        <v>2</v>
      </c>
      <c r="M5" s="15" t="s">
        <v>1249</v>
      </c>
      <c r="N5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data-author="Juanjo Elezkano" data-momento="Entrada" data-bib="-" data-nold="32" data-nnew="A01"&gt;&lt;a href="canciones/a_la_fiesta_del_señor.html"&gt;A la fiesta del Señor&lt;/a&gt;&lt;/li&gt;</v>
      </c>
      <c r="O5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{"title":"A la fiesta del Señor","file":"canciones/a_la_fiesta_del_señor.html","sections":["Entrada"],"number":"A01","number_old":"NUM","tono":"Do","author":"Juanjo Elezkano","source":"-","keywords":["KW"]},</v>
      </c>
      <c r="S5" s="1"/>
      <c r="T5" s="1"/>
    </row>
    <row r="6" spans="1:20" x14ac:dyDescent="0.3">
      <c r="A6" s="1">
        <f>ROW(Tabla13[[#This Row],[Título]])-1</f>
        <v>5</v>
      </c>
      <c r="B6" s="1" t="s">
        <v>1132</v>
      </c>
      <c r="C6" s="1" t="s">
        <v>1168</v>
      </c>
      <c r="D6" s="1" t="s">
        <v>1678</v>
      </c>
      <c r="E6" s="1" t="str">
        <f>_xlfn.XLOOKUP(Tabla13[[#This Row],[Título]],Tabla4[Título],Tabla4[Número],"-",0)</f>
        <v>-</v>
      </c>
      <c r="G6" s="1" t="s">
        <v>1194</v>
      </c>
      <c r="H6" s="1" t="s">
        <v>643</v>
      </c>
      <c r="I6" s="15" t="s">
        <v>277</v>
      </c>
      <c r="J6" s="1"/>
      <c r="K6" s="1" t="s">
        <v>1133</v>
      </c>
      <c r="L6" s="1" t="s">
        <v>481</v>
      </c>
      <c r="M6" s="15" t="s">
        <v>1250</v>
      </c>
      <c r="N6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data-author="Taizé" data-momento="TaizéESP" data-bib="Juan 6, 68" data-nold="-" data-nnew="Q83"&gt;&lt;a href="canciones/zu_wem_sollen_wir_gehen.html"&gt;A quién iremos, Señor&lt;/a&gt;&lt;/li&gt;</v>
      </c>
      <c r="O6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{"title":"A quién iremos, Señor","file":"canciones/zu_wem_sollen_wir_gehen.html","sections":["TaizéESP"],"number":"Q83","number_old":"NUM","tono":"Lam cej2","author":"Taizé","source":"Juan 6, 68","keywords":["KW"]},</v>
      </c>
      <c r="S6" s="1"/>
      <c r="T6" s="1"/>
    </row>
    <row r="7" spans="1:20" x14ac:dyDescent="0.3">
      <c r="A7" s="1">
        <f>ROW(Tabla13[[#This Row],[Título]])-1</f>
        <v>6</v>
      </c>
      <c r="B7" s="1" t="s">
        <v>3</v>
      </c>
      <c r="C7" s="1" t="s">
        <v>206</v>
      </c>
      <c r="D7" s="1" t="s">
        <v>1978</v>
      </c>
      <c r="E7" s="1">
        <f>_xlfn.XLOOKUP(Tabla13[[#This Row],[Título]],Tabla4[Título],Tabla4[Número],"-",0)</f>
        <v>28</v>
      </c>
      <c r="F7" s="1" t="s">
        <v>215</v>
      </c>
      <c r="G7" s="1" t="s">
        <v>1186</v>
      </c>
      <c r="H7" s="1" t="s">
        <v>643</v>
      </c>
      <c r="I7" s="15" t="s">
        <v>512</v>
      </c>
      <c r="J7" s="1"/>
      <c r="K7" s="1" t="s">
        <v>938</v>
      </c>
      <c r="L7" s="1"/>
      <c r="M7" s="15" t="s">
        <v>1251</v>
      </c>
      <c r="N7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data-author="Pedro Núñez" data-momento="Antífonas" data-bib="-" data-nold="28" data-nnew="D03"&gt;&lt;a href="canciones/a_ti_acudo.html"&gt;A ti acudo&lt;/a&gt;&lt;/li&gt;</v>
      </c>
      <c r="O7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{"title":"A ti acudo","file":"canciones/a_ti_acudo.html","sections":["Antífonas"],"number":"D03","number_old":"NUM","tono":"Sim","author":"Pedro Núñez","source":"-","keywords":["KW"]},</v>
      </c>
      <c r="S7" s="1"/>
      <c r="T7" s="1"/>
    </row>
    <row r="8" spans="1:20" x14ac:dyDescent="0.3">
      <c r="A8" s="1">
        <f>ROW(Tabla13[[#This Row],[Título]])-1</f>
        <v>7</v>
      </c>
      <c r="B8" s="1" t="s">
        <v>4</v>
      </c>
      <c r="C8" s="1" t="s">
        <v>204</v>
      </c>
      <c r="D8" s="1" t="s">
        <v>1979</v>
      </c>
      <c r="E8" s="1">
        <f>_xlfn.XLOOKUP(Tabla13[[#This Row],[Título]],Tabla4[Título],Tabla4[Número],"-",0)</f>
        <v>31</v>
      </c>
      <c r="F8" s="1" t="s">
        <v>215</v>
      </c>
      <c r="G8" s="1" t="s">
        <v>551</v>
      </c>
      <c r="H8" s="1" t="s">
        <v>643</v>
      </c>
      <c r="I8" s="15" t="s">
        <v>598</v>
      </c>
      <c r="J8" s="1"/>
      <c r="K8" s="1" t="s">
        <v>938</v>
      </c>
      <c r="L8" s="1"/>
      <c r="M8" s="15" t="s">
        <v>1252</v>
      </c>
      <c r="N8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data-author="Ramón Capilla" data-momento="María" data-bib="-" data-nold="31" data-nnew="M01"&gt;&lt;a href="canciones/a_ti_que_eres_el_signo.html"&gt;A ti que eres el signo&lt;/a&gt;&lt;/li&gt;</v>
      </c>
      <c r="O8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{"title":"A ti que eres el signo","file":"canciones/a_ti_que_eres_el_signo.html","sections":["María"],"number":"M01","number_old":"NUM","tono":"Do","author":"Ramón Capilla","source":"-","keywords":["KW"]},</v>
      </c>
      <c r="S8" s="1"/>
      <c r="T8" s="1"/>
    </row>
    <row r="9" spans="1:20" x14ac:dyDescent="0.3">
      <c r="A9" s="1">
        <f>ROW(Tabla13[[#This Row],[Título]])-1</f>
        <v>8</v>
      </c>
      <c r="B9" s="1" t="s">
        <v>5</v>
      </c>
      <c r="C9" s="1" t="s">
        <v>195</v>
      </c>
      <c r="D9" s="1" t="s">
        <v>1980</v>
      </c>
      <c r="E9" s="1">
        <f>_xlfn.XLOOKUP(Tabla13[[#This Row],[Título]],Tabla4[Título],Tabla4[Número],"-",0)</f>
        <v>401</v>
      </c>
      <c r="F9" s="1" t="s">
        <v>215</v>
      </c>
      <c r="G9" s="1" t="s">
        <v>552</v>
      </c>
      <c r="H9" s="1" t="s">
        <v>643</v>
      </c>
      <c r="I9" s="15" t="s">
        <v>624</v>
      </c>
      <c r="J9" s="1"/>
      <c r="K9" s="1" t="s">
        <v>943</v>
      </c>
      <c r="L9" s="1"/>
      <c r="M9" s="15" t="s">
        <v>1253</v>
      </c>
      <c r="N9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data-author="Alejandro Ruiz" data-momento="Entrada" data-bib="Gálatas 4,6" data-nold="401" data-nnew="A02"&gt;&lt;a href="canciones/abba,_padre.html"&gt;Abba, Padre&lt;/a&gt;&lt;/li&gt;</v>
      </c>
      <c r="O9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{"title":"Abba, Padre","file":"canciones/abba,_padre.html","sections":["Entrada"],"number":"A02","number_old":"NUM","tono":"Mim","author":"Alejandro Ruiz","source":"Gálatas 4,6","keywords":["KW"]},</v>
      </c>
      <c r="S9" s="1"/>
      <c r="T9" s="1"/>
    </row>
    <row r="10" spans="1:20" x14ac:dyDescent="0.3">
      <c r="A10" s="1">
        <f>ROW(Tabla13[[#This Row],[Título]])-1</f>
        <v>9</v>
      </c>
      <c r="B10" s="1" t="s">
        <v>286</v>
      </c>
      <c r="C10" s="1" t="s">
        <v>1169</v>
      </c>
      <c r="D10" s="1" t="s">
        <v>1679</v>
      </c>
      <c r="E10" s="1" t="str">
        <f>_xlfn.XLOOKUP(Tabla13[[#This Row],[Título]],Tabla4[Título],Tabla4[Número],"-",0)</f>
        <v>-</v>
      </c>
      <c r="G10" s="1" t="s">
        <v>1181</v>
      </c>
      <c r="I10" s="15" t="s">
        <v>277</v>
      </c>
      <c r="J10" s="1"/>
      <c r="K10" s="1"/>
      <c r="L10" s="1"/>
      <c r="M10" s="15" t="s">
        <v>1254</v>
      </c>
      <c r="N10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data-author="Taizé" data-momento="TaizéORIG" data-bib="" data-nold="-" data-nnew="Q01"&gt;&lt;a href="canciones/aber_du_weisst_den_weg_für_mich.html"&gt;Aber du weisst den Weg für mich&lt;/a&gt;&lt;/li&gt;</v>
      </c>
      <c r="O10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{"title":"Aber du weisst den Weg für mich","file":"canciones/aber_du_weisst_den_weg_für_mich.html","sections":["TaizéORIG"],"number":"Q01","number_old":"NUM","tono":"Do cej4","author":"Taizé","source":"","keywords":["KW"]},</v>
      </c>
      <c r="S10" s="1"/>
      <c r="T10" s="1"/>
    </row>
    <row r="11" spans="1:20" x14ac:dyDescent="0.3">
      <c r="A11" s="1">
        <f>ROW(Tabla13[[#This Row],[Título]])-1</f>
        <v>10</v>
      </c>
      <c r="B11" s="1" t="s">
        <v>6</v>
      </c>
      <c r="C11" s="1" t="s">
        <v>195</v>
      </c>
      <c r="D11" s="1" t="s">
        <v>1981</v>
      </c>
      <c r="E11" s="1">
        <f>_xlfn.XLOOKUP(Tabla13[[#This Row],[Título]],Tabla4[Título],Tabla4[Número],"-",0)</f>
        <v>8</v>
      </c>
      <c r="F11" s="1" t="s">
        <v>215</v>
      </c>
      <c r="G11" s="1" t="s">
        <v>1174</v>
      </c>
      <c r="H11" s="1" t="s">
        <v>643</v>
      </c>
      <c r="I11" s="15" t="s">
        <v>490</v>
      </c>
      <c r="J11" s="1"/>
      <c r="K11" s="1" t="s">
        <v>938</v>
      </c>
      <c r="L11" s="1" t="s">
        <v>6</v>
      </c>
      <c r="M11" s="15" t="s">
        <v>1255</v>
      </c>
      <c r="N11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data-author="Carmelo Erdozáin" data-momento="Entrada" data-bib="-" data-nold="8" data-nnew="A03"&gt;&lt;a href="canciones/abre_tu_tienda_al_señor.html"&gt;Abre tu tienda al Señor&lt;/a&gt;&lt;/li&gt;</v>
      </c>
      <c r="O11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{"title":"Abre tu tienda al Señor","file":"canciones/abre_tu_tienda_al_señor.html","sections":["Entrada"],"number":"A03","number_old":"NUM","tono":"Re cej2","author":"Carmelo Erdozáin","source":"-","keywords":["KW"]},</v>
      </c>
      <c r="S11" s="1"/>
      <c r="T11" s="1"/>
    </row>
    <row r="12" spans="1:20" x14ac:dyDescent="0.3">
      <c r="A12" s="1">
        <f>ROW(Tabla13[[#This Row],[Título]])-1</f>
        <v>11</v>
      </c>
      <c r="B12" s="1" t="s">
        <v>7</v>
      </c>
      <c r="C12" s="1" t="s">
        <v>1138</v>
      </c>
      <c r="D12" s="1" t="s">
        <v>1200</v>
      </c>
      <c r="E12" s="1">
        <f>_xlfn.XLOOKUP(Tabla13[[#This Row],[Título]],Tabla4[Título],Tabla4[Número],"-",0)</f>
        <v>402</v>
      </c>
      <c r="F12" s="1" t="s">
        <v>222</v>
      </c>
      <c r="G12" s="1" t="s">
        <v>1182</v>
      </c>
      <c r="H12" s="1" t="s">
        <v>643</v>
      </c>
      <c r="I12" s="15" t="s">
        <v>599</v>
      </c>
      <c r="J12" s="1"/>
      <c r="K12" s="1" t="s">
        <v>938</v>
      </c>
      <c r="L12" s="1" t="s">
        <v>7</v>
      </c>
      <c r="M12" s="15" t="s">
        <v>1256</v>
      </c>
      <c r="N12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data-author="Pelayo Sánchez" data-momento="Comunión" data-bib="-" data-nold="402" data-nnew="K01"&gt;&lt;a href="canciones/abro_mi_ser.html"&gt;Abro mi ser&lt;/a&gt;&lt;/li&gt;</v>
      </c>
      <c r="O12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{"title":"Abro mi ser","file":"canciones/abro_mi_ser.html","sections":["Comunión"],"number":"K01","number_old":"NUM","tono":"Sol","author":"Pelayo Sánchez","source":"-","keywords":["KW"]},</v>
      </c>
      <c r="S12" s="1"/>
      <c r="T12" s="1"/>
    </row>
    <row r="13" spans="1:20" x14ac:dyDescent="0.3">
      <c r="A13" s="1">
        <f>ROW(Tabla13[[#This Row],[Título]])-1</f>
        <v>12</v>
      </c>
      <c r="B13" s="1" t="s">
        <v>8</v>
      </c>
      <c r="C13" s="1" t="s">
        <v>195</v>
      </c>
      <c r="D13" s="1" t="s">
        <v>1982</v>
      </c>
      <c r="E13" s="1">
        <f>_xlfn.XLOOKUP(Tabla13[[#This Row],[Título]],Tabla4[Título],Tabla4[Número],"-",0)</f>
        <v>9</v>
      </c>
      <c r="F13" s="1" t="s">
        <v>215</v>
      </c>
      <c r="G13" s="1" t="s">
        <v>1175</v>
      </c>
      <c r="H13" s="1" t="s">
        <v>643</v>
      </c>
      <c r="I13" s="15" t="s">
        <v>492</v>
      </c>
      <c r="J13" s="1"/>
      <c r="K13" s="1" t="s">
        <v>938</v>
      </c>
      <c r="L13" s="1" t="s">
        <v>8</v>
      </c>
      <c r="M13" s="15" t="s">
        <v>1257</v>
      </c>
      <c r="N13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data-author="Francisco Palazón" data-momento="Entrada" data-bib="-" data-nold="9" data-nnew="A04"&gt;&lt;a href="canciones/acerquemonos_todos_al_altar.html"&gt;Acerquémonos todos al altar&lt;/a&gt;&lt;/li&gt;</v>
      </c>
      <c r="O13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{"title":"Acerquémonos todos al altar","file":"canciones/acerquemonos_todos_al_altar.html","sections":["Entrada"],"number":"A04","number_old":"NUM","tono":"La cej3","author":"Francisco Palazón","source":"-","keywords":["KW"]},</v>
      </c>
      <c r="S13" s="1"/>
      <c r="T13" s="1"/>
    </row>
    <row r="14" spans="1:20" x14ac:dyDescent="0.3">
      <c r="A14" s="1">
        <f>ROW(Tabla13[[#This Row],[Título]])-1</f>
        <v>13</v>
      </c>
      <c r="B14" s="1" t="s">
        <v>287</v>
      </c>
      <c r="C14" s="1" t="s">
        <v>1169</v>
      </c>
      <c r="D14" s="1" t="s">
        <v>1680</v>
      </c>
      <c r="E14" s="1" t="str">
        <f>_xlfn.XLOOKUP(Tabla13[[#This Row],[Título]],Tabla4[Título],Tabla4[Número],"-",0)</f>
        <v>-</v>
      </c>
      <c r="G14" s="1" t="s">
        <v>1221</v>
      </c>
      <c r="I14" s="15" t="s">
        <v>277</v>
      </c>
      <c r="J14" s="1"/>
      <c r="K14" s="1"/>
      <c r="L14" s="1"/>
      <c r="M14" s="15" t="s">
        <v>1258</v>
      </c>
      <c r="N14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data-author="Taizé" data-momento="TaizéORIG" data-bib="" data-nold="-" data-nnew="Q03"&gt;&lt;a href="canciones/ad_te_jesu_christe.html"&gt;Ad te Jesu Christe&lt;/a&gt;&lt;/li&gt;</v>
      </c>
      <c r="O14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{"title":"Ad te Jesu Christe","file":"canciones/ad_te_jesu_christe.html","sections":["TaizéORIG"],"number":"Q03","number_old":"NUM","tono":"Solm cej2","author":"Taizé","source":"","keywords":["KW"]},</v>
      </c>
      <c r="S14" s="1"/>
      <c r="T14" s="1"/>
    </row>
    <row r="15" spans="1:20" x14ac:dyDescent="0.3">
      <c r="A15" s="1">
        <f>ROW(Tabla13[[#This Row],[Título]])-1</f>
        <v>14</v>
      </c>
      <c r="B15" s="1" t="s">
        <v>290</v>
      </c>
      <c r="C15" s="1" t="s">
        <v>1169</v>
      </c>
      <c r="D15" s="1" t="s">
        <v>1681</v>
      </c>
      <c r="E15" s="1" t="str">
        <f>_xlfn.XLOOKUP(Tabla13[[#This Row],[Título]],Tabla4[Título],Tabla4[Número],"-",0)</f>
        <v>-</v>
      </c>
      <c r="G15" s="1" t="s">
        <v>1220</v>
      </c>
      <c r="I15" s="15" t="s">
        <v>277</v>
      </c>
      <c r="J15" s="1"/>
      <c r="K15" s="1"/>
      <c r="L15" s="1"/>
      <c r="M15" s="15" t="s">
        <v>1259</v>
      </c>
      <c r="N15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data-author="Taizé" data-momento="TaizéORIG" data-bib="" data-nold="-" data-nnew="Q02"&gt;&lt;a href="canciones/adoramus_te_o_christe.html"&gt;Adoramus te O Christe&lt;/a&gt;&lt;/li&gt;</v>
      </c>
      <c r="O15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{"title":"Adoramus te O Christe","file":"canciones/adoramus_te_o_christe.html","sections":["TaizéORIG"],"number":"Q02","number_old":"NUM","tono":"Fa cej2","author":"Taizé","source":"","keywords":["KW"]},</v>
      </c>
      <c r="S15" s="1"/>
      <c r="T15" s="1"/>
    </row>
    <row r="16" spans="1:20" x14ac:dyDescent="0.3">
      <c r="A16" s="1">
        <f>ROW(Tabla13[[#This Row],[Título]])-1</f>
        <v>15</v>
      </c>
      <c r="B16" s="1" t="s">
        <v>626</v>
      </c>
      <c r="C16" s="1" t="s">
        <v>1138</v>
      </c>
      <c r="D16" s="1" t="s">
        <v>1202</v>
      </c>
      <c r="E16" s="1" t="str">
        <f>_xlfn.XLOOKUP(Tabla13[[#This Row],[Título]],Tabla4[Título],Tabla4[Número],"-",0)</f>
        <v>-</v>
      </c>
      <c r="F16" s="1" t="s">
        <v>556</v>
      </c>
      <c r="G16" s="1" t="s">
        <v>1177</v>
      </c>
      <c r="H16" s="1" t="s">
        <v>643</v>
      </c>
      <c r="I16" s="15" t="s">
        <v>660</v>
      </c>
      <c r="J16" s="1"/>
      <c r="K16" s="1" t="s">
        <v>938</v>
      </c>
      <c r="L16" s="1" t="s">
        <v>626</v>
      </c>
      <c r="M16" s="15" t="s">
        <v>1260</v>
      </c>
      <c r="N16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data-author="Parroquia San Juan de Ávila" data-momento="Comunión" data-bib="-" data-nold="-" data-nnew="K03"&gt;&lt;a href="canciones/adorando.html"&gt;Adorando&lt;/a&gt;&lt;/li&gt;</v>
      </c>
      <c r="O16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{"title":"Adorando","file":"canciones/adorando.html","sections":["Comunión"],"number":"K03","number_old":"NUM","tono":"Re","author":"Parroquia San Juan de Ávila","source":"-","keywords":["KW"]},</v>
      </c>
      <c r="S16" s="1"/>
      <c r="T16" s="1"/>
    </row>
    <row r="17" spans="1:20" x14ac:dyDescent="0.3">
      <c r="A17" s="1">
        <f>ROW(Tabla13[[#This Row],[Título]])-1</f>
        <v>16</v>
      </c>
      <c r="B17" s="1" t="s">
        <v>174</v>
      </c>
      <c r="C17" s="1" t="s">
        <v>1138</v>
      </c>
      <c r="D17" s="1" t="s">
        <v>1201</v>
      </c>
      <c r="E17" s="1" t="str">
        <f>_xlfn.XLOOKUP(Tabla13[[#This Row],[Título]],Tabla4[Título],Tabla4[Número],"-",0)</f>
        <v>-</v>
      </c>
      <c r="F17" s="1" t="s">
        <v>215</v>
      </c>
      <c r="G17" s="1" t="s">
        <v>552</v>
      </c>
      <c r="H17" s="1" t="s">
        <v>643</v>
      </c>
      <c r="I17" s="15" t="s">
        <v>568</v>
      </c>
      <c r="J17" s="1"/>
      <c r="K17" s="1" t="s">
        <v>938</v>
      </c>
      <c r="L17" s="1" t="s">
        <v>174</v>
      </c>
      <c r="M17" s="15" t="s">
        <v>1261</v>
      </c>
      <c r="N17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data-author="Josep Asunción" data-momento="Comunión" data-bib="-" data-nold="-" data-nnew="K02"&gt;&lt;a href="canciones/adorare_tu_cuerpo_herido.html"&gt;Adoraré tu cuerpo herido&lt;/a&gt;&lt;/li&gt;</v>
      </c>
      <c r="O17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{"title":"Adoraré tu cuerpo herido","file":"canciones/adorare_tu_cuerpo_herido.html","sections":["Comunión"],"number":"K02","number_old":"NUM","tono":"Mim","author":"Josep Asunción","source":"-","keywords":["KW"]},</v>
      </c>
      <c r="S17" s="1"/>
      <c r="T17" s="1"/>
    </row>
    <row r="18" spans="1:20" x14ac:dyDescent="0.3">
      <c r="A18" s="1">
        <f>ROW(Tabla13[[#This Row],[Título]])-1</f>
        <v>17</v>
      </c>
      <c r="B18" s="1" t="s">
        <v>233</v>
      </c>
      <c r="C18" s="1" t="s">
        <v>196</v>
      </c>
      <c r="D18" s="1" t="s">
        <v>1983</v>
      </c>
      <c r="E18" s="1" t="str">
        <f>_xlfn.XLOOKUP(Tabla13[[#This Row],[Título]],Tabla4[Título],Tabla4[Número],"-",0)</f>
        <v>-</v>
      </c>
      <c r="F18" s="1" t="s">
        <v>222</v>
      </c>
      <c r="G18" s="1" t="s">
        <v>551</v>
      </c>
      <c r="H18" s="1" t="s">
        <v>643</v>
      </c>
      <c r="I18" s="15" t="s">
        <v>513</v>
      </c>
      <c r="J18" s="1"/>
      <c r="K18" s="1" t="s">
        <v>938</v>
      </c>
      <c r="L18" s="1" t="s">
        <v>233</v>
      </c>
      <c r="M18" s="15" t="s">
        <v>1262</v>
      </c>
      <c r="N18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data-author="Brotes de Olivo" data-momento="Perdón - Agua" data-bib="-" data-nold="-" data-nnew="B01"&gt;&lt;a href="canciones/agua,_lavame.html"&gt;Agua, lávame&lt;/a&gt;&lt;/li&gt;</v>
      </c>
      <c r="O18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{"title":"Agua, lávame","file":"canciones/agua,_lavame.html","sections":["Perdón - Agua"],"number":"B01","number_old":"NUM","tono":"Do","author":"Brotes de Olivo","source":"-","keywords":["KW"]},</v>
      </c>
      <c r="S18" s="1"/>
      <c r="T18" s="1"/>
    </row>
    <row r="19" spans="1:20" x14ac:dyDescent="0.3">
      <c r="A19" s="1">
        <f>ROW(Tabla13[[#This Row],[Título]])-1</f>
        <v>18</v>
      </c>
      <c r="B19" s="1" t="s">
        <v>9</v>
      </c>
      <c r="C19" s="1" t="s">
        <v>1138</v>
      </c>
      <c r="D19" s="1" t="s">
        <v>1203</v>
      </c>
      <c r="E19" s="1">
        <f>_xlfn.XLOOKUP(Tabla13[[#This Row],[Título]],Tabla4[Título],Tabla4[Número],"-",0)</f>
        <v>19</v>
      </c>
      <c r="F19" s="1" t="s">
        <v>215</v>
      </c>
      <c r="G19" s="1" t="s">
        <v>1194</v>
      </c>
      <c r="H19" s="1" t="s">
        <v>643</v>
      </c>
      <c r="I19" s="15" t="s">
        <v>492</v>
      </c>
      <c r="J19" s="1"/>
      <c r="K19" s="1" t="s">
        <v>942</v>
      </c>
      <c r="L19" s="1" t="s">
        <v>9</v>
      </c>
      <c r="M19" s="15" t="s">
        <v>1263</v>
      </c>
      <c r="N19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data-author="Francisco Palazón" data-momento="Comunión" data-bib="San Juan de la Cruz" data-nold="19" data-nnew="K04"&gt;&lt;a href="canciones/al_atardecer_de_la_vida.html"&gt;Al atardecer de la vida&lt;/a&gt;&lt;/li&gt;</v>
      </c>
      <c r="O19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{"title":"Al atardecer de la vida","file":"canciones/al_atardecer_de_la_vida.html","sections":["Comunión"],"number":"K04","number_old":"NUM","tono":"Lam cej2","author":"Francisco Palazón","source":"San Juan de la Cruz","keywords":["KW"]},</v>
      </c>
      <c r="S19" s="1"/>
      <c r="T19" s="1"/>
    </row>
    <row r="20" spans="1:20" x14ac:dyDescent="0.3">
      <c r="A20" s="1">
        <f>ROW(Tabla13[[#This Row],[Título]])-1</f>
        <v>19</v>
      </c>
      <c r="B20" s="1" t="s">
        <v>1064</v>
      </c>
      <c r="C20" s="1" t="s">
        <v>1168</v>
      </c>
      <c r="D20" s="1" t="s">
        <v>1682</v>
      </c>
      <c r="E20" s="1" t="str">
        <f>_xlfn.XLOOKUP(Tabla13[[#This Row],[Título]],Tabla4[Título],Tabla4[Número],"-",0)</f>
        <v>-</v>
      </c>
      <c r="G20" s="1" t="s">
        <v>1183</v>
      </c>
      <c r="I20" s="15" t="s">
        <v>277</v>
      </c>
      <c r="J20" s="1"/>
      <c r="K20" s="1" t="s">
        <v>1116</v>
      </c>
      <c r="L20" s="1" t="s">
        <v>392</v>
      </c>
      <c r="M20" s="15" t="s">
        <v>1264</v>
      </c>
      <c r="N20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data-author="Taizé" data-momento="TaizéESP" data-bib="Salmo 66, 1" data-nold="-" data-nnew="Q51"&gt;&lt;a href="canciones/jubilate_deo.html"&gt;Al Señor alabe&lt;/a&gt;&lt;/li&gt;</v>
      </c>
      <c r="O20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{"title":"Al Señor alabe","file":"canciones/jubilate_deo.html","sections":["TaizéESP"],"number":"Q51","number_old":"NUM","tono":"Re cej3","author":"Taizé","source":"Salmo 66, 1","keywords":["KW"]},</v>
      </c>
      <c r="S20" s="1"/>
      <c r="T20" s="1"/>
    </row>
    <row r="21" spans="1:20" x14ac:dyDescent="0.3">
      <c r="A21" s="1">
        <f>ROW(Tabla13[[#This Row],[Título]])-1</f>
        <v>20</v>
      </c>
      <c r="B21" s="1" t="s">
        <v>10</v>
      </c>
      <c r="C21" s="1" t="s">
        <v>1138</v>
      </c>
      <c r="D21" s="1" t="s">
        <v>1204</v>
      </c>
      <c r="E21" s="1">
        <f>_xlfn.XLOOKUP(Tabla13[[#This Row],[Título]],Tabla4[Título],Tabla4[Número],"-",0)</f>
        <v>12</v>
      </c>
      <c r="F21" s="1" t="s">
        <v>215</v>
      </c>
      <c r="G21" s="1" t="s">
        <v>551</v>
      </c>
      <c r="H21" s="1" t="s">
        <v>643</v>
      </c>
      <c r="I21" s="15" t="s">
        <v>498</v>
      </c>
      <c r="J21" s="1"/>
      <c r="K21" s="1" t="s">
        <v>944</v>
      </c>
      <c r="L21" s="1" t="s">
        <v>10</v>
      </c>
      <c r="M21" s="15" t="s">
        <v>1265</v>
      </c>
      <c r="N21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data-author="Joaquín Madurga" data-momento="Comunión" data-bib="Juan 6, 60-68" data-nold="12" data-nnew="K05"&gt;&lt;a href="canciones/al_ver_jesus.html"&gt;Al ver Jesús&lt;/a&gt;&lt;/li&gt;</v>
      </c>
      <c r="O21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{"title":"Al ver Jesús","file":"canciones/al_ver_jesus.html","sections":["Comunión"],"number":"K05","number_old":"NUM","tono":"Do","author":"Joaquín Madurga","source":"Juan 6, 60-68","keywords":["KW"]},</v>
      </c>
      <c r="S21" s="1"/>
      <c r="T21" s="1"/>
    </row>
    <row r="22" spans="1:20" x14ac:dyDescent="0.3">
      <c r="A22" s="1">
        <f>ROW(Tabla13[[#This Row],[Título]])-1</f>
        <v>21</v>
      </c>
      <c r="B22" s="1" t="s">
        <v>1089</v>
      </c>
      <c r="C22" s="1" t="s">
        <v>1168</v>
      </c>
      <c r="D22" s="1" t="s">
        <v>1683</v>
      </c>
      <c r="E22" s="1" t="str">
        <f>_xlfn.XLOOKUP(Tabla13[[#This Row],[Título]],Tabla4[Título],Tabla4[Número],"-",0)</f>
        <v>-</v>
      </c>
      <c r="G22" s="1" t="s">
        <v>1174</v>
      </c>
      <c r="I22" s="15" t="s">
        <v>277</v>
      </c>
      <c r="J22" s="1"/>
      <c r="K22" s="1" t="s">
        <v>938</v>
      </c>
      <c r="L22" s="1" t="s">
        <v>480</v>
      </c>
      <c r="M22" s="15" t="s">
        <v>1266</v>
      </c>
      <c r="N22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data-author="Taizé" data-momento="TaizéESP" data-bib="-" data-nold="-" data-nnew="Q82"&gt;&lt;a href="canciones/wysławiajcie_pana.html"&gt;Alabado sea el Señor&lt;/a&gt;&lt;/li&gt;</v>
      </c>
      <c r="O22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{"title":"Alabado sea el Señor","file":"canciones/wysławiajcie_pana.html","sections":["TaizéESP"],"number":"Q82","number_old":"NUM","tono":"Re cej2","author":"Taizé","source":"-","keywords":["KW"]},</v>
      </c>
      <c r="S22" s="1"/>
      <c r="T22" s="1"/>
    </row>
    <row r="23" spans="1:20" x14ac:dyDescent="0.3">
      <c r="A23" s="1">
        <f>ROW(Tabla13[[#This Row],[Título]])-1</f>
        <v>22</v>
      </c>
      <c r="B23" s="1" t="s">
        <v>1062</v>
      </c>
      <c r="C23" s="1" t="s">
        <v>1168</v>
      </c>
      <c r="D23" s="1" t="s">
        <v>1684</v>
      </c>
      <c r="E23" s="1" t="str">
        <f>_xlfn.XLOOKUP(Tabla13[[#This Row],[Título]],Tabla4[Título],Tabla4[Número],"-",0)</f>
        <v>-</v>
      </c>
      <c r="G23" s="1" t="s">
        <v>482</v>
      </c>
      <c r="I23" s="15" t="s">
        <v>277</v>
      </c>
      <c r="J23" s="1"/>
      <c r="K23" s="1" t="s">
        <v>1115</v>
      </c>
      <c r="L23" s="1" t="s">
        <v>389</v>
      </c>
      <c r="M23" s="15" t="s">
        <v>1267</v>
      </c>
      <c r="N23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data-author="Taizé" data-momento="TaizéESP" data-bib="Joel 2, 21-23" data-nold="-" data-nnew="Q50"&gt;&lt;a href="canciones/jubelt_und_freut_euch.html"&gt;Alégrate y goza en el Señor&lt;/a&gt;&lt;/li&gt;</v>
      </c>
      <c r="O23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{"title":"Alégrate y goza en el Señor","file":"canciones/jubelt_und_freut_euch.html","sections":["TaizéESP"],"number":"Q50","number_old":"NUM","tono":"La","author":"Taizé","source":"Joel 2, 21-23","keywords":["KW"]},</v>
      </c>
      <c r="S23" s="1"/>
      <c r="T23" s="1"/>
    </row>
    <row r="24" spans="1:20" x14ac:dyDescent="0.3">
      <c r="A24" s="1">
        <f>ROW(Tabla13[[#This Row],[Título]])-1</f>
        <v>23</v>
      </c>
      <c r="B24" s="1" t="s">
        <v>11</v>
      </c>
      <c r="C24" s="1" t="s">
        <v>195</v>
      </c>
      <c r="D24" s="1" t="s">
        <v>1984</v>
      </c>
      <c r="E24" s="1">
        <f>_xlfn.XLOOKUP(Tabla13[[#This Row],[Título]],Tabla4[Título],Tabla4[Número],"-",0)</f>
        <v>16</v>
      </c>
      <c r="F24" s="1" t="s">
        <v>215</v>
      </c>
      <c r="G24" s="1" t="s">
        <v>1174</v>
      </c>
      <c r="H24" s="1" t="s">
        <v>643</v>
      </c>
      <c r="I24" s="15" t="s">
        <v>504</v>
      </c>
      <c r="J24" s="1"/>
      <c r="K24" s="1" t="s">
        <v>938</v>
      </c>
      <c r="L24" s="1" t="s">
        <v>11</v>
      </c>
      <c r="M24" s="15" t="s">
        <v>1268</v>
      </c>
      <c r="N24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data-author="Juan Antonio Espinosa" data-momento="Entrada" data-bib="-" data-nold="16" data-nnew="A05"&gt;&lt;a href="canciones/alegre_la_mañana.html"&gt;Alegre la mañana&lt;/a&gt;&lt;/li&gt;</v>
      </c>
      <c r="O24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{"title":"Alegre la mañana","file":"canciones/alegre_la_mañana.html","sections":["Entrada"],"number":"A05","number_old":"NUM","tono":"Re cej2","author":"Juan Antonio Espinosa","source":"-","keywords":["KW"]},</v>
      </c>
      <c r="S24" s="1"/>
      <c r="T24" s="1"/>
    </row>
    <row r="25" spans="1:20" x14ac:dyDescent="0.3">
      <c r="A25" s="1">
        <f>ROW(Tabla13[[#This Row],[Título]])-1</f>
        <v>24</v>
      </c>
      <c r="B25" s="1" t="s">
        <v>12</v>
      </c>
      <c r="C25" s="1" t="s">
        <v>195</v>
      </c>
      <c r="D25" s="1" t="s">
        <v>1985</v>
      </c>
      <c r="E25" s="1">
        <f>_xlfn.XLOOKUP(Tabla13[[#This Row],[Título]],Tabla4[Título],Tabla4[Número],"-",0)</f>
        <v>10</v>
      </c>
      <c r="F25" s="1" t="s">
        <v>215</v>
      </c>
      <c r="G25" s="1" t="s">
        <v>551</v>
      </c>
      <c r="H25" s="1" t="s">
        <v>643</v>
      </c>
      <c r="I25" s="15" t="s">
        <v>494</v>
      </c>
      <c r="J25" s="1"/>
      <c r="K25" s="1" t="s">
        <v>938</v>
      </c>
      <c r="L25" s="1" t="s">
        <v>12</v>
      </c>
      <c r="M25" s="15" t="s">
        <v>1269</v>
      </c>
      <c r="N25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data-author="J. Pedro Martins" data-momento="Entrada" data-bib="-" data-nold="10" data-nnew="A06"&gt;&lt;a href="canciones/alegremonos,_hermanos.html"&gt;Alegrémonos, hermanos&lt;/a&gt;&lt;/li&gt;</v>
      </c>
      <c r="O25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{"title":"Alegrémonos, hermanos","file":"canciones/alegremonos,_hermanos.html","sections":["Entrada"],"number":"A06","number_old":"NUM","tono":"Do","author":"J. Pedro Martins","source":"-","keywords":["KW"]},</v>
      </c>
      <c r="S25" s="1"/>
      <c r="T25" s="1"/>
    </row>
    <row r="26" spans="1:20" x14ac:dyDescent="0.3">
      <c r="A26" s="1">
        <f>ROW(Tabla13[[#This Row],[Título]])-1</f>
        <v>25</v>
      </c>
      <c r="B26" s="1" t="s">
        <v>1058</v>
      </c>
      <c r="C26" s="1" t="s">
        <v>1168</v>
      </c>
      <c r="D26" s="1" t="s">
        <v>1685</v>
      </c>
      <c r="E26" s="1" t="str">
        <f>_xlfn.XLOOKUP(Tabla13[[#This Row],[Título]],Tabla4[Título],Tabla4[Número],"-",0)</f>
        <v>-</v>
      </c>
      <c r="G26" s="1" t="s">
        <v>1184</v>
      </c>
      <c r="I26" s="15" t="s">
        <v>277</v>
      </c>
      <c r="J26" s="1"/>
      <c r="K26" s="1" t="s">
        <v>938</v>
      </c>
      <c r="L26" s="1" t="s">
        <v>380</v>
      </c>
      <c r="M26" s="15" t="s">
        <v>1270</v>
      </c>
      <c r="N26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data-author="Taizé" data-momento="TaizéESP" data-bib="-" data-nold="-" data-nnew="Q46"&gt;&lt;a href="canciones/in_resurrectione_tua.html"&gt;Alégrense el Cielo y la Tierra&lt;/a&gt;&lt;/li&gt;</v>
      </c>
      <c r="O26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{"title":"Alégrense el Cielo y la Tierra","file":"canciones/in_resurrectione_tua.html","sections":["TaizéESP"],"number":"Q46","number_old":"NUM","tono":"Do cej2","author":"Taizé","source":"-","keywords":["KW"]},</v>
      </c>
      <c r="S26" s="1"/>
      <c r="T26" s="1"/>
    </row>
    <row r="27" spans="1:20" x14ac:dyDescent="0.3">
      <c r="A27" s="1">
        <f>ROW(Tabla13[[#This Row],[Título]])-1</f>
        <v>26</v>
      </c>
      <c r="B27" s="1" t="s">
        <v>574</v>
      </c>
      <c r="C27" s="1" t="s">
        <v>485</v>
      </c>
      <c r="D27" s="1" t="s">
        <v>1986</v>
      </c>
      <c r="E27" s="1" t="str">
        <f>_xlfn.XLOOKUP(Tabla13[[#This Row],[Título]],Tabla4[Título],Tabla4[Número],"-",0)</f>
        <v>-</v>
      </c>
      <c r="G27" s="1" t="s">
        <v>482</v>
      </c>
      <c r="I27" s="15" t="s">
        <v>938</v>
      </c>
      <c r="J27" s="1"/>
      <c r="K27" s="1" t="s">
        <v>938</v>
      </c>
      <c r="L27" s="1" t="s">
        <v>574</v>
      </c>
      <c r="M27" s="15" t="s">
        <v>1271</v>
      </c>
      <c r="N27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data-author="-" data-momento="Navidad" data-bib="-" data-nold="-" data-nnew="O02"&gt;&lt;a href="canciones/alegria,_alegria,_alegria.html"&gt;Alegría, alegría, alegría&lt;/a&gt;&lt;/li&gt;</v>
      </c>
      <c r="O27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{"title":"Alegría, alegría, alegría","file":"canciones/alegria,_alegria,_alegria.html","sections":["Navidad"],"number":"O02","number_old":"NUM","tono":"La","author":"-","source":"-","keywords":["KW"]},</v>
      </c>
      <c r="S27" s="1"/>
      <c r="T27" s="1"/>
    </row>
    <row r="28" spans="1:20" x14ac:dyDescent="0.3">
      <c r="A28" s="1">
        <f>ROW(Tabla13[[#This Row],[Título]])-1</f>
        <v>27</v>
      </c>
      <c r="B28" s="1" t="s">
        <v>13</v>
      </c>
      <c r="C28" s="1" t="s">
        <v>198</v>
      </c>
      <c r="D28" s="1" t="s">
        <v>1987</v>
      </c>
      <c r="E28" s="1" t="str">
        <f>_xlfn.XLOOKUP(Tabla13[[#This Row],[Título]],Tabla4[Título],Tabla4[Número],"-",0)</f>
        <v>-</v>
      </c>
      <c r="F28" s="1" t="s">
        <v>215</v>
      </c>
      <c r="G28" s="1" t="s">
        <v>551</v>
      </c>
      <c r="H28" s="1" t="s">
        <v>643</v>
      </c>
      <c r="I28" s="15" t="s">
        <v>277</v>
      </c>
      <c r="J28" s="1"/>
      <c r="K28" s="1" t="s">
        <v>938</v>
      </c>
      <c r="L28" s="1" t="s">
        <v>13</v>
      </c>
      <c r="M28" s="15" t="s">
        <v>1272</v>
      </c>
      <c r="N28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data-author="Taizé" data-momento="Aleluya" data-bib="-" data-nold="-" data-nnew="E01"&gt;&lt;a href="canciones/alelu-aleluya.html"&gt;Alelu-aleluya&lt;/a&gt;&lt;/li&gt;</v>
      </c>
      <c r="O28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{"title":"Alelu-aleluya","file":"canciones/alelu-aleluya.html","sections":["Aleluya"],"number":"E01","number_old":"NUM","tono":"Do","author":"Taizé","source":"-","keywords":["KW"]},</v>
      </c>
      <c r="S28" s="1"/>
      <c r="T28" s="1"/>
    </row>
    <row r="29" spans="1:20" x14ac:dyDescent="0.3">
      <c r="A29" s="1">
        <f>ROW(Tabla13[[#This Row],[Título]])-1</f>
        <v>28</v>
      </c>
      <c r="B29" s="1" t="s">
        <v>1195</v>
      </c>
      <c r="C29" s="1" t="s">
        <v>198</v>
      </c>
      <c r="D29" s="1" t="s">
        <v>1196</v>
      </c>
      <c r="E29" s="1" t="str">
        <f>_xlfn.XLOOKUP(Tabla13[[#This Row],[Título]],Tabla4[Título],Tabla4[Número],"-",0)</f>
        <v>-</v>
      </c>
      <c r="G29" s="1" t="s">
        <v>1182</v>
      </c>
      <c r="I29" s="15"/>
      <c r="J29" s="1"/>
      <c r="K29" s="1"/>
      <c r="L29" s="1"/>
      <c r="M29" s="15" t="s">
        <v>1273</v>
      </c>
      <c r="N29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data-author="" data-momento="Aleluya" data-bib="" data-nold="-" data-nnew="E12"&gt;&lt;a href="canciones/aleluya_cohen.html"&gt;Aleluya (Cohen)&lt;/a&gt;&lt;/li&gt;</v>
      </c>
      <c r="O29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{"title":"Aleluya (Cohen)","file":"canciones/aleluya_cohen.html","sections":["Aleluya"],"number":"E12","number_old":"NUM","tono":"Sol","author":"","source":"","keywords":["KW"]},</v>
      </c>
      <c r="S29" s="1"/>
      <c r="T29" s="1"/>
    </row>
    <row r="30" spans="1:20" x14ac:dyDescent="0.3">
      <c r="A30" s="1">
        <f>ROW(Tabla13[[#This Row],[Título]])-1</f>
        <v>29</v>
      </c>
      <c r="B30" s="1" t="s">
        <v>583</v>
      </c>
      <c r="C30" s="1" t="s">
        <v>198</v>
      </c>
      <c r="D30" s="1" t="s">
        <v>1988</v>
      </c>
      <c r="E30" s="1" t="str">
        <f>_xlfn.XLOOKUP(Tabla13[[#This Row],[Título]],Tabla4[Título],Tabla4[Número],"-",0)</f>
        <v>-</v>
      </c>
      <c r="F30" s="1" t="s">
        <v>215</v>
      </c>
      <c r="G30" s="1" t="s">
        <v>1184</v>
      </c>
      <c r="H30" s="1" t="s">
        <v>643</v>
      </c>
      <c r="I30" s="15" t="s">
        <v>497</v>
      </c>
      <c r="J30" s="1"/>
      <c r="K30" s="1" t="s">
        <v>938</v>
      </c>
      <c r="L30" s="1" t="s">
        <v>583</v>
      </c>
      <c r="M30" s="15" t="s">
        <v>1274</v>
      </c>
      <c r="N30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data-author="Kairoi" data-momento="Aleluya" data-bib="-" data-nold="-" data-nnew="E02"&gt;&lt;a href="canciones/aleluya_(junto_a_ti,_jesus).html"&gt;Aleluya (Junto a ti, Jesús)&lt;/a&gt;&lt;/li&gt;</v>
      </c>
      <c r="O30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{"title":"Aleluya (Junto a ti, Jesús)","file":"canciones/aleluya_(junto_a_ti,_jesus).html","sections":["Aleluya"],"number":"E02","number_old":"NUM","tono":"Do cej2","author":"Kairoi","source":"-","keywords":["KW"]},</v>
      </c>
      <c r="S30" s="1"/>
      <c r="T30" s="1"/>
    </row>
    <row r="31" spans="1:20" x14ac:dyDescent="0.3">
      <c r="A31" s="1">
        <f>ROW(Tabla13[[#This Row],[Título]])-1</f>
        <v>30</v>
      </c>
      <c r="B31" s="1" t="s">
        <v>14</v>
      </c>
      <c r="C31" s="1" t="s">
        <v>198</v>
      </c>
      <c r="D31" s="1" t="s">
        <v>1989</v>
      </c>
      <c r="E31" s="1">
        <f>_xlfn.XLOOKUP(Tabla13[[#This Row],[Título]],Tabla4[Título],Tabla4[Número],"-",0)</f>
        <v>403</v>
      </c>
      <c r="F31" s="1" t="s">
        <v>215</v>
      </c>
      <c r="G31" s="1" t="s">
        <v>1180</v>
      </c>
      <c r="H31" s="1" t="s">
        <v>643</v>
      </c>
      <c r="I31" s="15" t="s">
        <v>531</v>
      </c>
      <c r="J31" s="1"/>
      <c r="K31" s="1" t="s">
        <v>938</v>
      </c>
      <c r="L31" s="1" t="s">
        <v>14</v>
      </c>
      <c r="M31" s="15" t="s">
        <v>1275</v>
      </c>
      <c r="N31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data-author="Nico Montero" data-momento="Aleluya" data-bib="-" data-nold="403" data-nnew="E03"&gt;&lt;a href="canciones/aleluya_(santiago).html"&gt;Aleluya (Santiago)&lt;/a&gt;&lt;/li&gt;</v>
      </c>
      <c r="O31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{"title":"Aleluya (Santiago)","file":"canciones/aleluya_(santiago).html","sections":["Aleluya"],"number":"E03","number_old":"NUM","tono":"Mi","author":"Nico Montero","source":"-","keywords":["KW"]},</v>
      </c>
      <c r="S31" s="1"/>
      <c r="T31" s="1"/>
    </row>
    <row r="32" spans="1:20" x14ac:dyDescent="0.3">
      <c r="A32" s="1">
        <f>ROW(Tabla13[[#This Row],[Título]])-1</f>
        <v>31</v>
      </c>
      <c r="B32" s="1" t="s">
        <v>1019</v>
      </c>
      <c r="C32" s="1" t="s">
        <v>1168</v>
      </c>
      <c r="D32" s="1" t="s">
        <v>1686</v>
      </c>
      <c r="E32" s="1" t="str">
        <f>_xlfn.XLOOKUP(Tabla13[[#This Row],[Título]],Tabla4[Título],Tabla4[Número],"-",0)</f>
        <v>-</v>
      </c>
      <c r="G32" s="1" t="s">
        <v>1222</v>
      </c>
      <c r="I32" s="15" t="s">
        <v>277</v>
      </c>
      <c r="J32" s="1"/>
      <c r="K32" s="1" t="s">
        <v>938</v>
      </c>
      <c r="L32" s="1" t="s">
        <v>306</v>
      </c>
      <c r="M32" s="15" t="s">
        <v>1276</v>
      </c>
      <c r="N32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data-author="Taizé" data-momento="TaizéESP" data-bib="-" data-nold="-" data-nnew="Q05"&gt;&lt;a href="canciones/alleluia_11.html"&gt;Aleluya 11&lt;/a&gt;&lt;/li&gt;</v>
      </c>
      <c r="O32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{"title":"Aleluya 11","file":"canciones/alleluia_11.html","sections":["TaizéESP"],"number":"Q05","number_old":"NUM","tono":"Sol cej1","author":"Taizé","source":"-","keywords":["KW"]},</v>
      </c>
      <c r="S32" s="1"/>
      <c r="T32" s="1"/>
    </row>
    <row r="33" spans="1:20" x14ac:dyDescent="0.3">
      <c r="A33" s="1">
        <f>ROW(Tabla13[[#This Row],[Título]])-1</f>
        <v>32</v>
      </c>
      <c r="B33" s="1" t="s">
        <v>1020</v>
      </c>
      <c r="C33" s="1" t="s">
        <v>1168</v>
      </c>
      <c r="D33" s="1" t="s">
        <v>1687</v>
      </c>
      <c r="E33" s="1" t="str">
        <f>_xlfn.XLOOKUP(Tabla13[[#This Row],[Título]],Tabla4[Título],Tabla4[Número],"-",0)</f>
        <v>-</v>
      </c>
      <c r="G33" s="1" t="s">
        <v>1223</v>
      </c>
      <c r="I33" s="15" t="s">
        <v>277</v>
      </c>
      <c r="J33" s="1"/>
      <c r="K33" s="1" t="s">
        <v>938</v>
      </c>
      <c r="L33" s="1" t="s">
        <v>308</v>
      </c>
      <c r="M33" s="15" t="s">
        <v>1277</v>
      </c>
      <c r="N33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data-author="Taizé" data-momento="TaizéESP" data-bib="-" data-nold="-" data-nnew="Q06"&gt;&lt;a href="canciones/alleluia_17.html"&gt;Aleluya 17&lt;/a&gt;&lt;/li&gt;</v>
      </c>
      <c r="O33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{"title":"Aleluya 17","file":"canciones/alleluia_17.html","sections":["TaizéESP"],"number":"Q06","number_old":"NUM","tono":"Mim cej2","author":"Taizé","source":"-","keywords":["KW"]},</v>
      </c>
      <c r="S33" s="1"/>
      <c r="T33" s="1"/>
    </row>
    <row r="34" spans="1:20" x14ac:dyDescent="0.3">
      <c r="A34" s="1">
        <f>ROW(Tabla13[[#This Row],[Título]])-1</f>
        <v>33</v>
      </c>
      <c r="B34" s="1" t="s">
        <v>1021</v>
      </c>
      <c r="C34" s="1" t="s">
        <v>1168</v>
      </c>
      <c r="D34" s="1" t="s">
        <v>1688</v>
      </c>
      <c r="E34" s="1" t="str">
        <f>_xlfn.XLOOKUP(Tabla13[[#This Row],[Título]],Tabla4[Título],Tabla4[Número],"-",0)</f>
        <v>-</v>
      </c>
      <c r="G34" s="1" t="s">
        <v>1175</v>
      </c>
      <c r="I34" s="15" t="s">
        <v>277</v>
      </c>
      <c r="J34" s="1"/>
      <c r="K34" s="1" t="s">
        <v>938</v>
      </c>
      <c r="L34" s="1" t="s">
        <v>312</v>
      </c>
      <c r="M34" s="15" t="s">
        <v>1278</v>
      </c>
      <c r="N34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data-author="Taizé" data-momento="TaizéESP" data-bib="-" data-nold="-" data-nnew="Q07"&gt;&lt;a href="canciones/alleluia_22.html"&gt;Aleluya 22&lt;/a&gt;&lt;/li&gt;</v>
      </c>
      <c r="O34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{"title":"Aleluya 22","file":"canciones/alleluia_22.html","sections":["TaizéESP"],"number":"Q07","number_old":"NUM","tono":"La cej3","author":"Taizé","source":"-","keywords":["KW"]},</v>
      </c>
      <c r="S34" s="1"/>
      <c r="T34" s="1"/>
    </row>
    <row r="35" spans="1:20" x14ac:dyDescent="0.3">
      <c r="A35" s="1">
        <f>ROW(Tabla13[[#This Row],[Título]])-1</f>
        <v>34</v>
      </c>
      <c r="B35" s="1" t="s">
        <v>1022</v>
      </c>
      <c r="C35" s="1" t="s">
        <v>1168</v>
      </c>
      <c r="D35" s="1" t="s">
        <v>1689</v>
      </c>
      <c r="E35" s="1" t="str">
        <f>_xlfn.XLOOKUP(Tabla13[[#This Row],[Título]],Tabla4[Título],Tabla4[Número],"-",0)</f>
        <v>-</v>
      </c>
      <c r="G35" s="1" t="s">
        <v>1190</v>
      </c>
      <c r="I35" s="15" t="s">
        <v>277</v>
      </c>
      <c r="J35" s="1"/>
      <c r="K35" s="1" t="s">
        <v>938</v>
      </c>
      <c r="L35" s="1" t="s">
        <v>303</v>
      </c>
      <c r="M35" s="15" t="s">
        <v>1279</v>
      </c>
      <c r="N35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data-author="Taizé" data-momento="TaizéESP" data-bib="-" data-nold="-" data-nnew="Q04"&gt;&lt;a href="canciones/alleluia_7.html"&gt;Aleluya 7&lt;/a&gt;&lt;/li&gt;</v>
      </c>
      <c r="O35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{"title":"Aleluya 7","file":"canciones/alleluia_7.html","sections":["TaizéESP"],"number":"Q04","number_old":"NUM","tono":"Rem","author":"Taizé","source":"-","keywords":["KW"]},</v>
      </c>
      <c r="S35" s="1"/>
      <c r="T35" s="1"/>
    </row>
    <row r="36" spans="1:20" x14ac:dyDescent="0.3">
      <c r="A36" s="1">
        <f>ROW(Tabla13[[#This Row],[Título]])-1</f>
        <v>35</v>
      </c>
      <c r="B36" s="1" t="s">
        <v>1023</v>
      </c>
      <c r="C36" s="1" t="s">
        <v>1168</v>
      </c>
      <c r="D36" s="1" t="s">
        <v>1690</v>
      </c>
      <c r="E36" s="1" t="str">
        <f>_xlfn.XLOOKUP(Tabla13[[#This Row],[Título]],Tabla4[Título],Tabla4[Número],"-",0)</f>
        <v>-</v>
      </c>
      <c r="G36" s="1" t="s">
        <v>1224</v>
      </c>
      <c r="I36" s="15" t="s">
        <v>277</v>
      </c>
      <c r="J36" s="1"/>
      <c r="K36" s="1" t="s">
        <v>938</v>
      </c>
      <c r="L36" s="1" t="s">
        <v>905</v>
      </c>
      <c r="M36" s="15" t="s">
        <v>1280</v>
      </c>
      <c r="N36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data-author="Taizé" data-momento="TaizéESP" data-bib="-" data-nold="-" data-nnew="Q08"&gt;&lt;a href="canciones/alleluia_94.html"&gt;Aleluya 94&lt;/a&gt;&lt;/li&gt;</v>
      </c>
      <c r="O36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{"title":"Aleluya 94","file":"canciones/alleluia_94.html","sections":["TaizéESP"],"number":"Q08","number_old":"NUM","tono":"Fa#m cej1","author":"Taizé","source":"-","keywords":["KW"]},</v>
      </c>
      <c r="S36" s="1"/>
      <c r="T36" s="1"/>
    </row>
    <row r="37" spans="1:20" x14ac:dyDescent="0.3">
      <c r="A37" s="1">
        <f>ROW(Tabla13[[#This Row],[Título]])-1</f>
        <v>36</v>
      </c>
      <c r="B37" s="1" t="s">
        <v>1024</v>
      </c>
      <c r="C37" s="1" t="s">
        <v>1168</v>
      </c>
      <c r="D37" s="1" t="s">
        <v>1691</v>
      </c>
      <c r="E37" s="1" t="str">
        <f>_xlfn.XLOOKUP(Tabla13[[#This Row],[Título]],Tabla4[Título],Tabla4[Número],"-",0)</f>
        <v>-</v>
      </c>
      <c r="G37" s="1" t="s">
        <v>552</v>
      </c>
      <c r="I37" s="15" t="s">
        <v>277</v>
      </c>
      <c r="J37" s="1"/>
      <c r="K37" s="1" t="s">
        <v>938</v>
      </c>
      <c r="L37" s="1" t="s">
        <v>906</v>
      </c>
      <c r="M37" s="15" t="s">
        <v>1281</v>
      </c>
      <c r="N37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data-author="Taizé" data-momento="TaizéESP" data-bib="-" data-nold="-" data-nnew="Q09"&gt;&lt;a href="canciones/alleluia_96.html"&gt;Aleluya 96&lt;/a&gt;&lt;/li&gt;</v>
      </c>
      <c r="O37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{"title":"Aleluya 96","file":"canciones/alleluia_96.html","sections":["TaizéESP"],"number":"Q09","number_old":"NUM","tono":"Mim","author":"Taizé","source":"-","keywords":["KW"]},</v>
      </c>
      <c r="S37" s="1"/>
      <c r="T37" s="1"/>
    </row>
    <row r="38" spans="1:20" x14ac:dyDescent="0.3">
      <c r="A38" s="1">
        <f>ROW(Tabla13[[#This Row],[Título]])-1</f>
        <v>37</v>
      </c>
      <c r="B38" s="1" t="s">
        <v>1025</v>
      </c>
      <c r="C38" s="1" t="s">
        <v>1168</v>
      </c>
      <c r="D38" s="1" t="s">
        <v>1692</v>
      </c>
      <c r="E38" s="1" t="str">
        <f>_xlfn.XLOOKUP(Tabla13[[#This Row],[Título]],Tabla4[Título],Tabla4[Número],"-",0)</f>
        <v>-</v>
      </c>
      <c r="G38" s="1" t="s">
        <v>1209</v>
      </c>
      <c r="I38" s="15" t="s">
        <v>277</v>
      </c>
      <c r="J38" s="1"/>
      <c r="K38" s="1" t="s">
        <v>938</v>
      </c>
      <c r="L38" s="1" t="s">
        <v>907</v>
      </c>
      <c r="M38" s="15" t="s">
        <v>1282</v>
      </c>
      <c r="N38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data-author="Taizé" data-momento="TaizéESP" data-bib="-" data-nold="-" data-nnew="Q10"&gt;&lt;a href="canciones/alleluia_97.html"&gt;Aleluya 97&lt;/a&gt;&lt;/li&gt;</v>
      </c>
      <c r="O38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{"title":"Aleluya 97","file":"canciones/alleluia_97.html","sections":["TaizéESP"],"number":"Q10","number_old":"NUM","tono":"Mim cej3","author":"Taizé","source":"-","keywords":["KW"]},</v>
      </c>
      <c r="S38" s="1"/>
      <c r="T38" s="1"/>
    </row>
    <row r="39" spans="1:20" x14ac:dyDescent="0.3">
      <c r="A39" s="1">
        <f>ROW(Tabla13[[#This Row],[Título]])-1</f>
        <v>38</v>
      </c>
      <c r="B39" s="1" t="s">
        <v>15</v>
      </c>
      <c r="C39" s="1" t="s">
        <v>198</v>
      </c>
      <c r="D39" s="1" t="s">
        <v>1990</v>
      </c>
      <c r="E39" s="1">
        <f>_xlfn.XLOOKUP(Tabla13[[#This Row],[Título]],Tabla4[Título],Tabla4[Número],"-",0)</f>
        <v>405</v>
      </c>
      <c r="F39" s="1" t="s">
        <v>215</v>
      </c>
      <c r="G39" s="1" t="s">
        <v>1182</v>
      </c>
      <c r="H39" s="1" t="s">
        <v>643</v>
      </c>
      <c r="I39" s="15" t="s">
        <v>513</v>
      </c>
      <c r="J39" s="1"/>
      <c r="K39" s="1" t="s">
        <v>938</v>
      </c>
      <c r="L39" s="1" t="s">
        <v>15</v>
      </c>
      <c r="M39" s="15" t="s">
        <v>1283</v>
      </c>
      <c r="N39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data-author="Brotes de Olivo" data-momento="Aleluya" data-bib="-" data-nold="405" data-nnew="E04"&gt;&lt;a href="canciones/aleluya_cantara.html"&gt;Aleluya cantará&lt;/a&gt;&lt;/li&gt;</v>
      </c>
      <c r="O39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{"title":"Aleluya cantará","file":"canciones/aleluya_cantara.html","sections":["Aleluya"],"number":"E04","number_old":"NUM","tono":"Sol","author":"Brotes de Olivo","source":"-","keywords":["KW"]},</v>
      </c>
      <c r="S39" s="1"/>
      <c r="T39" s="1"/>
    </row>
    <row r="40" spans="1:20" x14ac:dyDescent="0.3">
      <c r="A40" s="1">
        <f>ROW(Tabla13[[#This Row],[Título]])-1</f>
        <v>39</v>
      </c>
      <c r="B40" s="1" t="s">
        <v>1134</v>
      </c>
      <c r="C40" s="1" t="s">
        <v>198</v>
      </c>
      <c r="D40" s="1" t="s">
        <v>1991</v>
      </c>
      <c r="E40" s="1" t="str">
        <f>_xlfn.XLOOKUP(Tabla13[[#This Row],[Título]],Tabla4[Título],Tabla4[Número],"-",0)</f>
        <v>-</v>
      </c>
      <c r="F40" s="1" t="s">
        <v>1136</v>
      </c>
      <c r="G40" s="1" t="s">
        <v>1180</v>
      </c>
      <c r="H40" s="1" t="s">
        <v>643</v>
      </c>
      <c r="I40" s="15" t="s">
        <v>938</v>
      </c>
      <c r="J40" s="1"/>
      <c r="K40" s="1" t="s">
        <v>938</v>
      </c>
      <c r="L40" s="1"/>
      <c r="M40" s="15" t="s">
        <v>1284</v>
      </c>
      <c r="N40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data-author="-" data-momento="Aleluya" data-bib="-" data-nold="-" data-nnew="E09"&gt;&lt;a href="canciones/aleluya_de_adviento.html"&gt;Aleluya de Adviento&lt;/a&gt;&lt;/li&gt;</v>
      </c>
      <c r="O40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{"title":"Aleluya de Adviento","file":"canciones/aleluya_de_adviento.html","sections":["Aleluya"],"number":"E09","number_old":"NUM","tono":"Mi","author":"-","source":"-","keywords":["KW"]},</v>
      </c>
      <c r="S40" s="1"/>
      <c r="T40" s="1"/>
    </row>
    <row r="41" spans="1:20" x14ac:dyDescent="0.3">
      <c r="A41" s="1">
        <f>ROW(Tabla13[[#This Row],[Título]])-1</f>
        <v>40</v>
      </c>
      <c r="B41" s="1" t="s">
        <v>16</v>
      </c>
      <c r="C41" s="1" t="s">
        <v>198</v>
      </c>
      <c r="D41" s="1" t="s">
        <v>1992</v>
      </c>
      <c r="E41" s="1">
        <f>_xlfn.XLOOKUP(Tabla13[[#This Row],[Título]],Tabla4[Título],Tabla4[Número],"-",0)</f>
        <v>406</v>
      </c>
      <c r="F41" s="1" t="s">
        <v>215</v>
      </c>
      <c r="G41" s="1" t="s">
        <v>551</v>
      </c>
      <c r="H41" s="1" t="s">
        <v>643</v>
      </c>
      <c r="I41" s="15" t="s">
        <v>534</v>
      </c>
      <c r="J41" s="1"/>
      <c r="K41" s="1" t="s">
        <v>938</v>
      </c>
      <c r="L41" s="1" t="s">
        <v>16</v>
      </c>
      <c r="M41" s="15" t="s">
        <v>1285</v>
      </c>
      <c r="N41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data-author="Jaime Espino" data-momento="Aleluya" data-bib="-" data-nold="406" data-nnew="E05"&gt;&lt;a href="canciones/aleluya_por_esa_gente.html"&gt;Aleluya por esa gente&lt;/a&gt;&lt;/li&gt;</v>
      </c>
      <c r="O41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{"title":"Aleluya por esa gente","file":"canciones/aleluya_por_esa_gente.html","sections":["Aleluya"],"number":"E05","number_old":"NUM","tono":"Do","author":"Jaime Espino","source":"-","keywords":["KW"]},</v>
      </c>
      <c r="S41" s="1"/>
      <c r="T41" s="1"/>
    </row>
    <row r="42" spans="1:20" x14ac:dyDescent="0.3">
      <c r="A42" s="1">
        <f>ROW(Tabla13[[#This Row],[Título]])-1</f>
        <v>41</v>
      </c>
      <c r="B42" s="1" t="s">
        <v>17</v>
      </c>
      <c r="C42" s="1" t="s">
        <v>198</v>
      </c>
      <c r="D42" s="1" t="s">
        <v>1993</v>
      </c>
      <c r="E42" s="1" t="str">
        <f>_xlfn.XLOOKUP(Tabla13[[#This Row],[Título]],Tabla4[Título],Tabla4[Número],"-",0)</f>
        <v>-</v>
      </c>
      <c r="F42" s="1" t="s">
        <v>215</v>
      </c>
      <c r="G42" s="1" t="s">
        <v>1176</v>
      </c>
      <c r="H42" s="1" t="s">
        <v>643</v>
      </c>
      <c r="I42" s="15" t="s">
        <v>495</v>
      </c>
      <c r="J42" s="1"/>
      <c r="K42" s="1" t="s">
        <v>938</v>
      </c>
      <c r="L42" s="1" t="s">
        <v>17</v>
      </c>
      <c r="M42" s="15" t="s">
        <v>1286</v>
      </c>
      <c r="N42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data-author="Cesáreo Gabarain" data-momento="Aleluya" data-bib="-" data-nold="-" data-nnew="E06"&gt;&lt;a href="canciones/aleluya,_creo_en_ti,_señor.html"&gt;Aleluya, creo en Ti, Señor&lt;/a&gt;&lt;/li&gt;</v>
      </c>
      <c r="O42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{"title":"Aleluya, creo en Ti, Señor","file":"canciones/aleluya,_creo_en_ti,_señor.html","sections":["Aleluya"],"number":"E06","number_old":"NUM","tono":"Sol cej2","author":"Cesáreo Gabarain","source":"-","keywords":["KW"]},</v>
      </c>
      <c r="S42" s="1"/>
      <c r="T42" s="1"/>
    </row>
    <row r="43" spans="1:20" x14ac:dyDescent="0.3">
      <c r="A43" s="1">
        <f>ROW(Tabla13[[#This Row],[Título]])-1</f>
        <v>42</v>
      </c>
      <c r="B43" s="1" t="s">
        <v>18</v>
      </c>
      <c r="C43" s="1" t="s">
        <v>198</v>
      </c>
      <c r="D43" s="1" t="s">
        <v>1994</v>
      </c>
      <c r="E43" s="1">
        <f>_xlfn.XLOOKUP(Tabla13[[#This Row],[Título]],Tabla4[Título],Tabla4[Número],"-",0)</f>
        <v>14</v>
      </c>
      <c r="F43" s="1" t="s">
        <v>215</v>
      </c>
      <c r="G43" s="1" t="s">
        <v>1178</v>
      </c>
      <c r="H43" s="1" t="s">
        <v>643</v>
      </c>
      <c r="I43" s="15" t="s">
        <v>500</v>
      </c>
      <c r="J43" s="1"/>
      <c r="K43" s="1" t="s">
        <v>945</v>
      </c>
      <c r="L43" s="1" t="s">
        <v>18</v>
      </c>
      <c r="M43" s="15" t="s">
        <v>1287</v>
      </c>
      <c r="N43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data-author="Miguel Manzano" data-momento="Aleluya" data-bib="Salmo 96" data-nold="14" data-nnew="E07"&gt;&lt;a href="canciones/aleluya,_el_señor_es_nuestro_rey.html"&gt;Aleluya, el Señor es nuestro Rey&lt;/a&gt;&lt;/li&gt;</v>
      </c>
      <c r="O43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{"title":"Aleluya, el Señor es nuestro Rey","file":"canciones/aleluya,_el_señor_es_nuestro_rey.html","sections":["Aleluya"],"number":"E07","number_old":"NUM","tono":"Fa","author":"Miguel Manzano","source":"Salmo 96","keywords":["KW"]},</v>
      </c>
      <c r="S43" s="1"/>
      <c r="T43" s="1"/>
    </row>
    <row r="44" spans="1:20" x14ac:dyDescent="0.3">
      <c r="A44" s="1">
        <f>ROW(Tabla13[[#This Row],[Título]])-1</f>
        <v>43</v>
      </c>
      <c r="B44" s="1" t="s">
        <v>19</v>
      </c>
      <c r="C44" s="1" t="s">
        <v>198</v>
      </c>
      <c r="D44" s="1" t="s">
        <v>1995</v>
      </c>
      <c r="E44" s="1">
        <f>_xlfn.XLOOKUP(Tabla13[[#This Row],[Título]],Tabla4[Título],Tabla4[Número],"-",0)</f>
        <v>13</v>
      </c>
      <c r="F44" s="1" t="s">
        <v>215</v>
      </c>
      <c r="G44" s="1" t="s">
        <v>1174</v>
      </c>
      <c r="H44" s="1" t="s">
        <v>643</v>
      </c>
      <c r="I44" s="15" t="s">
        <v>490</v>
      </c>
      <c r="J44" s="1"/>
      <c r="K44" s="1" t="s">
        <v>938</v>
      </c>
      <c r="L44" s="1" t="s">
        <v>19</v>
      </c>
      <c r="M44" s="15" t="s">
        <v>1288</v>
      </c>
      <c r="N44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data-author="Carmelo Erdozáin" data-momento="Aleluya" data-bib="-" data-nold="13" data-nnew="E08"&gt;&lt;a href="canciones/aleluya,_es_la_fiesta_del_señor.html"&gt;Aleluya, es la fiesta del Señor&lt;/a&gt;&lt;/li&gt;</v>
      </c>
      <c r="O44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{"title":"Aleluya, es la fiesta del Señor","file":"canciones/aleluya,_es_la_fiesta_del_señor.html","sections":["Aleluya"],"number":"E08","number_old":"NUM","tono":"Re cej2","author":"Carmelo Erdozáin","source":"-","keywords":["KW"]},</v>
      </c>
      <c r="S44" s="1"/>
      <c r="T44" s="1"/>
    </row>
    <row r="45" spans="1:20" x14ac:dyDescent="0.3">
      <c r="A45" s="1">
        <f>ROW(Tabla13[[#This Row],[Título]])-1</f>
        <v>44</v>
      </c>
      <c r="B45" s="1" t="s">
        <v>237</v>
      </c>
      <c r="C45" s="1" t="s">
        <v>198</v>
      </c>
      <c r="D45" s="1" t="s">
        <v>686</v>
      </c>
      <c r="E45" s="1" t="str">
        <f>_xlfn.XLOOKUP(Tabla13[[#This Row],[Título]],Tabla4[Título],Tabla4[Número],"-",0)</f>
        <v>-</v>
      </c>
      <c r="F45" s="1" t="s">
        <v>215</v>
      </c>
      <c r="G45" s="1" t="s">
        <v>1180</v>
      </c>
      <c r="H45" s="1" t="s">
        <v>643</v>
      </c>
      <c r="I45" s="15" t="s">
        <v>498</v>
      </c>
      <c r="J45" s="1"/>
      <c r="K45" s="1" t="s">
        <v>938</v>
      </c>
      <c r="L45" s="1" t="s">
        <v>237</v>
      </c>
      <c r="M45" s="15" t="s">
        <v>1289</v>
      </c>
      <c r="N45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data-author="Joaquín Madurga" data-momento="Aleluya" data-bib="-" data-nold="-" data-nnew="E10"&gt;&lt;a href="canciones/aleluya,_ha_nacido_el_salvador.html"&gt;Aleluya, ha nacido el salvador&lt;/a&gt;&lt;/li&gt;</v>
      </c>
      <c r="O45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{"title":"Aleluya, ha nacido el salvador","file":"canciones/aleluya,_ha_nacido_el_salvador.html","sections":["Aleluya"],"number":"E10","number_old":"NUM","tono":"Mi","author":"Joaquín Madurga","source":"-","keywords":["KW"]},</v>
      </c>
      <c r="S45" s="1"/>
      <c r="T45" s="1"/>
    </row>
    <row r="46" spans="1:20" x14ac:dyDescent="0.3">
      <c r="A46" s="1">
        <f>ROW(Tabla13[[#This Row],[Título]])-1</f>
        <v>45</v>
      </c>
      <c r="B46" s="1" t="s">
        <v>619</v>
      </c>
      <c r="C46" s="1" t="s">
        <v>206</v>
      </c>
      <c r="D46" s="1" t="s">
        <v>1996</v>
      </c>
      <c r="E46" s="1" t="str">
        <f>_xlfn.XLOOKUP(Tabla13[[#This Row],[Título]],Tabla4[Título],Tabla4[Número],"-",0)</f>
        <v>-</v>
      </c>
      <c r="F46" s="1" t="s">
        <v>595</v>
      </c>
      <c r="G46" s="1" t="s">
        <v>1189</v>
      </c>
      <c r="H46" s="1" t="s">
        <v>643</v>
      </c>
      <c r="I46" s="15" t="s">
        <v>595</v>
      </c>
      <c r="J46" s="1"/>
      <c r="K46" s="1" t="s">
        <v>946</v>
      </c>
      <c r="L46" s="1" t="s">
        <v>619</v>
      </c>
      <c r="M46" s="15" t="s">
        <v>1290</v>
      </c>
      <c r="N46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data-author="TSNC" data-momento="Antífonas" data-bib="Isaías 43, 19" data-nold="-" data-nnew="D04"&gt;&lt;a href="canciones/algo_nuevo.html"&gt;Algo nuevo&lt;/a&gt;&lt;/li&gt;</v>
      </c>
      <c r="O46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{"title":"Algo nuevo","file":"canciones/algo_nuevo.html","sections":["Antífonas"],"number":"D04","number_old":"NUM","tono":"Lam cej3","author":"TSNC","source":"Isaías 43, 19","keywords":["KW"]},</v>
      </c>
      <c r="S46" s="1"/>
      <c r="T46" s="1"/>
    </row>
    <row r="47" spans="1:20" x14ac:dyDescent="0.3">
      <c r="A47" s="1">
        <f>ROW(Tabla13[[#This Row],[Título]])-1</f>
        <v>46</v>
      </c>
      <c r="B47" s="1" t="s">
        <v>175</v>
      </c>
      <c r="C47" s="1" t="s">
        <v>199</v>
      </c>
      <c r="D47" s="1" t="s">
        <v>1997</v>
      </c>
      <c r="E47" s="1" t="str">
        <f>_xlfn.XLOOKUP(Tabla13[[#This Row],[Título]],Tabla4[Título],Tabla4[Número],"-",0)</f>
        <v>-</v>
      </c>
      <c r="F47" s="1" t="s">
        <v>215</v>
      </c>
      <c r="G47" s="1" t="s">
        <v>1187</v>
      </c>
      <c r="H47" s="1" t="s">
        <v>643</v>
      </c>
      <c r="I47" s="15" t="s">
        <v>539</v>
      </c>
      <c r="J47" s="1"/>
      <c r="K47" s="1" t="s">
        <v>938</v>
      </c>
      <c r="L47" s="1" t="s">
        <v>175</v>
      </c>
      <c r="M47" s="15" t="s">
        <v>1291</v>
      </c>
      <c r="N47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data-author="Grupo Gente Nueva" data-momento="Ofertorio" data-bib="-" data-nold="-" data-nnew="F01"&gt;&lt;a href="canciones/alimento_de_amor_(el_loco).html"&gt;Alimento de amor (El loco)&lt;/a&gt;&lt;/li&gt;</v>
      </c>
      <c r="O47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{"title":"Alimento de amor (El loco)","file":"canciones/alimento_de_amor_(el_loco).html","sections":["Ofertorio"],"number":"F01","number_old":"NUM","tono":"Lam","author":"Grupo Gente Nueva","source":"-","keywords":["KW"]},</v>
      </c>
      <c r="S47" s="1"/>
      <c r="T47" s="1"/>
    </row>
    <row r="48" spans="1:20" x14ac:dyDescent="0.3">
      <c r="A48" s="1">
        <f>ROW(Tabla13[[#This Row],[Título]])-1</f>
        <v>47</v>
      </c>
      <c r="B48" s="1" t="s">
        <v>306</v>
      </c>
      <c r="C48" s="1" t="s">
        <v>1169</v>
      </c>
      <c r="D48" s="1" t="s">
        <v>1686</v>
      </c>
      <c r="E48" s="1" t="str">
        <f>_xlfn.XLOOKUP(Tabla13[[#This Row],[Título]],Tabla4[Título],Tabla4[Número],"-",0)</f>
        <v>-</v>
      </c>
      <c r="G48" s="1" t="s">
        <v>1222</v>
      </c>
      <c r="I48" s="15" t="s">
        <v>277</v>
      </c>
      <c r="J48" s="1"/>
      <c r="K48" s="1"/>
      <c r="L48" s="1"/>
      <c r="M48" s="15" t="s">
        <v>1276</v>
      </c>
      <c r="N48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data-author="Taizé" data-momento="TaizéORIG" data-bib="" data-nold="-" data-nnew="Q05"&gt;&lt;a href="canciones/alleluia_11.html"&gt;Alleluia 11&lt;/a&gt;&lt;/li&gt;</v>
      </c>
      <c r="O48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{"title":"Alleluia 11","file":"canciones/alleluia_11.html","sections":["TaizéORIG"],"number":"Q05","number_old":"NUM","tono":"Sol cej1","author":"Taizé","source":"","keywords":["KW"]},</v>
      </c>
      <c r="S48" s="1"/>
      <c r="T48" s="1"/>
    </row>
    <row r="49" spans="1:20" x14ac:dyDescent="0.3">
      <c r="A49" s="1">
        <f>ROW(Tabla13[[#This Row],[Título]])-1</f>
        <v>48</v>
      </c>
      <c r="B49" s="1" t="s">
        <v>308</v>
      </c>
      <c r="C49" s="1" t="s">
        <v>1169</v>
      </c>
      <c r="D49" s="1" t="s">
        <v>1687</v>
      </c>
      <c r="E49" s="1" t="str">
        <f>_xlfn.XLOOKUP(Tabla13[[#This Row],[Título]],Tabla4[Título],Tabla4[Número],"-",0)</f>
        <v>-</v>
      </c>
      <c r="G49" s="1" t="s">
        <v>1223</v>
      </c>
      <c r="I49" s="15" t="s">
        <v>277</v>
      </c>
      <c r="J49" s="1"/>
      <c r="K49" s="1"/>
      <c r="L49" s="1"/>
      <c r="M49" s="15" t="s">
        <v>1277</v>
      </c>
      <c r="N49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data-author="Taizé" data-momento="TaizéORIG" data-bib="" data-nold="-" data-nnew="Q06"&gt;&lt;a href="canciones/alleluia_17.html"&gt;Alleluia 17&lt;/a&gt;&lt;/li&gt;</v>
      </c>
      <c r="O49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{"title":"Alleluia 17","file":"canciones/alleluia_17.html","sections":["TaizéORIG"],"number":"Q06","number_old":"NUM","tono":"Mim cej2","author":"Taizé","source":"","keywords":["KW"]},</v>
      </c>
      <c r="S49" s="1"/>
      <c r="T49" s="1"/>
    </row>
    <row r="50" spans="1:20" x14ac:dyDescent="0.3">
      <c r="A50" s="1">
        <f>ROW(Tabla13[[#This Row],[Título]])-1</f>
        <v>49</v>
      </c>
      <c r="B50" s="1" t="s">
        <v>312</v>
      </c>
      <c r="C50" s="1" t="s">
        <v>1169</v>
      </c>
      <c r="D50" s="1" t="s">
        <v>1688</v>
      </c>
      <c r="E50" s="1" t="str">
        <f>_xlfn.XLOOKUP(Tabla13[[#This Row],[Título]],Tabla4[Título],Tabla4[Número],"-",0)</f>
        <v>-</v>
      </c>
      <c r="G50" s="1" t="s">
        <v>1175</v>
      </c>
      <c r="I50" s="15" t="s">
        <v>277</v>
      </c>
      <c r="J50" s="1"/>
      <c r="K50" s="1"/>
      <c r="L50" s="1"/>
      <c r="M50" s="15" t="s">
        <v>1278</v>
      </c>
      <c r="N50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data-author="Taizé" data-momento="TaizéORIG" data-bib="" data-nold="-" data-nnew="Q07"&gt;&lt;a href="canciones/alleluia_22.html"&gt;Alleluia 22&lt;/a&gt;&lt;/li&gt;</v>
      </c>
      <c r="O50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{"title":"Alleluia 22","file":"canciones/alleluia_22.html","sections":["TaizéORIG"],"number":"Q07","number_old":"NUM","tono":"La cej3","author":"Taizé","source":"","keywords":["KW"]},</v>
      </c>
      <c r="S50" s="1"/>
      <c r="T50" s="1"/>
    </row>
    <row r="51" spans="1:20" x14ac:dyDescent="0.3">
      <c r="A51" s="1">
        <f>ROW(Tabla13[[#This Row],[Título]])-1</f>
        <v>50</v>
      </c>
      <c r="B51" s="1" t="s">
        <v>303</v>
      </c>
      <c r="C51" s="1" t="s">
        <v>1169</v>
      </c>
      <c r="D51" s="1" t="s">
        <v>1689</v>
      </c>
      <c r="E51" s="1" t="str">
        <f>_xlfn.XLOOKUP(Tabla13[[#This Row],[Título]],Tabla4[Título],Tabla4[Número],"-",0)</f>
        <v>-</v>
      </c>
      <c r="G51" s="1" t="s">
        <v>1190</v>
      </c>
      <c r="I51" s="15" t="s">
        <v>277</v>
      </c>
      <c r="J51" s="1"/>
      <c r="K51" s="1"/>
      <c r="L51" s="1"/>
      <c r="M51" s="15" t="s">
        <v>1279</v>
      </c>
      <c r="N51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data-author="Taizé" data-momento="TaizéORIG" data-bib="" data-nold="-" data-nnew="Q04"&gt;&lt;a href="canciones/alleluia_7.html"&gt;Alleluia 7&lt;/a&gt;&lt;/li&gt;</v>
      </c>
      <c r="O51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{"title":"Alleluia 7","file":"canciones/alleluia_7.html","sections":["TaizéORIG"],"number":"Q04","number_old":"NUM","tono":"Rem","author":"Taizé","source":"","keywords":["KW"]},</v>
      </c>
      <c r="S51" s="1"/>
      <c r="T51" s="1"/>
    </row>
    <row r="52" spans="1:20" x14ac:dyDescent="0.3">
      <c r="A52" s="1">
        <f>ROW(Tabla13[[#This Row],[Título]])-1</f>
        <v>51</v>
      </c>
      <c r="B52" s="1" t="s">
        <v>905</v>
      </c>
      <c r="C52" s="1" t="s">
        <v>1169</v>
      </c>
      <c r="D52" s="1" t="s">
        <v>1690</v>
      </c>
      <c r="E52" s="1" t="str">
        <f>_xlfn.XLOOKUP(Tabla13[[#This Row],[Título]],Tabla4[Título],Tabla4[Número],"-",0)</f>
        <v>-</v>
      </c>
      <c r="G52" s="1" t="s">
        <v>1224</v>
      </c>
      <c r="I52" s="15" t="s">
        <v>277</v>
      </c>
      <c r="J52" s="1"/>
      <c r="K52" s="1"/>
      <c r="L52" s="1"/>
      <c r="M52" s="15" t="s">
        <v>1280</v>
      </c>
      <c r="N52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data-author="Taizé" data-momento="TaizéORIG" data-bib="" data-nold="-" data-nnew="Q08"&gt;&lt;a href="canciones/alleluia_94.html"&gt;Alleluia 94&lt;/a&gt;&lt;/li&gt;</v>
      </c>
      <c r="O52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{"title":"Alleluia 94","file":"canciones/alleluia_94.html","sections":["TaizéORIG"],"number":"Q08","number_old":"NUM","tono":"Fa#m cej1","author":"Taizé","source":"","keywords":["KW"]},</v>
      </c>
      <c r="S52" s="1"/>
      <c r="T52" s="1"/>
    </row>
    <row r="53" spans="1:20" x14ac:dyDescent="0.3">
      <c r="A53" s="1">
        <f>ROW(Tabla13[[#This Row],[Título]])-1</f>
        <v>52</v>
      </c>
      <c r="B53" s="1" t="s">
        <v>906</v>
      </c>
      <c r="C53" s="1" t="s">
        <v>1169</v>
      </c>
      <c r="D53" s="1" t="s">
        <v>1691</v>
      </c>
      <c r="E53" s="1" t="str">
        <f>_xlfn.XLOOKUP(Tabla13[[#This Row],[Título]],Tabla4[Título],Tabla4[Número],"-",0)</f>
        <v>-</v>
      </c>
      <c r="G53" s="1" t="s">
        <v>552</v>
      </c>
      <c r="I53" s="15" t="s">
        <v>277</v>
      </c>
      <c r="J53" s="1"/>
      <c r="K53" s="1"/>
      <c r="L53" s="1"/>
      <c r="M53" s="15" t="s">
        <v>1281</v>
      </c>
      <c r="N53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data-author="Taizé" data-momento="TaizéORIG" data-bib="" data-nold="-" data-nnew="Q09"&gt;&lt;a href="canciones/alleluia_96.html"&gt;Alleluia 96&lt;/a&gt;&lt;/li&gt;</v>
      </c>
      <c r="O53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{"title":"Alleluia 96","file":"canciones/alleluia_96.html","sections":["TaizéORIG"],"number":"Q09","number_old":"NUM","tono":"Mim","author":"Taizé","source":"","keywords":["KW"]},</v>
      </c>
      <c r="S53" s="1"/>
      <c r="T53" s="1"/>
    </row>
    <row r="54" spans="1:20" x14ac:dyDescent="0.3">
      <c r="A54" s="1">
        <f>ROW(Tabla13[[#This Row],[Título]])-1</f>
        <v>53</v>
      </c>
      <c r="B54" s="1" t="s">
        <v>907</v>
      </c>
      <c r="C54" s="1" t="s">
        <v>1169</v>
      </c>
      <c r="D54" s="1" t="s">
        <v>1692</v>
      </c>
      <c r="E54" s="1" t="str">
        <f>_xlfn.XLOOKUP(Tabla13[[#This Row],[Título]],Tabla4[Título],Tabla4[Número],"-",0)</f>
        <v>-</v>
      </c>
      <c r="G54" s="1" t="s">
        <v>1209</v>
      </c>
      <c r="I54" s="15" t="s">
        <v>277</v>
      </c>
      <c r="J54" s="1"/>
      <c r="K54" s="1"/>
      <c r="L54" s="1"/>
      <c r="M54" s="15" t="s">
        <v>1282</v>
      </c>
      <c r="N54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data-author="Taizé" data-momento="TaizéORIG" data-bib="" data-nold="-" data-nnew="Q10"&gt;&lt;a href="canciones/alleluia_97.html"&gt;Alleluia 97&lt;/a&gt;&lt;/li&gt;</v>
      </c>
      <c r="O54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{"title":"Alleluia 97","file":"canciones/alleluia_97.html","sections":["TaizéORIG"],"number":"Q10","number_old":"NUM","tono":"Mim cej3","author":"Taizé","source":"","keywords":["KW"]},</v>
      </c>
      <c r="S54" s="1"/>
      <c r="T54" s="1"/>
    </row>
    <row r="55" spans="1:20" x14ac:dyDescent="0.3">
      <c r="A55" s="1">
        <f>ROW(Tabla13[[#This Row],[Título]])-1</f>
        <v>54</v>
      </c>
      <c r="B55" s="1" t="s">
        <v>20</v>
      </c>
      <c r="C55" s="1" t="s">
        <v>1138</v>
      </c>
      <c r="D55" s="1" t="s">
        <v>1205</v>
      </c>
      <c r="E55" s="1">
        <f>_xlfn.XLOOKUP(Tabla13[[#This Row],[Título]],Tabla4[Título],Tabla4[Número],"-",0)</f>
        <v>407</v>
      </c>
      <c r="F55" s="1" t="s">
        <v>215</v>
      </c>
      <c r="G55" s="1" t="s">
        <v>1182</v>
      </c>
      <c r="H55" s="1" t="s">
        <v>643</v>
      </c>
      <c r="I55" s="15" t="s">
        <v>569</v>
      </c>
      <c r="J55" s="1"/>
      <c r="K55" s="1" t="s">
        <v>938</v>
      </c>
      <c r="L55" s="1" t="s">
        <v>20</v>
      </c>
      <c r="M55" s="15" t="s">
        <v>1292</v>
      </c>
      <c r="N55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data-author="Enrique García Vélez" data-momento="Comunión" data-bib="-" data-nold="407" data-nnew="K06"&gt;&lt;a href="canciones/alma_misionera.html"&gt;Alma misionera&lt;/a&gt;&lt;/li&gt;</v>
      </c>
      <c r="O55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{"title":"Alma misionera","file":"canciones/alma_misionera.html","sections":["Comunión"],"number":"K06","number_old":"NUM","tono":"Sol","author":"Enrique García Vélez","source":"-","keywords":["KW"]},</v>
      </c>
      <c r="S55" s="1"/>
      <c r="T55" s="1"/>
    </row>
    <row r="56" spans="1:20" x14ac:dyDescent="0.3">
      <c r="A56" s="1">
        <f>ROW(Tabla13[[#This Row],[Título]])-1</f>
        <v>55</v>
      </c>
      <c r="B56" s="1" t="s">
        <v>21</v>
      </c>
      <c r="C56" s="1" t="s">
        <v>195</v>
      </c>
      <c r="D56" s="1" t="s">
        <v>1998</v>
      </c>
      <c r="E56" s="1">
        <f>_xlfn.XLOOKUP(Tabla13[[#This Row],[Título]],Tabla4[Título],Tabla4[Número],"-",0)</f>
        <v>21</v>
      </c>
      <c r="F56" s="1" t="s">
        <v>215</v>
      </c>
      <c r="G56" s="1" t="s">
        <v>1174</v>
      </c>
      <c r="H56" s="1" t="s">
        <v>643</v>
      </c>
      <c r="I56" s="15" t="s">
        <v>492</v>
      </c>
      <c r="J56" s="1"/>
      <c r="K56" s="1" t="s">
        <v>938</v>
      </c>
      <c r="L56" s="1" t="s">
        <v>21</v>
      </c>
      <c r="M56" s="15" t="s">
        <v>1293</v>
      </c>
      <c r="N56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data-author="Francisco Palazón" data-momento="Entrada" data-bib="-" data-nold="21" data-nnew="A07"&gt;&lt;a href="canciones/alrededor_de_tu_mesa.html"&gt;Alrededor de tu mesa&lt;/a&gt;&lt;/li&gt;</v>
      </c>
      <c r="O56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{"title":"Alrededor de tu mesa","file":"canciones/alrededor_de_tu_mesa.html","sections":["Entrada"],"number":"A07","number_old":"NUM","tono":"Re cej2","author":"Francisco Palazón","source":"-","keywords":["KW"]},</v>
      </c>
      <c r="S56" s="1"/>
      <c r="T56" s="1"/>
    </row>
    <row r="57" spans="1:20" x14ac:dyDescent="0.3">
      <c r="A57" s="1">
        <f>ROW(Tabla13[[#This Row],[Título]])-1</f>
        <v>56</v>
      </c>
      <c r="B57" s="1" t="s">
        <v>209</v>
      </c>
      <c r="C57" s="1" t="s">
        <v>1138</v>
      </c>
      <c r="D57" s="1" t="s">
        <v>1206</v>
      </c>
      <c r="E57" s="1">
        <f>_xlfn.XLOOKUP(Tabla13[[#This Row],[Título]],Tabla4[Título],Tabla4[Número],"-",0)</f>
        <v>23</v>
      </c>
      <c r="F57" s="1" t="s">
        <v>215</v>
      </c>
      <c r="G57" s="1" t="s">
        <v>1174</v>
      </c>
      <c r="H57" s="1" t="s">
        <v>643</v>
      </c>
      <c r="I57" s="15" t="s">
        <v>570</v>
      </c>
      <c r="J57" s="1"/>
      <c r="K57" s="1" t="s">
        <v>938</v>
      </c>
      <c r="L57" s="1" t="s">
        <v>209</v>
      </c>
      <c r="M57" s="15" t="s">
        <v>1294</v>
      </c>
      <c r="N57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data-author="Comunidad San Pedro" data-momento="Comunión" data-bib="-" data-nold="23" data-nnew="K07"&gt;&lt;a href="canciones/alza_tu_mano_(comunidad).html"&gt;Alza tu mano (Comunidad)&lt;/a&gt;&lt;/li&gt;</v>
      </c>
      <c r="O57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{"title":"Alza tu mano (Comunidad)","file":"canciones/alza_tu_mano_(comunidad).html","sections":["Comunión"],"number":"K07","number_old":"NUM","tono":"Re cej2","author":"Comunidad San Pedro","source":"-","keywords":["KW"]},</v>
      </c>
      <c r="S57" s="1"/>
      <c r="T57" s="1"/>
    </row>
    <row r="58" spans="1:20" x14ac:dyDescent="0.3">
      <c r="A58" s="1">
        <f>ROW(Tabla13[[#This Row],[Título]])-1</f>
        <v>57</v>
      </c>
      <c r="B58" s="1" t="s">
        <v>22</v>
      </c>
      <c r="C58" s="1" t="s">
        <v>1138</v>
      </c>
      <c r="D58" s="1" t="s">
        <v>1208</v>
      </c>
      <c r="E58" s="1">
        <f>_xlfn.XLOOKUP(Tabla13[[#This Row],[Título]],Tabla4[Título],Tabla4[Número],"-",0)</f>
        <v>408</v>
      </c>
      <c r="F58" s="1" t="s">
        <v>215</v>
      </c>
      <c r="G58" s="1" t="s">
        <v>1188</v>
      </c>
      <c r="H58" s="1" t="s">
        <v>643</v>
      </c>
      <c r="I58" s="15" t="s">
        <v>571</v>
      </c>
      <c r="J58" s="1"/>
      <c r="K58" s="1" t="s">
        <v>948</v>
      </c>
      <c r="L58" s="1" t="s">
        <v>22</v>
      </c>
      <c r="M58" s="15" t="s">
        <v>1295</v>
      </c>
      <c r="N58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data-author="Maite López" data-momento="Comunión" data-bib="Juan 13, 1-9" data-nold="408" data-nnew="K09"&gt;&lt;a href="canciones/amando_hasta_el_extremo.html"&gt;Amando hasta el extremo&lt;/a&gt;&lt;/li&gt;</v>
      </c>
      <c r="O58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{"title":"Amando hasta el extremo","file":"canciones/amando_hasta_el_extremo.html","sections":["Comunión"],"number":"K09","number_old":"NUM","tono":"Lam cej4","author":"Maite López","source":"Juan 13, 1-9","keywords":["KW"]},</v>
      </c>
      <c r="S58" s="1"/>
      <c r="T58" s="1"/>
    </row>
    <row r="59" spans="1:20" x14ac:dyDescent="0.3">
      <c r="A59" s="1">
        <f>ROW(Tabla13[[#This Row],[Título]])-1</f>
        <v>58</v>
      </c>
      <c r="B59" s="1" t="s">
        <v>23</v>
      </c>
      <c r="C59" s="1" t="s">
        <v>1138</v>
      </c>
      <c r="D59" s="1" t="s">
        <v>734</v>
      </c>
      <c r="E59" s="1">
        <f>_xlfn.XLOOKUP(Tabla13[[#This Row],[Título]],Tabla4[Título],Tabla4[Número],"-",0)</f>
        <v>409</v>
      </c>
      <c r="F59" s="1" t="s">
        <v>215</v>
      </c>
      <c r="G59" s="1" t="s">
        <v>551</v>
      </c>
      <c r="H59" s="1" t="s">
        <v>643</v>
      </c>
      <c r="I59" s="15" t="s">
        <v>497</v>
      </c>
      <c r="J59" s="1"/>
      <c r="K59" s="1" t="s">
        <v>947</v>
      </c>
      <c r="L59" s="1" t="s">
        <v>23</v>
      </c>
      <c r="M59" s="15" t="s">
        <v>1296</v>
      </c>
      <c r="N59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data-author="Kairoi" data-momento="Comunión" data-bib="Juan 15, 9-11" data-nold="409" data-nnew="K10"&gt;&lt;a href="canciones/amaos_(como_el_padre_me_amo).html"&gt;Amaos (Como el Padre me amó)&lt;/a&gt;&lt;/li&gt;</v>
      </c>
      <c r="O59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{"title":"Amaos (Como el Padre me amó)","file":"canciones/amaos_(como_el_padre_me_amo).html","sections":["Comunión"],"number":"K10","number_old":"NUM","tono":"Do","author":"Kairoi","source":"Juan 15, 9-11","keywords":["KW"]},</v>
      </c>
      <c r="S59" s="1"/>
      <c r="T59" s="1"/>
    </row>
    <row r="60" spans="1:20" x14ac:dyDescent="0.3">
      <c r="A60" s="1">
        <f>ROW(Tabla13[[#This Row],[Título]])-1</f>
        <v>59</v>
      </c>
      <c r="B60" s="1" t="s">
        <v>24</v>
      </c>
      <c r="C60" s="1" t="s">
        <v>1138</v>
      </c>
      <c r="D60" s="1" t="s">
        <v>1207</v>
      </c>
      <c r="E60" s="1">
        <f>_xlfn.XLOOKUP(Tabla13[[#This Row],[Título]],Tabla4[Título],Tabla4[Número],"-",0)</f>
        <v>410</v>
      </c>
      <c r="F60" s="1" t="s">
        <v>215</v>
      </c>
      <c r="G60" s="1" t="s">
        <v>1177</v>
      </c>
      <c r="H60" s="1" t="s">
        <v>643</v>
      </c>
      <c r="I60" s="15" t="s">
        <v>572</v>
      </c>
      <c r="J60" s="1"/>
      <c r="K60" s="1" t="s">
        <v>938</v>
      </c>
      <c r="L60" s="1" t="s">
        <v>24</v>
      </c>
      <c r="M60" s="15" t="s">
        <v>1297</v>
      </c>
      <c r="N60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data-author="Emilio Vicente Mateu" data-momento="Comunión" data-bib="-" data-nold="410" data-nnew="K08"&gt;&lt;a href="canciones/amar_es_darse.html"&gt;Amar es darse&lt;/a&gt;&lt;/li&gt;</v>
      </c>
      <c r="O60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{"title":"Amar es darse","file":"canciones/amar_es_darse.html","sections":["Comunión"],"number":"K08","number_old":"NUM","tono":"Re","author":"Emilio Vicente Mateu","source":"-","keywords":["KW"]},</v>
      </c>
      <c r="S60" s="1"/>
      <c r="T60" s="1"/>
    </row>
    <row r="61" spans="1:20" x14ac:dyDescent="0.3">
      <c r="A61" s="1">
        <f>ROW(Tabla13[[#This Row],[Título]])-1</f>
        <v>60</v>
      </c>
      <c r="B61" s="1" t="s">
        <v>25</v>
      </c>
      <c r="C61" s="1" t="s">
        <v>199</v>
      </c>
      <c r="D61" s="1" t="s">
        <v>1999</v>
      </c>
      <c r="E61" s="1">
        <f>_xlfn.XLOOKUP(Tabla13[[#This Row],[Título]],Tabla4[Título],Tabla4[Número],"-",0)</f>
        <v>26</v>
      </c>
      <c r="F61" s="1" t="s">
        <v>215</v>
      </c>
      <c r="G61" s="1" t="s">
        <v>1194</v>
      </c>
      <c r="H61" s="1" t="s">
        <v>643</v>
      </c>
      <c r="I61" s="15" t="s">
        <v>498</v>
      </c>
      <c r="J61" s="1"/>
      <c r="K61" s="1" t="s">
        <v>949</v>
      </c>
      <c r="L61" s="1" t="s">
        <v>25</v>
      </c>
      <c r="M61" s="15" t="s">
        <v>1298</v>
      </c>
      <c r="N61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data-author="Joaquín Madurga" data-momento="Ofertorio" data-bib="Lucas 24, 13-35" data-nold="26" data-nnew="F02"&gt;&lt;a href="canciones/andando_por_el_camino.html"&gt;Andando por el camino&lt;/a&gt;&lt;/li&gt;</v>
      </c>
      <c r="O61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{"title":"Andando por el camino","file":"canciones/andando_por_el_camino.html","sections":["Ofertorio"],"number":"F02","number_old":"NUM","tono":"Lam cej2","author":"Joaquín Madurga","source":"Lucas 24, 13-35","keywords":["KW"]},</v>
      </c>
      <c r="S61" s="1"/>
      <c r="T61" s="1"/>
    </row>
    <row r="62" spans="1:20" x14ac:dyDescent="0.3">
      <c r="A62" s="1">
        <f>ROW(Tabla13[[#This Row],[Título]])-1</f>
        <v>61</v>
      </c>
      <c r="B62" s="1" t="s">
        <v>26</v>
      </c>
      <c r="C62" s="1" t="s">
        <v>199</v>
      </c>
      <c r="D62" s="1" t="s">
        <v>2000</v>
      </c>
      <c r="E62" s="1">
        <f>_xlfn.XLOOKUP(Tabla13[[#This Row],[Título]],Tabla4[Título],Tabla4[Número],"-",0)</f>
        <v>24</v>
      </c>
      <c r="F62" s="1" t="s">
        <v>215</v>
      </c>
      <c r="G62" s="1" t="s">
        <v>1184</v>
      </c>
      <c r="H62" s="1" t="s">
        <v>643</v>
      </c>
      <c r="I62" s="15" t="s">
        <v>490</v>
      </c>
      <c r="J62" s="1"/>
      <c r="K62" s="1" t="s">
        <v>938</v>
      </c>
      <c r="L62" s="1" t="s">
        <v>26</v>
      </c>
      <c r="M62" s="15" t="s">
        <v>1299</v>
      </c>
      <c r="N62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data-author="Carmelo Erdozáin" data-momento="Ofertorio" data-bib="-" data-nold="24" data-nnew="F03"&gt;&lt;a href="canciones/ante_ti,_señor.html"&gt;Ante Ti, Señor&lt;/a&gt;&lt;/li&gt;</v>
      </c>
      <c r="O62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{"title":"Ante Ti, Señor","file":"canciones/ante_ti,_señor.html","sections":["Ofertorio"],"number":"F03","number_old":"NUM","tono":"Do cej2","author":"Carmelo Erdozáin","source":"-","keywords":["KW"]},</v>
      </c>
      <c r="S62" s="1"/>
      <c r="T62" s="1"/>
    </row>
    <row r="63" spans="1:20" x14ac:dyDescent="0.3">
      <c r="A63" s="1">
        <f>ROW(Tabla13[[#This Row],[Título]])-1</f>
        <v>62</v>
      </c>
      <c r="B63" s="1" t="s">
        <v>27</v>
      </c>
      <c r="C63" s="1" t="s">
        <v>203</v>
      </c>
      <c r="D63" s="1" t="s">
        <v>2001</v>
      </c>
      <c r="E63" s="1">
        <f>_xlfn.XLOOKUP(Tabla13[[#This Row],[Título]],Tabla4[Título],Tabla4[Número],"-",0)</f>
        <v>22</v>
      </c>
      <c r="F63" s="1" t="s">
        <v>215</v>
      </c>
      <c r="G63" s="1" t="s">
        <v>1190</v>
      </c>
      <c r="H63" s="1" t="s">
        <v>643</v>
      </c>
      <c r="I63" s="15" t="s">
        <v>600</v>
      </c>
      <c r="J63" s="1"/>
      <c r="K63" s="1" t="s">
        <v>950</v>
      </c>
      <c r="L63" s="1" t="s">
        <v>27</v>
      </c>
      <c r="M63" s="15" t="s">
        <v>1300</v>
      </c>
      <c r="N63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data-author="Cristóbal Halffter" data-momento="Despedida" data-bib="Romanos 14, 17" data-nold="22" data-nnew="L01"&gt;&lt;a href="canciones/anunciaremos_tu_reino,_señor.html"&gt;Anunciaremos tu reino, Señor&lt;/a&gt;&lt;/li&gt;</v>
      </c>
      <c r="O63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{"title":"Anunciaremos tu reino, Señor","file":"canciones/anunciaremos_tu_reino,_señor.html","sections":["Despedida"],"number":"L01","number_old":"NUM","tono":"Rem","author":"Cristóbal Halffter","source":"Romanos 14, 17","keywords":["KW"]},</v>
      </c>
      <c r="S63" s="1"/>
      <c r="T63" s="1"/>
    </row>
    <row r="64" spans="1:20" x14ac:dyDescent="0.3">
      <c r="A64" s="1">
        <f>ROW(Tabla13[[#This Row],[Título]])-1</f>
        <v>63</v>
      </c>
      <c r="B64" s="1" t="s">
        <v>581</v>
      </c>
      <c r="C64" s="1" t="s">
        <v>199</v>
      </c>
      <c r="D64" s="1" t="s">
        <v>2002</v>
      </c>
      <c r="E64" s="1" t="str">
        <f>_xlfn.XLOOKUP(Tabla13[[#This Row],[Título]],Tabla4[Título],Tabla4[Número],"-",0)</f>
        <v>-</v>
      </c>
      <c r="F64" s="1" t="s">
        <v>582</v>
      </c>
      <c r="G64" s="1" t="s">
        <v>1182</v>
      </c>
      <c r="H64" s="1" t="s">
        <v>643</v>
      </c>
      <c r="I64" s="15" t="s">
        <v>937</v>
      </c>
      <c r="J64" s="1"/>
      <c r="K64" s="1" t="s">
        <v>938</v>
      </c>
      <c r="L64" s="1" t="s">
        <v>581</v>
      </c>
      <c r="M64" s="15" t="s">
        <v>1301</v>
      </c>
      <c r="N64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data-author="Padre Ernesto" data-momento="Ofertorio" data-bib="-" data-nold="-" data-nnew="F04"&gt;&lt;a href="canciones/aqui_tienes_el_pan.html"&gt;Aquí tienes el Pan&lt;/a&gt;&lt;/li&gt;</v>
      </c>
      <c r="O64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{"title":"Aquí tienes el Pan","file":"canciones/aqui_tienes_el_pan.html","sections":["Ofertorio"],"number":"F04","number_old":"NUM","tono":"Sol","author":"Padre Ernesto","source":"-","keywords":["KW"]},</v>
      </c>
      <c r="S64" s="1"/>
      <c r="T64" s="1"/>
    </row>
    <row r="65" spans="1:20" x14ac:dyDescent="0.3">
      <c r="A65" s="1">
        <f>ROW(Tabla13[[#This Row],[Título]])-1</f>
        <v>64</v>
      </c>
      <c r="B65" s="1" t="s">
        <v>511</v>
      </c>
      <c r="C65" s="1" t="s">
        <v>204</v>
      </c>
      <c r="D65" s="1" t="s">
        <v>2003</v>
      </c>
      <c r="E65" s="1" t="str">
        <f>_xlfn.XLOOKUP(Tabla13[[#This Row],[Título]],Tabla4[Título],Tabla4[Número],"-",0)</f>
        <v>-</v>
      </c>
      <c r="F65" s="1" t="s">
        <v>226</v>
      </c>
      <c r="G65" s="1" t="s">
        <v>1176</v>
      </c>
      <c r="H65" s="7" t="s">
        <v>643</v>
      </c>
      <c r="I65" s="15" t="s">
        <v>493</v>
      </c>
      <c r="J65" s="1"/>
      <c r="K65" s="1" t="s">
        <v>938</v>
      </c>
      <c r="L65" s="1" t="s">
        <v>511</v>
      </c>
      <c r="M65" s="15" t="s">
        <v>1302</v>
      </c>
      <c r="N65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data-author="Toño Casado" data-momento="María" data-bib="-" data-nold="-" data-nnew="M02"&gt;&lt;a href="canciones/ave_maria.html"&gt;Ave María&lt;/a&gt;&lt;/li&gt;</v>
      </c>
      <c r="O65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{"title":"Ave María","file":"canciones/ave_maria.html","sections":["María"],"number":"M02","number_old":"NUM","tono":"Sol cej2","author":"Toño Casado","source":"-","keywords":["KW"]},</v>
      </c>
      <c r="S65" s="1"/>
      <c r="T65" s="1"/>
    </row>
    <row r="66" spans="1:20" x14ac:dyDescent="0.3">
      <c r="A66" s="1">
        <f>ROW(Tabla13[[#This Row],[Título]])-1</f>
        <v>65</v>
      </c>
      <c r="B66" s="1" t="s">
        <v>576</v>
      </c>
      <c r="C66" s="1" t="s">
        <v>485</v>
      </c>
      <c r="D66" s="1" t="s">
        <v>2004</v>
      </c>
      <c r="E66" s="1" t="str">
        <f>_xlfn.XLOOKUP(Tabla13[[#This Row],[Título]],Tabla4[Título],Tabla4[Número],"-",0)</f>
        <v>-</v>
      </c>
      <c r="G66" s="1" t="s">
        <v>1180</v>
      </c>
      <c r="I66" s="15" t="s">
        <v>938</v>
      </c>
      <c r="J66" s="1"/>
      <c r="K66" s="1" t="s">
        <v>938</v>
      </c>
      <c r="L66" s="1" t="s">
        <v>576</v>
      </c>
      <c r="M66" s="15" t="s">
        <v>1303</v>
      </c>
      <c r="N66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data-author="-" data-momento="Navidad" data-bib="-" data-nold="-" data-nnew="O03"&gt;&lt;a href="canciones/ay,_del_chiquirritin.html"&gt;Ay, del chiquirritín&lt;/a&gt;&lt;/li&gt;</v>
      </c>
      <c r="O66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{"title":"Ay, del chiquirritín","file":"canciones/ay,_del_chiquirritin.html","sections":["Navidad"],"number":"O03","number_old":"NUM","tono":"Mi","author":"-","source":"-","keywords":["KW"]},</v>
      </c>
      <c r="S66" s="1"/>
      <c r="T66" s="1"/>
    </row>
    <row r="67" spans="1:20" x14ac:dyDescent="0.3">
      <c r="A67" s="1">
        <f>ROW(Tabla13[[#This Row],[Título]])-1</f>
        <v>66</v>
      </c>
      <c r="B67" s="1" t="s">
        <v>591</v>
      </c>
      <c r="C67" s="1" t="s">
        <v>206</v>
      </c>
      <c r="D67" s="1" t="s">
        <v>2005</v>
      </c>
      <c r="E67" s="1" t="str">
        <f>_xlfn.XLOOKUP(Tabla13[[#This Row],[Título]],Tabla4[Título],Tabla4[Número],"-",0)</f>
        <v>-</v>
      </c>
      <c r="F67" s="1" t="s">
        <v>582</v>
      </c>
      <c r="G67" s="1" t="s">
        <v>1177</v>
      </c>
      <c r="H67" s="1" t="s">
        <v>643</v>
      </c>
      <c r="I67" s="15" t="s">
        <v>646</v>
      </c>
      <c r="J67" s="1"/>
      <c r="K67" s="1" t="s">
        <v>951</v>
      </c>
      <c r="L67" s="1" t="s">
        <v>591</v>
      </c>
      <c r="M67" s="15" t="s">
        <v>1304</v>
      </c>
      <c r="N67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data-author="José Vives" data-momento="Antífonas" data-bib="Mateo 14, 22-33" data-nold="-" data-nnew="D05"&gt;&lt;a href="canciones/ayudame_a_caminar.html"&gt;Ayúdame a caminar&lt;/a&gt;&lt;/li&gt;</v>
      </c>
      <c r="O67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{"title":"Ayúdame a caminar","file":"canciones/ayudame_a_caminar.html","sections":["Antífonas"],"number":"D05","number_old":"NUM","tono":"Re","author":"José Vives","source":"Mateo 14, 22-33","keywords":["KW"]},</v>
      </c>
      <c r="S67" s="1"/>
      <c r="T67" s="1"/>
    </row>
    <row r="68" spans="1:20" x14ac:dyDescent="0.3">
      <c r="A68" s="1">
        <f>ROW(Tabla13[[#This Row],[Título]])-1</f>
        <v>67</v>
      </c>
      <c r="B68" s="1" t="s">
        <v>319</v>
      </c>
      <c r="C68" s="1" t="s">
        <v>1169</v>
      </c>
      <c r="D68" s="1" t="s">
        <v>1693</v>
      </c>
      <c r="E68" s="1" t="str">
        <f>_xlfn.XLOOKUP(Tabla13[[#This Row],[Título]],Tabla4[Título],Tabla4[Número],"-",0)</f>
        <v>-</v>
      </c>
      <c r="G68" s="1" t="s">
        <v>1175</v>
      </c>
      <c r="I68" s="15" t="s">
        <v>277</v>
      </c>
      <c r="J68" s="1"/>
      <c r="K68" s="1"/>
      <c r="L68" s="1"/>
      <c r="M68" s="15" t="s">
        <v>1305</v>
      </c>
      <c r="N68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data-author="Taizé" data-momento="TaizéORIG" data-bib="" data-nold="-" data-nnew="Q11"&gt;&lt;a href="canciones/beati_voi_poveri.html"&gt;Beati voi poveri&lt;/a&gt;&lt;/li&gt;</v>
      </c>
      <c r="O68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{"title":"Beati voi poveri","file":"canciones/beati_voi_poveri.html","sections":["TaizéORIG"],"number":"Q11","number_old":"NUM","tono":"La cej3","author":"Taizé","source":"","keywords":["KW"]},</v>
      </c>
      <c r="S68" s="1"/>
      <c r="T68" s="1"/>
    </row>
    <row r="69" spans="1:20" x14ac:dyDescent="0.3">
      <c r="A69" s="1">
        <f>ROW(Tabla13[[#This Row],[Título]])-1</f>
        <v>68</v>
      </c>
      <c r="B69" s="1" t="s">
        <v>321</v>
      </c>
      <c r="C69" s="1" t="s">
        <v>1169</v>
      </c>
      <c r="D69" s="1" t="s">
        <v>1694</v>
      </c>
      <c r="E69" s="1" t="str">
        <f>_xlfn.XLOOKUP(Tabla13[[#This Row],[Título]],Tabla4[Título],Tabla4[Número],"-",0)</f>
        <v>-</v>
      </c>
      <c r="G69" s="1" t="s">
        <v>1192</v>
      </c>
      <c r="I69" s="15" t="s">
        <v>277</v>
      </c>
      <c r="J69" s="1"/>
      <c r="K69" s="1"/>
      <c r="L69" s="1"/>
      <c r="M69" s="15" t="s">
        <v>1306</v>
      </c>
      <c r="N69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data-author="Taizé" data-momento="TaizéORIG" data-bib="" data-nold="-" data-nnew="Q12"&gt;&lt;a href="canciones/behüte_mich_gott.html"&gt;Behüte mich Gott&lt;/a&gt;&lt;/li&gt;</v>
      </c>
      <c r="O69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{"title":"Behüte mich Gott","file":"canciones/behüte_mich_gott.html","sections":["TaizéORIG"],"number":"Q12","number_old":"NUM","tono":"Do cej3","author":"Taizé","source":"","keywords":["KW"]},</v>
      </c>
      <c r="S69" s="1"/>
      <c r="T69" s="1"/>
    </row>
    <row r="70" spans="1:20" x14ac:dyDescent="0.3">
      <c r="A70" s="1">
        <f>ROW(Tabla13[[#This Row],[Título]])-1</f>
        <v>69</v>
      </c>
      <c r="B70" s="1" t="s">
        <v>1029</v>
      </c>
      <c r="C70" s="1" t="s">
        <v>1168</v>
      </c>
      <c r="D70" s="1" t="s">
        <v>1695</v>
      </c>
      <c r="E70" s="1" t="str">
        <f>_xlfn.XLOOKUP(Tabla13[[#This Row],[Título]],Tabla4[Título],Tabla4[Número],"-",0)</f>
        <v>-</v>
      </c>
      <c r="G70" s="1" t="s">
        <v>1184</v>
      </c>
      <c r="I70" s="15" t="s">
        <v>277</v>
      </c>
      <c r="J70" s="1"/>
      <c r="K70" s="1" t="s">
        <v>1095</v>
      </c>
      <c r="L70" s="1" t="s">
        <v>325</v>
      </c>
      <c r="M70" s="15" t="s">
        <v>1307</v>
      </c>
      <c r="N70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data-author="Taizé" data-momento="TaizéESP" data-bib="Daniel 3, 57-90" data-nold="-" data-nnew="Q15"&gt;&lt;a href="canciones/benissez_le_seigneur.html"&gt;Bendecid al Señor&lt;/a&gt;&lt;/li&gt;</v>
      </c>
      <c r="O70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{"title":"Bendecid al Señor","file":"canciones/benissez_le_seigneur.html","sections":["TaizéESP"],"number":"Q15","number_old":"NUM","tono":"Do cej2","author":"Taizé","source":"Daniel 3, 57-90","keywords":["KW"]},</v>
      </c>
      <c r="S70" s="1"/>
      <c r="T70" s="1"/>
    </row>
    <row r="71" spans="1:20" x14ac:dyDescent="0.3">
      <c r="A71" s="1">
        <f>ROW(Tabla13[[#This Row],[Título]])-1</f>
        <v>70</v>
      </c>
      <c r="B71" s="1" t="s">
        <v>28</v>
      </c>
      <c r="C71" s="1" t="s">
        <v>225</v>
      </c>
      <c r="D71" s="1" t="s">
        <v>2006</v>
      </c>
      <c r="E71" s="1">
        <f>_xlfn.XLOOKUP(Tabla13[[#This Row],[Título]],Tabla4[Título],Tabla4[Número],"-",0)</f>
        <v>411</v>
      </c>
      <c r="F71" s="1" t="s">
        <v>215</v>
      </c>
      <c r="G71" s="1" t="s">
        <v>1211</v>
      </c>
      <c r="I71" s="15" t="s">
        <v>599</v>
      </c>
      <c r="J71" s="1"/>
      <c r="K71" s="1" t="s">
        <v>952</v>
      </c>
      <c r="L71" s="1" t="s">
        <v>28</v>
      </c>
      <c r="M71" s="15" t="s">
        <v>1308</v>
      </c>
      <c r="N71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data-author="Pelayo Sánchez" data-momento="Espíritu" data-bib="Lucas 4, 18" data-nold="411" data-nnew="N01"&gt;&lt;a href="canciones/bendigamos_al_señor.html"&gt;Bendigamos al Señor&lt;/a&gt;&lt;/li&gt;</v>
      </c>
      <c r="O71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{"title":"Bendigamos al Señor","file":"canciones/bendigamos_al_señor.html","sections":["Espíritu"],"number":"N01","number_old":"NUM","tono":"Mi cej1","author":"Pelayo Sánchez","source":"Lucas 4, 18","keywords":["KW"]},</v>
      </c>
      <c r="S71" s="1"/>
      <c r="T71" s="1"/>
    </row>
    <row r="72" spans="1:20" x14ac:dyDescent="0.3">
      <c r="A72" s="1">
        <f>ROW(Tabla13[[#This Row],[Título]])-1</f>
        <v>71</v>
      </c>
      <c r="B72" s="1" t="s">
        <v>1028</v>
      </c>
      <c r="C72" s="1" t="s">
        <v>1168</v>
      </c>
      <c r="D72" s="1" t="s">
        <v>1696</v>
      </c>
      <c r="E72" s="1" t="str">
        <f>_xlfn.XLOOKUP(Tabla13[[#This Row],[Título]],Tabla4[Título],Tabla4[Número],"-",0)</f>
        <v>-</v>
      </c>
      <c r="G72" s="1" t="s">
        <v>1193</v>
      </c>
      <c r="I72" s="15" t="s">
        <v>277</v>
      </c>
      <c r="J72" s="1"/>
      <c r="K72" s="1" t="s">
        <v>1094</v>
      </c>
      <c r="L72" s="1" t="s">
        <v>323</v>
      </c>
      <c r="M72" s="15" t="s">
        <v>1309</v>
      </c>
      <c r="N72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data-author="Taizé" data-momento="TaizéESP" data-bib="Marcos 11, 9" data-nold="-" data-nnew="Q13"&gt;&lt;a href="canciones/benedictus_qui_venit_(canon).html"&gt;Bendito el que viene (canon)&lt;/a&gt;&lt;/li&gt;</v>
      </c>
      <c r="O72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{"title":"Bendito el que viene (canon)","file":"canciones/benedictus_qui_venit_(canon).html","sections":["TaizéESP"],"number":"Q13","number_old":"NUM","tono":"Rem cej2","author":"Taizé","source":"Marcos 11, 9","keywords":["KW"]},</v>
      </c>
      <c r="S72" s="1"/>
      <c r="T72" s="1"/>
    </row>
    <row r="73" spans="1:20" x14ac:dyDescent="0.3">
      <c r="A73" s="1">
        <f>ROW(Tabla13[[#This Row],[Título]])-1</f>
        <v>72</v>
      </c>
      <c r="B73" s="1" t="s">
        <v>323</v>
      </c>
      <c r="C73" s="1" t="s">
        <v>1169</v>
      </c>
      <c r="D73" s="1" t="s">
        <v>1696</v>
      </c>
      <c r="E73" s="1" t="str">
        <f>_xlfn.XLOOKUP(Tabla13[[#This Row],[Título]],Tabla4[Título],Tabla4[Número],"-",0)</f>
        <v>-</v>
      </c>
      <c r="G73" s="1" t="s">
        <v>1193</v>
      </c>
      <c r="I73" s="15" t="s">
        <v>277</v>
      </c>
      <c r="J73" s="1"/>
      <c r="K73" s="1"/>
      <c r="L73" s="1"/>
      <c r="M73" s="15" t="s">
        <v>1309</v>
      </c>
      <c r="N73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data-author="Taizé" data-momento="TaizéORIG" data-bib="" data-nold="-" data-nnew="Q13"&gt;&lt;a href="canciones/benedictus_qui_venit_(canon).html"&gt;Benedictus qui venit (canon)&lt;/a&gt;&lt;/li&gt;</v>
      </c>
      <c r="O73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{"title":"Benedictus qui venit (canon)","file":"canciones/benedictus_qui_venit_(canon).html","sections":["TaizéORIG"],"number":"Q13","number_old":"NUM","tono":"Rem cej2","author":"Taizé","source":"","keywords":["KW"]},</v>
      </c>
      <c r="S73" s="1"/>
      <c r="T73" s="1"/>
    </row>
    <row r="74" spans="1:20" x14ac:dyDescent="0.3">
      <c r="A74" s="1">
        <f>ROW(Tabla13[[#This Row],[Título]])-1</f>
        <v>73</v>
      </c>
      <c r="B74" s="1" t="s">
        <v>325</v>
      </c>
      <c r="C74" s="1" t="s">
        <v>1169</v>
      </c>
      <c r="D74" s="1" t="s">
        <v>1695</v>
      </c>
      <c r="E74" s="1" t="str">
        <f>_xlfn.XLOOKUP(Tabla13[[#This Row],[Título]],Tabla4[Título],Tabla4[Número],"-",0)</f>
        <v>-</v>
      </c>
      <c r="G74" s="1" t="s">
        <v>1184</v>
      </c>
      <c r="I74" s="15" t="s">
        <v>277</v>
      </c>
      <c r="J74" s="1"/>
      <c r="K74" s="1"/>
      <c r="L74" s="1"/>
      <c r="M74" s="15" t="s">
        <v>1307</v>
      </c>
      <c r="N74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data-author="Taizé" data-momento="TaizéORIG" data-bib="" data-nold="-" data-nnew="Q15"&gt;&lt;a href="canciones/benissez_le_seigneur.html"&gt;Bénissez le Seigneur&lt;/a&gt;&lt;/li&gt;</v>
      </c>
      <c r="O74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{"title":"Bénissez le Seigneur","file":"canciones/benissez_le_seigneur.html","sections":["TaizéORIG"],"number":"Q15","number_old":"NUM","tono":"Do cej2","author":"Taizé","source":"","keywords":["KW"]},</v>
      </c>
      <c r="S74" s="1"/>
      <c r="T74" s="1"/>
    </row>
    <row r="75" spans="1:20" x14ac:dyDescent="0.3">
      <c r="A75" s="1">
        <f>ROW(Tabla13[[#This Row],[Título]])-1</f>
        <v>74</v>
      </c>
      <c r="B75" s="1" t="s">
        <v>29</v>
      </c>
      <c r="C75" s="1" t="s">
        <v>1138</v>
      </c>
      <c r="D75" s="1" t="s">
        <v>737</v>
      </c>
      <c r="E75" s="1">
        <f>_xlfn.XLOOKUP(Tabla13[[#This Row],[Título]],Tabla4[Título],Tabla4[Número],"-",0)</f>
        <v>34</v>
      </c>
      <c r="F75" s="1" t="s">
        <v>215</v>
      </c>
      <c r="G75" s="1" t="s">
        <v>1209</v>
      </c>
      <c r="H75" s="1" t="s">
        <v>643</v>
      </c>
      <c r="I75" s="15" t="s">
        <v>572</v>
      </c>
      <c r="J75" s="1"/>
      <c r="K75" s="1" t="s">
        <v>953</v>
      </c>
      <c r="L75" s="1" t="s">
        <v>29</v>
      </c>
      <c r="M75" s="15" t="s">
        <v>1310</v>
      </c>
      <c r="N75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data-author="Emilio Vicente Mateu" data-momento="Comunión" data-bib="Mateo 5, 3-12" data-nold="34" data-nnew="K13"&gt;&lt;a href="canciones/bienaventurados_seremos,_señor.html"&gt;Bienaventurados seremos, Señor&lt;/a&gt;&lt;/li&gt;</v>
      </c>
      <c r="O75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{"title":"Bienaventurados seremos, Señor","file":"canciones/bienaventurados_seremos,_señor.html","sections":["Comunión"],"number":"K13","number_old":"NUM","tono":"Mim cej3","author":"Emilio Vicente Mateu","source":"Mateo 5, 3-12","keywords":["KW"]},</v>
      </c>
      <c r="S75" s="1"/>
      <c r="T75" s="1"/>
    </row>
    <row r="76" spans="1:20" x14ac:dyDescent="0.3">
      <c r="A76" s="1">
        <f>ROW(Tabla13[[#This Row],[Título]])-1</f>
        <v>75</v>
      </c>
      <c r="B76" s="1" t="s">
        <v>176</v>
      </c>
      <c r="C76" s="1" t="s">
        <v>1138</v>
      </c>
      <c r="D76" s="1" t="s">
        <v>735</v>
      </c>
      <c r="E76" s="1" t="str">
        <f>_xlfn.XLOOKUP(Tabla13[[#This Row],[Título]],Tabla4[Título],Tabla4[Número],"-",0)</f>
        <v>-</v>
      </c>
      <c r="F76" s="1" t="s">
        <v>215</v>
      </c>
      <c r="G76" s="1" t="s">
        <v>1182</v>
      </c>
      <c r="H76" s="1" t="s">
        <v>643</v>
      </c>
      <c r="I76" s="15" t="s">
        <v>493</v>
      </c>
      <c r="J76" s="1"/>
      <c r="K76" s="1" t="s">
        <v>953</v>
      </c>
      <c r="L76" s="1" t="s">
        <v>176</v>
      </c>
      <c r="M76" s="15" t="s">
        <v>1311</v>
      </c>
      <c r="N76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data-author="Toño Casado" data-momento="Comunión" data-bib="Mateo 5, 3-12" data-nold="-" data-nnew="K11"&gt;&lt;a href="canciones/bienaventuranzas_(33_el_musical).html"&gt;Bienaventuranzas (33 El Musical)&lt;/a&gt;&lt;/li&gt;</v>
      </c>
      <c r="O76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{"title":"Bienaventuranzas (33 El Musical)","file":"canciones/bienaventuranzas_(33_el_musical).html","sections":["Comunión"],"number":"K11","number_old":"NUM","tono":"Sol","author":"Toño Casado","source":"Mateo 5, 3-12","keywords":["KW"]},</v>
      </c>
      <c r="S76" s="1"/>
      <c r="T76" s="1"/>
    </row>
    <row r="77" spans="1:20" x14ac:dyDescent="0.3">
      <c r="A77" s="1">
        <f>ROW(Tabla13[[#This Row],[Título]])-1</f>
        <v>76</v>
      </c>
      <c r="B77" s="1" t="s">
        <v>177</v>
      </c>
      <c r="C77" s="1" t="s">
        <v>1138</v>
      </c>
      <c r="D77" s="1" t="s">
        <v>736</v>
      </c>
      <c r="E77" s="1" t="str">
        <f>_xlfn.XLOOKUP(Tabla13[[#This Row],[Título]],Tabla4[Título],Tabla4[Número],"-",0)</f>
        <v>-</v>
      </c>
      <c r="F77" s="1" t="s">
        <v>215</v>
      </c>
      <c r="G77" s="1" t="s">
        <v>552</v>
      </c>
      <c r="H77" s="1" t="s">
        <v>643</v>
      </c>
      <c r="I77" s="15" t="s">
        <v>497</v>
      </c>
      <c r="J77" s="1"/>
      <c r="K77" s="1" t="s">
        <v>954</v>
      </c>
      <c r="L77" s="1" t="s">
        <v>177</v>
      </c>
      <c r="M77" s="15" t="s">
        <v>1312</v>
      </c>
      <c r="N77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data-author="Kairoi" data-momento="Comunión" data-bib="Juan 12, 24" data-nold="-" data-nnew="K12"&gt;&lt;a href="canciones/bienaventuranzas_(kairoi).html"&gt;Bienaventuranzas (Kairoi)&lt;/a&gt;&lt;/li&gt;</v>
      </c>
      <c r="O77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{"title":"Bienaventuranzas (Kairoi)","file":"canciones/bienaventuranzas_(kairoi).html","sections":["Comunión"],"number":"K12","number_old":"NUM","tono":"Mim","author":"Kairoi","source":"Juan 12, 24","keywords":["KW"]},</v>
      </c>
      <c r="S77" s="1"/>
      <c r="T77" s="1"/>
    </row>
    <row r="78" spans="1:20" x14ac:dyDescent="0.3">
      <c r="A78" s="1">
        <f>ROW(Tabla13[[#This Row],[Título]])-1</f>
        <v>77</v>
      </c>
      <c r="B78" s="1" t="s">
        <v>252</v>
      </c>
      <c r="C78" s="1" t="s">
        <v>195</v>
      </c>
      <c r="D78" s="1" t="s">
        <v>2007</v>
      </c>
      <c r="E78" s="1" t="str">
        <f>_xlfn.XLOOKUP(Tabla13[[#This Row],[Título]],Tabla4[Título],Tabla4[Número],"-",0)</f>
        <v>-</v>
      </c>
      <c r="F78" s="1" t="s">
        <v>226</v>
      </c>
      <c r="G78" s="1" t="s">
        <v>553</v>
      </c>
      <c r="H78" s="1" t="s">
        <v>643</v>
      </c>
      <c r="I78" s="15" t="s">
        <v>493</v>
      </c>
      <c r="J78" s="1" t="s">
        <v>554</v>
      </c>
      <c r="K78" s="1" t="s">
        <v>938</v>
      </c>
      <c r="L78" s="1" t="s">
        <v>252</v>
      </c>
      <c r="M78" s="15" t="s">
        <v>1313</v>
      </c>
      <c r="N78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data-author="Toño Casado" data-momento="Entrada" data-bib="-" data-nold="-" data-nnew="A08"&gt;&lt;a href="canciones/bienvenidos.html"&gt;Bienvenidos&lt;/a&gt;&lt;/li&gt;</v>
      </c>
      <c r="O78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{"title":"Bienvenidos","file":"canciones/bienvenidos.html","sections":["Entrada"],"number":"A08","number_old":"NUM","tono":"Lacej3","author":"Toño Casado","source":"-","keywords":["KW"]},</v>
      </c>
      <c r="S78" s="1"/>
      <c r="T78" s="1"/>
    </row>
    <row r="79" spans="1:20" x14ac:dyDescent="0.3">
      <c r="A79" s="1">
        <f>ROW(Tabla13[[#This Row],[Título]])-1</f>
        <v>78</v>
      </c>
      <c r="B79" s="1" t="s">
        <v>327</v>
      </c>
      <c r="C79" s="1" t="s">
        <v>1169</v>
      </c>
      <c r="D79" s="1" t="s">
        <v>1697</v>
      </c>
      <c r="E79" s="1" t="str">
        <f>_xlfn.XLOOKUP(Tabla13[[#This Row],[Título]],Tabla4[Título],Tabla4[Número],"-",0)</f>
        <v>-</v>
      </c>
      <c r="G79" s="1" t="s">
        <v>1213</v>
      </c>
      <c r="I79" s="15" t="s">
        <v>277</v>
      </c>
      <c r="J79" s="1"/>
      <c r="K79" s="1"/>
      <c r="L79" s="1"/>
      <c r="M79" s="15" t="s">
        <v>1314</v>
      </c>
      <c r="N79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data-author="Taizé" data-momento="TaizéORIG" data-bib="" data-nold="-" data-nnew="Q14"&gt;&lt;a href="canciones/bleibet_hier.html"&gt;Bleibet hier&lt;/a&gt;&lt;/li&gt;</v>
      </c>
      <c r="O79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{"title":"Bleibet hier","file":"canciones/bleibet_hier.html","sections":["TaizéORIG"],"number":"Q14","number_old":"NUM","tono":"Lam cej5","author":"Taizé","source":"","keywords":["KW"]},</v>
      </c>
      <c r="S79" s="1"/>
      <c r="T79" s="1"/>
    </row>
    <row r="80" spans="1:20" x14ac:dyDescent="0.3">
      <c r="A80" s="1">
        <f>ROW(Tabla13[[#This Row],[Título]])-1</f>
        <v>79</v>
      </c>
      <c r="B80" s="1" t="s">
        <v>328</v>
      </c>
      <c r="C80" s="1" t="s">
        <v>1169</v>
      </c>
      <c r="D80" s="1" t="s">
        <v>1698</v>
      </c>
      <c r="E80" s="1" t="str">
        <f>_xlfn.XLOOKUP(Tabla13[[#This Row],[Título]],Tabla4[Título],Tabla4[Número],"-",0)</f>
        <v>-</v>
      </c>
      <c r="G80" s="1" t="s">
        <v>1213</v>
      </c>
      <c r="I80" s="15" t="s">
        <v>277</v>
      </c>
      <c r="J80" s="1"/>
      <c r="K80" s="1"/>
      <c r="L80" s="1"/>
      <c r="M80" s="15" t="s">
        <v>1315</v>
      </c>
      <c r="N80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data-author="Taizé" data-momento="TaizéORIG" data-bib="" data-nold="-" data-nnew="Q17"&gt;&lt;a href="canciones/bless_the_lord.html"&gt;Bless the Lord&lt;/a&gt;&lt;/li&gt;</v>
      </c>
      <c r="O80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{"title":"Bless the Lord","file":"canciones/bless_the_lord.html","sections":["TaizéORIG"],"number":"Q17","number_old":"NUM","tono":"Lam cej5","author":"Taizé","source":"","keywords":["KW"]},</v>
      </c>
      <c r="S80" s="1"/>
      <c r="T80" s="1"/>
    </row>
    <row r="81" spans="1:20" x14ac:dyDescent="0.3">
      <c r="A81" s="1">
        <f>ROW(Tabla13[[#This Row],[Título]])-1</f>
        <v>80</v>
      </c>
      <c r="B81" s="1" t="s">
        <v>329</v>
      </c>
      <c r="C81" s="1" t="s">
        <v>1169</v>
      </c>
      <c r="D81" s="1" t="s">
        <v>1699</v>
      </c>
      <c r="E81" s="1" t="str">
        <f>_xlfn.XLOOKUP(Tabla13[[#This Row],[Título]],Tabla4[Título],Tabla4[Número],"-",0)</f>
        <v>-</v>
      </c>
      <c r="G81" s="1" t="s">
        <v>1176</v>
      </c>
      <c r="I81" s="15" t="s">
        <v>277</v>
      </c>
      <c r="J81" s="1"/>
      <c r="K81" s="1"/>
      <c r="L81" s="1"/>
      <c r="M81" s="15" t="s">
        <v>1316</v>
      </c>
      <c r="N81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data-author="Taizé" data-momento="TaizéORIG" data-bib="" data-nold="-" data-nnew="Q16"&gt;&lt;a href="canciones/bog_jest_miłością.html"&gt;Bóg jest miłością&lt;/a&gt;&lt;/li&gt;</v>
      </c>
      <c r="O81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{"title":"Bóg jest miłością","file":"canciones/bog_jest_miłością.html","sections":["TaizéORIG"],"number":"Q16","number_old":"NUM","tono":"Sol cej2","author":"Taizé","source":"","keywords":["KW"]},</v>
      </c>
      <c r="S81" s="1"/>
      <c r="T81" s="1"/>
    </row>
    <row r="82" spans="1:20" x14ac:dyDescent="0.3">
      <c r="A82" s="1">
        <f>ROW(Tabla13[[#This Row],[Título]])-1</f>
        <v>81</v>
      </c>
      <c r="B82" s="1" t="s">
        <v>330</v>
      </c>
      <c r="C82" s="1" t="s">
        <v>1169</v>
      </c>
      <c r="D82" s="1" t="s">
        <v>1700</v>
      </c>
      <c r="E82" s="1" t="str">
        <f>_xlfn.XLOOKUP(Tabla13[[#This Row],[Título]],Tabla4[Título],Tabla4[Número],"-",0)</f>
        <v>-</v>
      </c>
      <c r="G82" s="1" t="s">
        <v>1182</v>
      </c>
      <c r="I82" s="15" t="s">
        <v>277</v>
      </c>
      <c r="J82" s="1"/>
      <c r="K82" s="1"/>
      <c r="L82" s="1"/>
      <c r="M82" s="15" t="s">
        <v>1317</v>
      </c>
      <c r="N82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data-author="Taizé" data-momento="TaizéORIG" data-bib="" data-nold="-" data-nnew="Q18"&gt;&lt;a href="canciones/bogoroditse_dievo_1.html"&gt;Bogoroditse Dievo 1&lt;/a&gt;&lt;/li&gt;</v>
      </c>
      <c r="O82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{"title":"Bogoroditse Dievo 1","file":"canciones/bogoroditse_dievo_1.html","sections":["TaizéORIG"],"number":"Q18","number_old":"NUM","tono":"Sol","author":"Taizé","source":"","keywords":["KW"]},</v>
      </c>
      <c r="S82" s="1"/>
      <c r="T82" s="1"/>
    </row>
    <row r="83" spans="1:20" x14ac:dyDescent="0.3">
      <c r="A83" s="1">
        <f>ROW(Tabla13[[#This Row],[Título]])-1</f>
        <v>82</v>
      </c>
      <c r="B83" s="1" t="s">
        <v>332</v>
      </c>
      <c r="C83" s="1" t="s">
        <v>1169</v>
      </c>
      <c r="D83" s="1" t="s">
        <v>1701</v>
      </c>
      <c r="E83" s="1" t="str">
        <f>_xlfn.XLOOKUP(Tabla13[[#This Row],[Título]],Tabla4[Título],Tabla4[Número],"-",0)</f>
        <v>-</v>
      </c>
      <c r="G83" s="1" t="s">
        <v>1213</v>
      </c>
      <c r="I83" s="15" t="s">
        <v>277</v>
      </c>
      <c r="J83" s="1"/>
      <c r="K83" s="1"/>
      <c r="L83" s="1"/>
      <c r="M83" s="15" t="s">
        <v>1318</v>
      </c>
      <c r="N83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data-author="Taizé" data-momento="TaizéORIG" data-bib="" data-nold="-" data-nnew="Q19"&gt;&lt;a href="canciones/bonum_est_confidere.html"&gt;Bonum est confidere&lt;/a&gt;&lt;/li&gt;</v>
      </c>
      <c r="O83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{"title":"Bonum est confidere","file":"canciones/bonum_est_confidere.html","sections":["TaizéORIG"],"number":"Q19","number_old":"NUM","tono":"Lam cej5","author":"Taizé","source":"","keywords":["KW"]},</v>
      </c>
      <c r="S83" s="1"/>
      <c r="T83" s="1"/>
    </row>
    <row r="84" spans="1:20" x14ac:dyDescent="0.3">
      <c r="A84" s="1">
        <f>ROW(Tabla13[[#This Row],[Título]])-1</f>
        <v>83</v>
      </c>
      <c r="B84" s="1" t="s">
        <v>30</v>
      </c>
      <c r="C84" s="1" t="s">
        <v>195</v>
      </c>
      <c r="D84" s="1" t="s">
        <v>2008</v>
      </c>
      <c r="E84" s="1">
        <f>_xlfn.XLOOKUP(Tabla13[[#This Row],[Título]],Tabla4[Título],Tabla4[Número],"-",0)</f>
        <v>35</v>
      </c>
      <c r="F84" s="1" t="s">
        <v>215</v>
      </c>
      <c r="G84" s="1" t="s">
        <v>1176</v>
      </c>
      <c r="H84" s="1" t="s">
        <v>643</v>
      </c>
      <c r="I84" s="15" t="s">
        <v>504</v>
      </c>
      <c r="J84" s="1"/>
      <c r="K84" s="1" t="s">
        <v>938</v>
      </c>
      <c r="L84" s="1" t="s">
        <v>30</v>
      </c>
      <c r="M84" s="15" t="s">
        <v>1319</v>
      </c>
      <c r="N84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data-author="Juan Antonio Espinosa" data-momento="Entrada" data-bib="-" data-nold="35" data-nnew="A09"&gt;&lt;a href="canciones/caminamos_hacia_el_sol.html"&gt;Caminamos hacia el Sol&lt;/a&gt;&lt;/li&gt;</v>
      </c>
      <c r="O84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{"title":"Caminamos hacia el Sol","file":"canciones/caminamos_hacia_el_sol.html","sections":["Entrada"],"number":"A09","number_old":"NUM","tono":"Sol cej2","author":"Juan Antonio Espinosa","source":"-","keywords":["KW"]},</v>
      </c>
      <c r="S84" s="1"/>
      <c r="T84" s="1"/>
    </row>
    <row r="85" spans="1:20" x14ac:dyDescent="0.3">
      <c r="A85" s="1">
        <f>ROW(Tabla13[[#This Row],[Título]])-1</f>
        <v>84</v>
      </c>
      <c r="B85" s="1" t="s">
        <v>31</v>
      </c>
      <c r="C85" s="1" t="s">
        <v>195</v>
      </c>
      <c r="D85" s="1" t="s">
        <v>795</v>
      </c>
      <c r="E85" s="1">
        <f>_xlfn.XLOOKUP(Tabla13[[#This Row],[Título]],Tabla4[Título],Tabla4[Número],"-",0)</f>
        <v>38</v>
      </c>
      <c r="F85" s="1" t="s">
        <v>215</v>
      </c>
      <c r="G85" s="1" t="s">
        <v>1177</v>
      </c>
      <c r="H85" s="1" t="s">
        <v>643</v>
      </c>
      <c r="I85" s="15" t="s">
        <v>495</v>
      </c>
      <c r="J85" s="1"/>
      <c r="K85" s="1" t="s">
        <v>938</v>
      </c>
      <c r="L85" s="1"/>
      <c r="M85" s="15" t="s">
        <v>1320</v>
      </c>
      <c r="N85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data-author="Cesáreo Gabarain" data-momento="Entrada" data-bib="-" data-nold="38" data-nnew="A10"&gt;&lt;a href="canciones/caminando_voy.html"&gt;Caminando voy&lt;/a&gt;&lt;/li&gt;</v>
      </c>
      <c r="O85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{"title":"Caminando voy","file":"canciones/caminando_voy.html","sections":["Entrada"],"number":"A10","number_old":"NUM","tono":"Re","author":"Cesáreo Gabarain","source":"-","keywords":["KW"]},</v>
      </c>
      <c r="S85" s="1"/>
      <c r="T85" s="1"/>
    </row>
    <row r="86" spans="1:20" x14ac:dyDescent="0.3">
      <c r="A86" s="1">
        <f>ROW(Tabla13[[#This Row],[Título]])-1</f>
        <v>85</v>
      </c>
      <c r="B86" s="1" t="s">
        <v>647</v>
      </c>
      <c r="C86" s="1" t="s">
        <v>206</v>
      </c>
      <c r="D86" s="1" t="s">
        <v>2009</v>
      </c>
      <c r="E86" s="1" t="str">
        <f>_xlfn.XLOOKUP(Tabla13[[#This Row],[Título]],Tabla4[Título],Tabla4[Número],"-",0)</f>
        <v>-</v>
      </c>
      <c r="F86" s="1" t="s">
        <v>582</v>
      </c>
      <c r="G86" s="1" t="s">
        <v>552</v>
      </c>
      <c r="H86" s="1" t="s">
        <v>643</v>
      </c>
      <c r="I86" s="15" t="s">
        <v>541</v>
      </c>
      <c r="J86" s="1"/>
      <c r="K86" s="1" t="s">
        <v>955</v>
      </c>
      <c r="L86" s="1" t="s">
        <v>647</v>
      </c>
      <c r="M86" s="15" t="s">
        <v>1321</v>
      </c>
      <c r="N86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data-author="Ixcís" data-momento="Antífonas" data-bib="Salmo 116, 9" data-nold="-" data-nnew="D06"&gt;&lt;a href="canciones/caminare_hoy_en_tu_presencia.html"&gt;Caminaré hoy en tu presencia&lt;/a&gt;&lt;/li&gt;</v>
      </c>
      <c r="O86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{"title":"Caminaré hoy en tu presencia","file":"canciones/caminare_hoy_en_tu_presencia.html","sections":["Antífonas"],"number":"D06","number_old":"NUM","tono":"Mim","author":"Ixcís","source":"Salmo 116, 9","keywords":["KW"]},</v>
      </c>
      <c r="S86" s="1"/>
      <c r="T86" s="1"/>
    </row>
    <row r="87" spans="1:20" x14ac:dyDescent="0.3">
      <c r="A87" s="1">
        <f>ROW(Tabla13[[#This Row],[Título]])-1</f>
        <v>86</v>
      </c>
      <c r="B87" s="1" t="s">
        <v>575</v>
      </c>
      <c r="C87" s="1" t="s">
        <v>485</v>
      </c>
      <c r="D87" s="1" t="s">
        <v>2010</v>
      </c>
      <c r="E87" s="1">
        <f>_xlfn.XLOOKUP(Tabla13[[#This Row],[Título]],Tabla4[Título],Tabla4[Número],"-",0)</f>
        <v>40</v>
      </c>
      <c r="G87" s="1" t="s">
        <v>551</v>
      </c>
      <c r="I87" s="15" t="s">
        <v>938</v>
      </c>
      <c r="J87" s="1"/>
      <c r="K87" s="1" t="s">
        <v>938</v>
      </c>
      <c r="L87" s="1" t="s">
        <v>575</v>
      </c>
      <c r="M87" s="15" t="s">
        <v>1322</v>
      </c>
      <c r="N87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data-author="-" data-momento="Navidad" data-bib="-" data-nold="40" data-nnew="O04"&gt;&lt;a href="canciones/campana_sobre_campana.html"&gt;Campana sobre campana&lt;/a&gt;&lt;/li&gt;</v>
      </c>
      <c r="O87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{"title":"Campana sobre campana","file":"canciones/campana_sobre_campana.html","sections":["Navidad"],"number":"O04","number_old":"NUM","tono":"Do","author":"-","source":"-","keywords":["KW"]},</v>
      </c>
      <c r="S87" s="1"/>
      <c r="T87" s="1"/>
    </row>
    <row r="88" spans="1:20" x14ac:dyDescent="0.3">
      <c r="A88" s="1">
        <f>ROW(Tabla13[[#This Row],[Título]])-1</f>
        <v>87</v>
      </c>
      <c r="B88" s="1" t="s">
        <v>32</v>
      </c>
      <c r="C88" s="1" t="s">
        <v>198</v>
      </c>
      <c r="D88" s="1" t="s">
        <v>1135</v>
      </c>
      <c r="E88" s="1">
        <f>_xlfn.XLOOKUP(Tabla13[[#This Row],[Título]],Tabla4[Título],Tabla4[Número],"-",0)</f>
        <v>413</v>
      </c>
      <c r="F88" s="1" t="s">
        <v>215</v>
      </c>
      <c r="G88" s="1" t="s">
        <v>1194</v>
      </c>
      <c r="H88" s="1" t="s">
        <v>643</v>
      </c>
      <c r="I88" s="15" t="s">
        <v>620</v>
      </c>
      <c r="J88" s="1"/>
      <c r="K88" s="1" t="s">
        <v>938</v>
      </c>
      <c r="L88" s="1" t="s">
        <v>32</v>
      </c>
      <c r="M88" s="15" t="s">
        <v>1323</v>
      </c>
      <c r="N88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data-author="Linda Stassen" data-momento="Aleluya" data-bib="-" data-nold="413" data-nnew="E11"&gt;&lt;a href="canciones/canta_aleluya.html"&gt;Canta aleluya&lt;/a&gt;&lt;/li&gt;</v>
      </c>
      <c r="O88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{"title":"Canta aleluya","file":"canciones/canta_aleluya.html","sections":["Aleluya"],"number":"E11","number_old":"NUM","tono":"Lam cej2","author":"Linda Stassen","source":"-","keywords":["KW"]},</v>
      </c>
      <c r="S88" s="1"/>
      <c r="T88" s="1"/>
    </row>
    <row r="89" spans="1:20" x14ac:dyDescent="0.3">
      <c r="A89" s="1">
        <f>ROW(Tabla13[[#This Row],[Título]])-1</f>
        <v>88</v>
      </c>
      <c r="B89" s="1" t="s">
        <v>33</v>
      </c>
      <c r="C89" s="1" t="s">
        <v>206</v>
      </c>
      <c r="D89" s="1" t="s">
        <v>2011</v>
      </c>
      <c r="E89" s="1">
        <f>_xlfn.XLOOKUP(Tabla13[[#This Row],[Título]],Tabla4[Título],Tabla4[Número],"-",0)</f>
        <v>45</v>
      </c>
      <c r="F89" s="1" t="s">
        <v>215</v>
      </c>
      <c r="G89" s="1" t="s">
        <v>1182</v>
      </c>
      <c r="H89" s="1" t="s">
        <v>643</v>
      </c>
      <c r="I89" s="15" t="s">
        <v>512</v>
      </c>
      <c r="J89" s="1"/>
      <c r="K89" s="1" t="s">
        <v>956</v>
      </c>
      <c r="L89" s="1" t="s">
        <v>33</v>
      </c>
      <c r="M89" s="15" t="s">
        <v>1324</v>
      </c>
      <c r="N89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data-author="Pedro Núñez" data-momento="Antífonas" data-bib="Salmo 150" data-nold="45" data-nnew="D07"&gt;&lt;a href="canciones/cantad_a_dios.html"&gt;Cantad a Dios&lt;/a&gt;&lt;/li&gt;</v>
      </c>
      <c r="O89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{"title":"Cantad a Dios","file":"canciones/cantad_a_dios.html","sections":["Antífonas"],"number":"D07","number_old":"NUM","tono":"Sol","author":"Pedro Núñez","source":"Salmo 150","keywords":["KW"]},</v>
      </c>
      <c r="S89" s="1"/>
      <c r="T89" s="1"/>
    </row>
    <row r="90" spans="1:20" x14ac:dyDescent="0.3">
      <c r="A90" s="1">
        <f>ROW(Tabla13[[#This Row],[Título]])-1</f>
        <v>89</v>
      </c>
      <c r="B90" s="1" t="s">
        <v>1035</v>
      </c>
      <c r="C90" s="1" t="s">
        <v>1168</v>
      </c>
      <c r="D90" s="1" t="s">
        <v>1702</v>
      </c>
      <c r="E90" s="1" t="str">
        <f>_xlfn.XLOOKUP(Tabla13[[#This Row],[Título]],Tabla4[Título],Tabla4[Número],"-",0)</f>
        <v>-</v>
      </c>
      <c r="G90" s="1" t="s">
        <v>552</v>
      </c>
      <c r="I90" s="15" t="s">
        <v>277</v>
      </c>
      <c r="J90" s="1"/>
      <c r="K90" s="1" t="s">
        <v>1099</v>
      </c>
      <c r="L90" s="1" t="s">
        <v>334</v>
      </c>
      <c r="M90" s="15" t="s">
        <v>1325</v>
      </c>
      <c r="N90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data-author="Taizé" data-momento="TaizéESP" data-bib="Salmo 104, 33-34" data-nold="-" data-nnew="Q20"&gt;&lt;a href="canciones/cantarei_ao_senhor.html"&gt;Cantaré al Señor&lt;/a&gt;&lt;/li&gt;</v>
      </c>
      <c r="O90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{"title":"Cantaré al Señor","file":"canciones/cantarei_ao_senhor.html","sections":["TaizéESP"],"number":"Q20","number_old":"NUM","tono":"Mim","author":"Taizé","source":"Salmo 104, 33-34","keywords":["KW"]},</v>
      </c>
      <c r="S90" s="1"/>
      <c r="T90" s="1"/>
    </row>
    <row r="91" spans="1:20" x14ac:dyDescent="0.3">
      <c r="A91" s="1">
        <f>ROW(Tabla13[[#This Row],[Título]])-1</f>
        <v>90</v>
      </c>
      <c r="B91" s="1" t="s">
        <v>34</v>
      </c>
      <c r="C91" s="1" t="s">
        <v>206</v>
      </c>
      <c r="D91" s="1" t="s">
        <v>2012</v>
      </c>
      <c r="E91" s="1">
        <f>_xlfn.XLOOKUP(Tabla13[[#This Row],[Título]],Tabla4[Título],Tabla4[Número],"-",0)</f>
        <v>41</v>
      </c>
      <c r="F91" s="1" t="s">
        <v>215</v>
      </c>
      <c r="G91" s="1" t="s">
        <v>1190</v>
      </c>
      <c r="H91" s="1" t="s">
        <v>643</v>
      </c>
      <c r="I91" s="15" t="s">
        <v>492</v>
      </c>
      <c r="J91" s="1"/>
      <c r="K91" s="1" t="s">
        <v>957</v>
      </c>
      <c r="L91" s="1" t="s">
        <v>34</v>
      </c>
      <c r="M91" s="15" t="s">
        <v>1326</v>
      </c>
      <c r="N91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data-author="Francisco Palazón" data-momento="Antífonas" data-bib="Salmo 88" data-nold="41" data-nnew="D08"&gt;&lt;a href="canciones/cantare_eternamente.html"&gt;Cantaré eternamente&lt;/a&gt;&lt;/li&gt;</v>
      </c>
      <c r="O91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{"title":"Cantaré eternamente","file":"canciones/cantare_eternamente.html","sections":["Antífonas"],"number":"D08","number_old":"NUM","tono":"Rem","author":"Francisco Palazón","source":"Salmo 88","keywords":["KW"]},</v>
      </c>
      <c r="S91" s="1"/>
      <c r="T91" s="1"/>
    </row>
    <row r="92" spans="1:20" x14ac:dyDescent="0.3">
      <c r="A92" s="1">
        <f>ROW(Tabla13[[#This Row],[Título]])-1</f>
        <v>91</v>
      </c>
      <c r="B92" s="1" t="s">
        <v>334</v>
      </c>
      <c r="C92" s="1" t="s">
        <v>1169</v>
      </c>
      <c r="D92" s="1" t="s">
        <v>1702</v>
      </c>
      <c r="E92" s="1" t="str">
        <f>_xlfn.XLOOKUP(Tabla13[[#This Row],[Título]],Tabla4[Título],Tabla4[Número],"-",0)</f>
        <v>-</v>
      </c>
      <c r="G92" s="1" t="s">
        <v>552</v>
      </c>
      <c r="I92" s="15" t="s">
        <v>277</v>
      </c>
      <c r="J92" s="1"/>
      <c r="K92" s="1"/>
      <c r="L92" s="1"/>
      <c r="M92" s="15" t="s">
        <v>1325</v>
      </c>
      <c r="N92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data-author="Taizé" data-momento="TaizéORIG" data-bib="" data-nold="-" data-nnew="Q20"&gt;&lt;a href="canciones/cantarei_ao_senhor.html"&gt;Cantarei ao Senhor&lt;/a&gt;&lt;/li&gt;</v>
      </c>
      <c r="O92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{"title":"Cantarei ao Senhor","file":"canciones/cantarei_ao_senhor.html","sections":["TaizéORIG"],"number":"Q20","number_old":"NUM","tono":"Mim","author":"Taizé","source":"","keywords":["KW"]},</v>
      </c>
      <c r="S92" s="1"/>
      <c r="T92" s="1"/>
    </row>
    <row r="93" spans="1:20" x14ac:dyDescent="0.3">
      <c r="A93" s="1">
        <f>ROW(Tabla13[[#This Row],[Título]])-1</f>
        <v>92</v>
      </c>
      <c r="B93" s="1" t="s">
        <v>336</v>
      </c>
      <c r="C93" s="1" t="s">
        <v>1169</v>
      </c>
      <c r="D93" s="1" t="s">
        <v>1703</v>
      </c>
      <c r="E93" s="1" t="str">
        <f>_xlfn.XLOOKUP(Tabla13[[#This Row],[Título]],Tabla4[Título],Tabla4[Número],"-",0)</f>
        <v>-</v>
      </c>
      <c r="G93" s="1" t="s">
        <v>1182</v>
      </c>
      <c r="I93" s="15" t="s">
        <v>277</v>
      </c>
      <c r="J93" s="1"/>
      <c r="K93" s="1"/>
      <c r="L93" s="1"/>
      <c r="M93" s="15" t="s">
        <v>1327</v>
      </c>
      <c r="N93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data-author="Taizé" data-momento="TaizéORIG" data-bib="" data-nold="-" data-nnew="Q22"&gt;&lt;a href="canciones/cantate_domino_canticum_novum.html"&gt;Cantate Domino canticum novum&lt;/a&gt;&lt;/li&gt;</v>
      </c>
      <c r="O93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{"title":"Cantate Domino canticum novum","file":"canciones/cantate_domino_canticum_novum.html","sections":["TaizéORIG"],"number":"Q22","number_old":"NUM","tono":"Sol","author":"Taizé","source":"","keywords":["KW"]},</v>
      </c>
      <c r="S93" s="1"/>
      <c r="T93" s="1"/>
    </row>
    <row r="94" spans="1:20" x14ac:dyDescent="0.3">
      <c r="A94" s="1">
        <f>ROW(Tabla13[[#This Row],[Título]])-1</f>
        <v>93</v>
      </c>
      <c r="B94" s="1" t="s">
        <v>216</v>
      </c>
      <c r="C94" s="1" t="s">
        <v>217</v>
      </c>
      <c r="D94" s="1" t="s">
        <v>2013</v>
      </c>
      <c r="E94" s="1" t="str">
        <f>_xlfn.XLOOKUP(Tabla13[[#This Row],[Título]],Tabla4[Título],Tabla4[Número],"-",0)</f>
        <v>-</v>
      </c>
      <c r="F94" s="1" t="s">
        <v>215</v>
      </c>
      <c r="G94" s="1" t="s">
        <v>1177</v>
      </c>
      <c r="H94" s="1" t="s">
        <v>643</v>
      </c>
      <c r="I94" s="15" t="s">
        <v>672</v>
      </c>
      <c r="J94" s="1"/>
      <c r="K94" s="1" t="s">
        <v>938</v>
      </c>
      <c r="L94" s="1" t="s">
        <v>216</v>
      </c>
      <c r="M94" s="15" t="s">
        <v>1328</v>
      </c>
      <c r="N94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data-author="Ignacio Busca de Sagastizabal" data-momento="Especiales" data-bib="-" data-nold="-" data-nnew="P01"&gt;&lt;a href="canciones/cantemos_al_amor_de_los_amores.html"&gt;Cantemos al amor de los amores&lt;/a&gt;&lt;/li&gt;</v>
      </c>
      <c r="O94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{"title":"Cantemos al amor de los amores","file":"canciones/cantemos_al_amor_de_los_amores.html","sections":["Especiales"],"number":"P01","number_old":"NUM","tono":"Re","author":"Ignacio Busca de Sagastizabal","source":"-","keywords":["KW"]},</v>
      </c>
      <c r="S94" s="1"/>
      <c r="T94" s="1"/>
    </row>
    <row r="95" spans="1:20" x14ac:dyDescent="0.3">
      <c r="A95" s="1">
        <f>ROW(Tabla13[[#This Row],[Título]])-1</f>
        <v>94</v>
      </c>
      <c r="B95" s="1" t="s">
        <v>35</v>
      </c>
      <c r="C95" s="1" t="s">
        <v>485</v>
      </c>
      <c r="D95" s="1" t="s">
        <v>2014</v>
      </c>
      <c r="E95" s="1">
        <f>_xlfn.XLOOKUP(Tabla13[[#This Row],[Título]],Tabla4[Título],Tabla4[Número],"-",0)</f>
        <v>50</v>
      </c>
      <c r="F95" s="1" t="s">
        <v>215</v>
      </c>
      <c r="G95" s="1" t="s">
        <v>1177</v>
      </c>
      <c r="H95" s="1" t="s">
        <v>643</v>
      </c>
      <c r="I95" s="15" t="s">
        <v>572</v>
      </c>
      <c r="J95" s="1"/>
      <c r="K95" s="1" t="s">
        <v>938</v>
      </c>
      <c r="L95" s="1" t="s">
        <v>35</v>
      </c>
      <c r="M95" s="15" t="s">
        <v>1329</v>
      </c>
      <c r="N95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data-author="Emilio Vicente Mateu" data-momento="Navidad" data-bib="-" data-nold="50" data-nnew="O05"&gt;&lt;a href="canciones/cantemos_todos_la_navidad.html"&gt;Cantemos todos la Navidad&lt;/a&gt;&lt;/li&gt;</v>
      </c>
      <c r="O95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{"title":"Cantemos todos la Navidad","file":"canciones/cantemos_todos_la_navidad.html","sections":["Navidad"],"number":"O05","number_old":"NUM","tono":"Re","author":"Emilio Vicente Mateu","source":"-","keywords":["KW"]},</v>
      </c>
      <c r="S95" s="1"/>
      <c r="T95" s="1"/>
    </row>
    <row r="96" spans="1:20" x14ac:dyDescent="0.3">
      <c r="A96" s="1">
        <f>ROW(Tabla13[[#This Row],[Título]])-1</f>
        <v>95</v>
      </c>
      <c r="B96" s="1" t="s">
        <v>178</v>
      </c>
      <c r="C96" s="1" t="s">
        <v>1138</v>
      </c>
      <c r="D96" s="1" t="s">
        <v>738</v>
      </c>
      <c r="E96" s="1" t="str">
        <f>_xlfn.XLOOKUP(Tabla13[[#This Row],[Título]],Tabla4[Título],Tabla4[Número],"-",0)</f>
        <v>-</v>
      </c>
      <c r="F96" s="1" t="s">
        <v>215</v>
      </c>
      <c r="G96" s="1" t="s">
        <v>1177</v>
      </c>
      <c r="H96" s="1" t="s">
        <v>643</v>
      </c>
      <c r="I96" s="15" t="s">
        <v>601</v>
      </c>
      <c r="J96" s="1"/>
      <c r="K96" s="1" t="s">
        <v>938</v>
      </c>
      <c r="L96" s="1" t="s">
        <v>178</v>
      </c>
      <c r="M96" s="15" t="s">
        <v>1330</v>
      </c>
      <c r="N96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data-author="Sarah Flower Adams" data-momento="Comunión" data-bib="-" data-nold="-" data-nnew="K14"&gt;&lt;a href="canciones/cerca_de_ti,_señor.html"&gt;Cerca de Ti, Señor&lt;/a&gt;&lt;/li&gt;</v>
      </c>
      <c r="O96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{"title":"Cerca de Ti, Señor","file":"canciones/cerca_de_ti,_señor.html","sections":["Comunión"],"number":"K14","number_old":"NUM","tono":"Re","author":"Sarah Flower Adams","source":"-","keywords":["KW"]},</v>
      </c>
      <c r="S96" s="1"/>
      <c r="T96" s="1"/>
    </row>
    <row r="97" spans="1:20" x14ac:dyDescent="0.3">
      <c r="A97" s="1">
        <f>ROW(Tabla13[[#This Row],[Título]])-1</f>
        <v>96</v>
      </c>
      <c r="B97" s="1" t="s">
        <v>36</v>
      </c>
      <c r="C97" s="1" t="s">
        <v>1138</v>
      </c>
      <c r="D97" s="1" t="s">
        <v>739</v>
      </c>
      <c r="E97" s="1">
        <f>_xlfn.XLOOKUP(Tabla13[[#This Row],[Título]],Tabla4[Título],Tabla4[Número],"-",0)</f>
        <v>52</v>
      </c>
      <c r="F97" s="1" t="s">
        <v>215</v>
      </c>
      <c r="G97" s="1" t="s">
        <v>1175</v>
      </c>
      <c r="H97" s="1" t="s">
        <v>643</v>
      </c>
      <c r="I97" s="15" t="s">
        <v>490</v>
      </c>
      <c r="J97" s="1"/>
      <c r="K97" s="1" t="s">
        <v>958</v>
      </c>
      <c r="L97" s="1" t="s">
        <v>36</v>
      </c>
      <c r="M97" s="15" t="s">
        <v>1331</v>
      </c>
      <c r="N97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data-author="Carmelo Erdozáin" data-momento="Comunión" data-bib="Salmo 145" data-nold="52" data-nnew="K15"&gt;&lt;a href="canciones/cerca_esta_el_señor.html"&gt;Cerca está el Señor&lt;/a&gt;&lt;/li&gt;</v>
      </c>
      <c r="O97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{"title":"Cerca está el Señor","file":"canciones/cerca_esta_el_señor.html","sections":["Comunión"],"number":"K15","number_old":"NUM","tono":"La cej3","author":"Carmelo Erdozáin","source":"Salmo 145","keywords":["KW"]},</v>
      </c>
      <c r="S97" s="1"/>
      <c r="T97" s="1"/>
    </row>
    <row r="98" spans="1:20" x14ac:dyDescent="0.3">
      <c r="A98" s="1">
        <f>ROW(Tabla13[[#This Row],[Título]])-1</f>
        <v>97</v>
      </c>
      <c r="B98" s="1" t="s">
        <v>339</v>
      </c>
      <c r="C98" s="1" t="s">
        <v>1169</v>
      </c>
      <c r="D98" s="1" t="s">
        <v>1704</v>
      </c>
      <c r="E98" s="1" t="str">
        <f>_xlfn.XLOOKUP(Tabla13[[#This Row],[Título]],Tabla4[Título],Tabla4[Número],"-",0)</f>
        <v>-</v>
      </c>
      <c r="G98" s="1" t="s">
        <v>1189</v>
      </c>
      <c r="I98" s="15" t="s">
        <v>277</v>
      </c>
      <c r="J98" s="1"/>
      <c r="K98" s="1"/>
      <c r="L98" s="1"/>
      <c r="M98" s="15" t="s">
        <v>1332</v>
      </c>
      <c r="N98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data-author="Taizé" data-momento="TaizéORIG" data-bib="" data-nold="-" data-nnew="Q23"&gt;&lt;a href="canciones/christe_salvator.html"&gt;Christe Salvator&lt;/a&gt;&lt;/li&gt;</v>
      </c>
      <c r="O98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{"title":"Christe Salvator","file":"canciones/christe_salvator.html","sections":["TaizéORIG"],"number":"Q23","number_old":"NUM","tono":"Lam cej3","author":"Taizé","source":"","keywords":["KW"]},</v>
      </c>
      <c r="S98" s="1"/>
      <c r="T98" s="1"/>
    </row>
    <row r="99" spans="1:20" x14ac:dyDescent="0.3">
      <c r="A99" s="1">
        <f>ROW(Tabla13[[#This Row],[Título]])-1</f>
        <v>98</v>
      </c>
      <c r="B99" s="1" t="s">
        <v>338</v>
      </c>
      <c r="C99" s="1" t="s">
        <v>1169</v>
      </c>
      <c r="D99" s="1" t="s">
        <v>1705</v>
      </c>
      <c r="E99" s="1" t="str">
        <f>_xlfn.XLOOKUP(Tabla13[[#This Row],[Título]],Tabla4[Título],Tabla4[Número],"-",0)</f>
        <v>-</v>
      </c>
      <c r="G99" s="1" t="s">
        <v>1225</v>
      </c>
      <c r="I99" s="15" t="s">
        <v>277</v>
      </c>
      <c r="J99" s="1"/>
      <c r="K99" s="1"/>
      <c r="L99" s="1"/>
      <c r="M99" s="15" t="s">
        <v>1333</v>
      </c>
      <c r="N99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data-author="Taizé" data-momento="TaizéORIG" data-bib="" data-nold="-" data-nnew="Q21"&gt;&lt;a href="canciones/christe,_lux_mundi.html"&gt;Christe, lux mundi&lt;/a&gt;&lt;/li&gt;</v>
      </c>
      <c r="O99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{"title":"Christe, lux mundi","file":"canciones/christe,_lux_mundi.html","sections":["TaizéORIG"],"number":"Q21","number_old":"NUM","tono":"Sim cej3","author":"Taizé","source":"","keywords":["KW"]},</v>
      </c>
      <c r="S99" s="1"/>
      <c r="T99" s="1"/>
    </row>
    <row r="100" spans="1:20" x14ac:dyDescent="0.3">
      <c r="A100" s="1">
        <f>ROW(Tabla13[[#This Row],[Título]])-1</f>
        <v>99</v>
      </c>
      <c r="B100" s="1" t="s">
        <v>1049</v>
      </c>
      <c r="C100" s="1" t="s">
        <v>1168</v>
      </c>
      <c r="D100" s="1" t="s">
        <v>1706</v>
      </c>
      <c r="E100" s="1" t="str">
        <f>_xlfn.XLOOKUP(Tabla13[[#This Row],[Título]],Tabla4[Título],Tabla4[Número],"-",0)</f>
        <v>-</v>
      </c>
      <c r="G100" s="1" t="s">
        <v>1220</v>
      </c>
      <c r="I100" s="15" t="s">
        <v>277</v>
      </c>
      <c r="J100" s="1"/>
      <c r="K100" s="1" t="s">
        <v>1013</v>
      </c>
      <c r="L100" s="1" t="s">
        <v>354</v>
      </c>
      <c r="M100" s="15" t="s">
        <v>1334</v>
      </c>
      <c r="N100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data-author="Taizé" data-momento="TaizéESP" data-bib="Juan 6, 35" data-nold="-" data-nnew="Q36"&gt;&lt;a href="canciones/eat_this_bread.html"&gt;Come este pan&lt;/a&gt;&lt;/li&gt;</v>
      </c>
      <c r="O100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{"title":"Come este pan","file":"canciones/eat_this_bread.html","sections":["TaizéESP"],"number":"Q36","number_old":"NUM","tono":"Fa cej2","author":"Taizé","source":"Juan 6, 35","keywords":["KW"]},</v>
      </c>
      <c r="S100" s="1"/>
      <c r="T100" s="1"/>
    </row>
    <row r="101" spans="1:20" x14ac:dyDescent="0.3">
      <c r="A101" s="1">
        <f>ROW(Tabla13[[#This Row],[Título]])-1</f>
        <v>100</v>
      </c>
      <c r="B101" s="1" t="s">
        <v>37</v>
      </c>
      <c r="C101" s="1" t="s">
        <v>195</v>
      </c>
      <c r="D101" s="1" t="s">
        <v>796</v>
      </c>
      <c r="E101" s="1" t="str">
        <f>_xlfn.XLOOKUP(Tabla13[[#This Row],[Título]],Tabla4[Título],Tabla4[Número],"-",0)</f>
        <v>65b</v>
      </c>
      <c r="F101" s="1" t="s">
        <v>215</v>
      </c>
      <c r="G101" s="1" t="s">
        <v>482</v>
      </c>
      <c r="H101" s="1" t="s">
        <v>643</v>
      </c>
      <c r="I101" s="15" t="s">
        <v>491</v>
      </c>
      <c r="J101" s="1"/>
      <c r="K101" s="1" t="s">
        <v>938</v>
      </c>
      <c r="L101" s="1" t="s">
        <v>37</v>
      </c>
      <c r="M101" s="15" t="s">
        <v>1335</v>
      </c>
      <c r="N101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data-author="Juanjo Elezkano" data-momento="Entrada" data-bib="-" data-nold="65b" data-nnew="A11"&gt;&lt;a href="canciones/comeremos_de_la_mesa.html"&gt;Comeremos de la mesa&lt;/a&gt;&lt;/li&gt;</v>
      </c>
      <c r="O101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{"title":"Comeremos de la mesa","file":"canciones/comeremos_de_la_mesa.html","sections":["Entrada"],"number":"A11","number_old":"NUM","tono":"La","author":"Juanjo Elezkano","source":"-","keywords":["KW"]},</v>
      </c>
      <c r="S101" s="1"/>
      <c r="T101" s="1"/>
    </row>
    <row r="102" spans="1:20" x14ac:dyDescent="0.3">
      <c r="A102" s="1">
        <f>ROW(Tabla13[[#This Row],[Título]])-1</f>
        <v>101</v>
      </c>
      <c r="B102" s="1" t="s">
        <v>673</v>
      </c>
      <c r="C102" s="1" t="s">
        <v>206</v>
      </c>
      <c r="D102" s="1" t="s">
        <v>2015</v>
      </c>
      <c r="E102" s="1" t="str">
        <f>_xlfn.XLOOKUP(Tabla13[[#This Row],[Título]],Tabla4[Título],Tabla4[Número],"-",0)</f>
        <v>-</v>
      </c>
      <c r="F102" s="1" t="s">
        <v>674</v>
      </c>
      <c r="G102" s="1" t="s">
        <v>1182</v>
      </c>
      <c r="H102" s="1" t="s">
        <v>643</v>
      </c>
      <c r="I102" s="15" t="s">
        <v>541</v>
      </c>
      <c r="J102" s="1"/>
      <c r="K102" s="1" t="s">
        <v>959</v>
      </c>
      <c r="L102" s="1" t="s">
        <v>673</v>
      </c>
      <c r="M102" s="15" t="s">
        <v>1336</v>
      </c>
      <c r="N102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data-author="Ixcís" data-momento="Antífonas" data-bib="Mateo 5, 13-16" data-nold="-" data-nnew="D09"&gt;&lt;a href="canciones/como_sal,_como_luz.html"&gt;Como sal, como luz&lt;/a&gt;&lt;/li&gt;</v>
      </c>
      <c r="O102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{"title":"Como sal, como luz","file":"canciones/como_sal,_como_luz.html","sections":["Antífonas"],"number":"D09","number_old":"NUM","tono":"Sol","author":"Ixcís","source":"Mateo 5, 13-16","keywords":["KW"]},</v>
      </c>
      <c r="S102" s="1"/>
      <c r="T102" s="1"/>
    </row>
    <row r="103" spans="1:20" x14ac:dyDescent="0.3">
      <c r="A103" s="1">
        <f>ROW(Tabla13[[#This Row],[Título]])-1</f>
        <v>102</v>
      </c>
      <c r="B103" s="1" t="s">
        <v>38</v>
      </c>
      <c r="C103" s="1" t="s">
        <v>206</v>
      </c>
      <c r="D103" s="1" t="s">
        <v>694</v>
      </c>
      <c r="E103" s="1">
        <f>_xlfn.XLOOKUP(Tabla13[[#This Row],[Título]],Tabla4[Título],Tabla4[Número],"-",0)</f>
        <v>51</v>
      </c>
      <c r="F103" s="1" t="s">
        <v>215</v>
      </c>
      <c r="G103" s="1" t="s">
        <v>1189</v>
      </c>
      <c r="H103" s="1" t="s">
        <v>643</v>
      </c>
      <c r="I103" s="15" t="s">
        <v>490</v>
      </c>
      <c r="J103" s="1"/>
      <c r="K103" s="1" t="s">
        <v>938</v>
      </c>
      <c r="L103" s="1" t="s">
        <v>38</v>
      </c>
      <c r="M103" s="15" t="s">
        <v>1337</v>
      </c>
      <c r="N103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data-author="Carmelo Erdozáin" data-momento="Antífonas" data-bib="-" data-nold="51" data-nnew="D10"&gt;&lt;a href="canciones/compartir_junto_al_señor.html"&gt;Compartir junto al Señor&lt;/a&gt;&lt;/li&gt;</v>
      </c>
      <c r="O103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{"title":"Compartir junto al Señor","file":"canciones/compartir_junto_al_señor.html","sections":["Antífonas"],"number":"D10","number_old":"NUM","tono":"Lam cej3","author":"Carmelo Erdozáin","source":"-","keywords":["KW"]},</v>
      </c>
      <c r="S103" s="1"/>
      <c r="T103" s="1"/>
    </row>
    <row r="104" spans="1:20" x14ac:dyDescent="0.3">
      <c r="A104" s="1">
        <f>ROW(Tabla13[[#This Row],[Título]])-1</f>
        <v>103</v>
      </c>
      <c r="B104" s="1" t="s">
        <v>39</v>
      </c>
      <c r="C104" s="1" t="s">
        <v>1138</v>
      </c>
      <c r="D104" s="1" t="s">
        <v>740</v>
      </c>
      <c r="E104" s="1">
        <f>_xlfn.XLOOKUP(Tabla13[[#This Row],[Título]],Tabla4[Título],Tabla4[Número],"-",0)</f>
        <v>60</v>
      </c>
      <c r="F104" s="1" t="s">
        <v>215</v>
      </c>
      <c r="G104" s="1" t="s">
        <v>1210</v>
      </c>
      <c r="H104" s="1" t="s">
        <v>643</v>
      </c>
      <c r="I104" s="15" t="s">
        <v>500</v>
      </c>
      <c r="J104" s="1"/>
      <c r="K104" s="1" t="s">
        <v>960</v>
      </c>
      <c r="L104" s="1" t="s">
        <v>39</v>
      </c>
      <c r="M104" s="15" t="s">
        <v>1338</v>
      </c>
      <c r="N104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data-author="Miguel Manzano" data-momento="Comunión" data-bib="Mateo 25, 35-46" data-nold="60" data-nnew="K16"&gt;&lt;a href="canciones/con_vosotros_esta.html"&gt;Con vosotros está&lt;/a&gt;&lt;/li&gt;</v>
      </c>
      <c r="O104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{"title":"Con vosotros está","file":"canciones/con_vosotros_esta.html","sections":["Comunión"],"number":"K16","number_old":"NUM","tono":"Mim cej1","author":"Miguel Manzano","source":"Mateo 25, 35-46","keywords":["KW"]},</v>
      </c>
      <c r="S104" s="1"/>
      <c r="T104" s="1"/>
    </row>
    <row r="105" spans="1:20" x14ac:dyDescent="0.3">
      <c r="A105" s="1">
        <f>ROW(Tabla13[[#This Row],[Título]])-1</f>
        <v>104</v>
      </c>
      <c r="B105" s="1" t="s">
        <v>508</v>
      </c>
      <c r="C105" s="1" t="s">
        <v>196</v>
      </c>
      <c r="D105" s="1" t="s">
        <v>2016</v>
      </c>
      <c r="E105" s="1" t="str">
        <f>_xlfn.XLOOKUP(Tabla13[[#This Row],[Título]],Tabla4[Título],Tabla4[Número],"-",0)</f>
        <v>-</v>
      </c>
      <c r="F105" s="1" t="s">
        <v>509</v>
      </c>
      <c r="G105" s="1" t="s">
        <v>552</v>
      </c>
      <c r="H105" s="1" t="s">
        <v>643</v>
      </c>
      <c r="I105" s="15" t="s">
        <v>514</v>
      </c>
      <c r="J105" s="1"/>
      <c r="K105" s="1" t="s">
        <v>938</v>
      </c>
      <c r="L105" s="1" t="s">
        <v>508</v>
      </c>
      <c r="M105" s="15" t="s">
        <v>1339</v>
      </c>
      <c r="N105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data-author="Alberto Arija" data-momento="Perdón - Agua" data-bib="-" data-nold="-" data-nnew="B02"&gt;&lt;a href="canciones/confieso.html"&gt;Confieso&lt;/a&gt;&lt;/li&gt;</v>
      </c>
      <c r="O105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{"title":"Confieso","file":"canciones/confieso.html","sections":["Perdón - Agua"],"number":"B02","number_old":"NUM","tono":"Mim","author":"Alberto Arija","source":"-","keywords":["KW"]},</v>
      </c>
      <c r="S105" s="1"/>
      <c r="T105" s="1"/>
    </row>
    <row r="106" spans="1:20" x14ac:dyDescent="0.3">
      <c r="A106" s="1">
        <f>ROW(Tabla13[[#This Row],[Título]])-1</f>
        <v>105</v>
      </c>
      <c r="B106" s="1" t="s">
        <v>341</v>
      </c>
      <c r="C106" s="1" t="s">
        <v>1169</v>
      </c>
      <c r="D106" s="1" t="s">
        <v>1707</v>
      </c>
      <c r="E106" s="1" t="str">
        <f>_xlfn.XLOOKUP(Tabla13[[#This Row],[Título]],Tabla4[Título],Tabla4[Número],"-",0)</f>
        <v>-</v>
      </c>
      <c r="G106" s="1" t="s">
        <v>1184</v>
      </c>
      <c r="I106" s="15" t="s">
        <v>277</v>
      </c>
      <c r="J106" s="1"/>
      <c r="K106" s="1"/>
      <c r="L106" s="1"/>
      <c r="M106" s="15" t="s">
        <v>1340</v>
      </c>
      <c r="N106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data-author="Taizé" data-momento="TaizéORIG" data-bib="" data-nold="-" data-nnew="Q24"&gt;&lt;a href="canciones/confitemini_domino.html"&gt;Confitemini Domino&lt;/a&gt;&lt;/li&gt;</v>
      </c>
      <c r="O106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{"title":"Confitemini Domino","file":"canciones/confitemini_domino.html","sections":["TaizéORIG"],"number":"Q24","number_old":"NUM","tono":"Do cej2","author":"Taizé","source":"","keywords":["KW"]},</v>
      </c>
      <c r="S106" s="1"/>
      <c r="T106" s="1"/>
    </row>
    <row r="107" spans="1:20" x14ac:dyDescent="0.3">
      <c r="A107" s="1">
        <f>ROW(Tabla13[[#This Row],[Título]])-1</f>
        <v>106</v>
      </c>
      <c r="B107" s="1" t="s">
        <v>40</v>
      </c>
      <c r="C107" s="1" t="s">
        <v>1138</v>
      </c>
      <c r="D107" s="1" t="s">
        <v>742</v>
      </c>
      <c r="E107" s="1">
        <f>_xlfn.XLOOKUP(Tabla13[[#This Row],[Título]],Tabla4[Título],Tabla4[Número],"-",0)</f>
        <v>414</v>
      </c>
      <c r="F107" s="1" t="s">
        <v>215</v>
      </c>
      <c r="G107" s="1" t="s">
        <v>551</v>
      </c>
      <c r="H107" s="1" t="s">
        <v>643</v>
      </c>
      <c r="I107" s="15" t="s">
        <v>655</v>
      </c>
      <c r="J107" s="1"/>
      <c r="K107" s="1" t="s">
        <v>961</v>
      </c>
      <c r="L107" s="1" t="s">
        <v>40</v>
      </c>
      <c r="M107" s="15" t="s">
        <v>1341</v>
      </c>
      <c r="N107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data-author="Elena Ráfales" data-momento="Comunión" data-bib="San Agustín" data-nold="414" data-nnew="K18"&gt;&lt;a href="canciones/corazon_inquieto.html"&gt;Corazón inquieto&lt;/a&gt;&lt;/li&gt;</v>
      </c>
      <c r="O107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{"title":"Corazón inquieto","file":"canciones/corazon_inquieto.html","sections":["Comunión"],"number":"K18","number_old":"NUM","tono":"Do","author":"Elena Ráfales","source":"San Agustín","keywords":["KW"]},</v>
      </c>
      <c r="S107" s="1"/>
      <c r="T107" s="1"/>
    </row>
    <row r="108" spans="1:20" x14ac:dyDescent="0.3">
      <c r="A108" s="1">
        <f>ROW(Tabla13[[#This Row],[Título]])-1</f>
        <v>107</v>
      </c>
      <c r="B108" s="1" t="s">
        <v>855</v>
      </c>
      <c r="C108" s="1" t="s">
        <v>207</v>
      </c>
      <c r="D108" s="1" t="s">
        <v>2017</v>
      </c>
      <c r="E108" s="1" t="str">
        <f>_xlfn.XLOOKUP(Tabla13[[#This Row],[Título]],Tabla4[Título],Tabla4[Número],"-",0)</f>
        <v>-</v>
      </c>
      <c r="F108" s="1" t="s">
        <v>556</v>
      </c>
      <c r="G108" s="1" t="s">
        <v>482</v>
      </c>
      <c r="H108" s="1" t="s">
        <v>643</v>
      </c>
      <c r="I108" s="15" t="s">
        <v>938</v>
      </c>
      <c r="J108" s="1"/>
      <c r="K108" s="1" t="s">
        <v>938</v>
      </c>
      <c r="L108" s="1" t="s">
        <v>855</v>
      </c>
      <c r="M108" s="15" t="s">
        <v>1342</v>
      </c>
      <c r="N108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data-author="-" data-momento="Cordero de Dios" data-bib="-" data-nold="-" data-nnew="J01"&gt;&lt;a href="canciones/cordero_de_dios_(algete).html"&gt;Cordero de Dios (Algete)&lt;/a&gt;&lt;/li&gt;</v>
      </c>
      <c r="O108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{"title":"Cordero de Dios (Algete)","file":"canciones/cordero_de_dios_(algete).html","sections":["Cordero de Dios"],"number":"J01","number_old":"NUM","tono":"La","author":"-","source":"-","keywords":["KW"]},</v>
      </c>
      <c r="S108" s="1"/>
      <c r="T108" s="1"/>
    </row>
    <row r="109" spans="1:20" x14ac:dyDescent="0.3">
      <c r="A109" s="1">
        <f>ROW(Tabla13[[#This Row],[Título]])-1</f>
        <v>108</v>
      </c>
      <c r="B109" s="1" t="s">
        <v>256</v>
      </c>
      <c r="C109" s="1" t="s">
        <v>207</v>
      </c>
      <c r="D109" s="1" t="s">
        <v>2018</v>
      </c>
      <c r="E109" s="1" t="str">
        <f>_xlfn.XLOOKUP(Tabla13[[#This Row],[Título]],Tabla4[Título],Tabla4[Número],"-",0)</f>
        <v>-</v>
      </c>
      <c r="F109" s="1" t="s">
        <v>255</v>
      </c>
      <c r="G109" s="1" t="s">
        <v>1199</v>
      </c>
      <c r="H109" s="1" t="s">
        <v>643</v>
      </c>
      <c r="I109" s="15" t="s">
        <v>565</v>
      </c>
      <c r="J109" s="1"/>
      <c r="K109" s="1" t="s">
        <v>938</v>
      </c>
      <c r="L109" s="1" t="s">
        <v>256</v>
      </c>
      <c r="M109" s="15" t="s">
        <v>1343</v>
      </c>
      <c r="N109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data-author="Tomás Aragüés" data-momento="Cordero de Dios" data-bib="-" data-nold="-" data-nnew="J02"&gt;&lt;a href="canciones/cordero_de_dios_(aragües).html"&gt;Cordero de Dios (Aragüés)&lt;/a&gt;&lt;/li&gt;</v>
      </c>
      <c r="O109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{"title":"Cordero de Dios (Aragüés)","file":"canciones/cordero_de_dios_(aragües).html","sections":["Cordero de Dios"],"number":"J02","number_old":"NUM","tono":"Mim cej5","author":"Tomás Aragüés","source":"-","keywords":["KW"]},</v>
      </c>
      <c r="S109" s="1"/>
      <c r="T109" s="1"/>
    </row>
    <row r="110" spans="1:20" x14ac:dyDescent="0.3">
      <c r="A110" s="1">
        <f>ROW(Tabla13[[#This Row],[Título]])-1</f>
        <v>109</v>
      </c>
      <c r="B110" s="1" t="s">
        <v>41</v>
      </c>
      <c r="C110" s="1" t="s">
        <v>207</v>
      </c>
      <c r="D110" s="1" t="s">
        <v>2019</v>
      </c>
      <c r="E110" s="1">
        <f>_xlfn.XLOOKUP(Tabla13[[#This Row],[Título]],Tabla4[Título],Tabla4[Número],"-",0)</f>
        <v>415</v>
      </c>
      <c r="F110" s="1" t="s">
        <v>215</v>
      </c>
      <c r="G110" s="1" t="s">
        <v>552</v>
      </c>
      <c r="H110" s="1" t="s">
        <v>643</v>
      </c>
      <c r="I110" s="15" t="s">
        <v>938</v>
      </c>
      <c r="J110" s="1"/>
      <c r="K110" s="1" t="s">
        <v>938</v>
      </c>
      <c r="L110" s="1" t="s">
        <v>41</v>
      </c>
      <c r="M110" s="15" t="s">
        <v>1344</v>
      </c>
      <c r="N110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data-author="-" data-momento="Cordero de Dios" data-bib="-" data-nold="415" data-nnew="J03"&gt;&lt;a href="canciones/cordero_de_dios_(boliviano).html"&gt;Cordero de Dios (boliviano)&lt;/a&gt;&lt;/li&gt;</v>
      </c>
      <c r="O110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{"title":"Cordero de Dios (boliviano)","file":"canciones/cordero_de_dios_(boliviano).html","sections":["Cordero de Dios"],"number":"J03","number_old":"NUM","tono":"Mim","author":"-","source":"-","keywords":["KW"]},</v>
      </c>
      <c r="S110" s="1"/>
      <c r="T110" s="1"/>
    </row>
    <row r="111" spans="1:20" x14ac:dyDescent="0.3">
      <c r="A111" s="1">
        <f>ROW(Tabla13[[#This Row],[Título]])-1</f>
        <v>110</v>
      </c>
      <c r="B111" s="1" t="s">
        <v>257</v>
      </c>
      <c r="C111" s="1" t="s">
        <v>207</v>
      </c>
      <c r="D111" s="1" t="s">
        <v>2020</v>
      </c>
      <c r="E111" s="1" t="str">
        <f>_xlfn.XLOOKUP(Tabla13[[#This Row],[Título]],Tabla4[Título],Tabla4[Número],"-",0)</f>
        <v>-</v>
      </c>
      <c r="F111" s="1" t="s">
        <v>255</v>
      </c>
      <c r="G111" s="1" t="s">
        <v>1177</v>
      </c>
      <c r="H111" s="1" t="s">
        <v>643</v>
      </c>
      <c r="I111" s="15" t="s">
        <v>500</v>
      </c>
      <c r="J111" s="1"/>
      <c r="K111" s="1" t="s">
        <v>938</v>
      </c>
      <c r="L111" s="1" t="s">
        <v>257</v>
      </c>
      <c r="M111" s="15" t="s">
        <v>1345</v>
      </c>
      <c r="N111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data-author="Miguel Manzano" data-momento="Cordero de Dios" data-bib="-" data-nold="-" data-nnew="J04"&gt;&lt;a href="canciones/cordero_de_dios_(manzano).html"&gt;Cordero de Dios (Manzano)&lt;/a&gt;&lt;/li&gt;</v>
      </c>
      <c r="O111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{"title":"Cordero de Dios (Manzano)","file":"canciones/cordero_de_dios_(manzano).html","sections":["Cordero de Dios"],"number":"J04","number_old":"NUM","tono":"Re","author":"Miguel Manzano","source":"-","keywords":["KW"]},</v>
      </c>
      <c r="S111" s="1"/>
      <c r="T111" s="1"/>
    </row>
    <row r="112" spans="1:20" x14ac:dyDescent="0.3">
      <c r="A112" s="1">
        <f>ROW(Tabla13[[#This Row],[Título]])-1</f>
        <v>111</v>
      </c>
      <c r="B112" s="1" t="s">
        <v>657</v>
      </c>
      <c r="C112" s="1" t="s">
        <v>207</v>
      </c>
      <c r="D112" s="1" t="s">
        <v>2021</v>
      </c>
      <c r="E112" s="1" t="str">
        <f>_xlfn.XLOOKUP(Tabla13[[#This Row],[Título]],Tabla4[Título],Tabla4[Número],"-",0)</f>
        <v>-</v>
      </c>
      <c r="F112" s="1" t="s">
        <v>215</v>
      </c>
      <c r="G112" s="1" t="s">
        <v>552</v>
      </c>
      <c r="H112" s="1" t="s">
        <v>643</v>
      </c>
      <c r="I112" s="15" t="s">
        <v>656</v>
      </c>
      <c r="J112" s="1"/>
      <c r="K112" s="1" t="s">
        <v>938</v>
      </c>
      <c r="L112" s="1" t="s">
        <v>657</v>
      </c>
      <c r="M112" s="15" t="s">
        <v>1346</v>
      </c>
      <c r="N112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data-author="Alejandro Mejía" data-momento="Cordero de Dios" data-bib="-" data-nold="-" data-nnew="J05"&gt;&lt;a href="canciones/cordero_de_dios_(maristas).html"&gt;Cordero de Dios (Maristas)&lt;/a&gt;&lt;/li&gt;</v>
      </c>
      <c r="O112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{"title":"Cordero de Dios (Maristas)","file":"canciones/cordero_de_dios_(maristas).html","sections":["Cordero de Dios"],"number":"J05","number_old":"NUM","tono":"Mim","author":"Alejandro Mejía","source":"-","keywords":["KW"]},</v>
      </c>
      <c r="S112" s="1"/>
      <c r="T112" s="1"/>
    </row>
    <row r="113" spans="1:20" x14ac:dyDescent="0.3">
      <c r="A113" s="1">
        <f>ROW(Tabla13[[#This Row],[Título]])-1</f>
        <v>112</v>
      </c>
      <c r="B113" s="1" t="s">
        <v>658</v>
      </c>
      <c r="C113" s="1" t="s">
        <v>207</v>
      </c>
      <c r="D113" s="1" t="s">
        <v>2022</v>
      </c>
      <c r="E113" s="1" t="str">
        <f>_xlfn.XLOOKUP(Tabla13[[#This Row],[Título]],Tabla4[Título],Tabla4[Número],"-",0)</f>
        <v>-</v>
      </c>
      <c r="F113" s="1" t="s">
        <v>582</v>
      </c>
      <c r="G113" s="1" t="s">
        <v>551</v>
      </c>
      <c r="H113" s="1" t="s">
        <v>643</v>
      </c>
      <c r="I113" s="15" t="s">
        <v>659</v>
      </c>
      <c r="J113" s="1"/>
      <c r="K113" s="1" t="s">
        <v>938</v>
      </c>
      <c r="L113" s="1" t="s">
        <v>658</v>
      </c>
      <c r="M113" s="15" t="s">
        <v>1347</v>
      </c>
      <c r="N113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data-author="Misioneros de la Esperanza" data-momento="Cordero de Dios" data-bib="-" data-nold="-" data-nnew="J06"&gt;&lt;a href="canciones/cordero_de_dios_(mies).html"&gt;Cordero de Dios (MiEs)&lt;/a&gt;&lt;/li&gt;</v>
      </c>
      <c r="O113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{"title":"Cordero de Dios (MiEs)","file":"canciones/cordero_de_dios_(mies).html","sections":["Cordero de Dios"],"number":"J06","number_old":"NUM","tono":"Do","author":"Misioneros de la Esperanza","source":"-","keywords":["KW"]},</v>
      </c>
      <c r="S113" s="1"/>
      <c r="T113" s="1"/>
    </row>
    <row r="114" spans="1:20" x14ac:dyDescent="0.3">
      <c r="A114" s="1">
        <f>ROW(Tabla13[[#This Row],[Título]])-1</f>
        <v>113</v>
      </c>
      <c r="B114" s="1" t="s">
        <v>1046</v>
      </c>
      <c r="C114" s="1" t="s">
        <v>1168</v>
      </c>
      <c r="D114" s="1" t="s">
        <v>1708</v>
      </c>
      <c r="E114" s="1" t="str">
        <f>_xlfn.XLOOKUP(Tabla13[[#This Row],[Título]],Tabla4[Título],Tabla4[Número],"-",0)</f>
        <v>-</v>
      </c>
      <c r="G114" s="1" t="s">
        <v>1187</v>
      </c>
      <c r="I114" s="15" t="s">
        <v>277</v>
      </c>
      <c r="J114" s="1"/>
      <c r="K114" s="1" t="s">
        <v>1105</v>
      </c>
      <c r="L114" s="1" t="s">
        <v>351</v>
      </c>
      <c r="M114" s="15" t="s">
        <v>1348</v>
      </c>
      <c r="N114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data-author="Taizé" data-momento="TaizéESP" data-bib="2 Corintios 3, 17" data-nold="-" data-nnew="Q33"&gt;&lt;a href="canciones/dominus_spiritus_est.html"&gt;Cristo es Espíritu y Dios&lt;/a&gt;&lt;/li&gt;</v>
      </c>
      <c r="O114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{"title":"Cristo es Espíritu y Dios","file":"canciones/dominus_spiritus_est.html","sections":["TaizéESP"],"number":"Q33","number_old":"NUM","tono":"Lam","author":"Taizé","source":"2 Corintios 3, 17","keywords":["KW"]},</v>
      </c>
      <c r="S114" s="1"/>
      <c r="T114" s="1"/>
    </row>
    <row r="115" spans="1:20" x14ac:dyDescent="0.3">
      <c r="A115" s="1">
        <f>ROW(Tabla13[[#This Row],[Título]])-1</f>
        <v>114</v>
      </c>
      <c r="B115" s="1" t="s">
        <v>1081</v>
      </c>
      <c r="C115" s="1" t="s">
        <v>1168</v>
      </c>
      <c r="D115" s="1" t="s">
        <v>1709</v>
      </c>
      <c r="E115" s="1" t="str">
        <f>_xlfn.XLOOKUP(Tabla13[[#This Row],[Título]],Tabla4[Título],Tabla4[Número],"-",0)</f>
        <v>-</v>
      </c>
      <c r="G115" s="1" t="s">
        <v>1184</v>
      </c>
      <c r="I115" s="15" t="s">
        <v>277</v>
      </c>
      <c r="J115" s="1"/>
      <c r="K115" s="1" t="s">
        <v>938</v>
      </c>
      <c r="L115" s="1" t="s">
        <v>453</v>
      </c>
      <c r="M115" s="15" t="s">
        <v>1349</v>
      </c>
      <c r="N115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data-author="Taizé" data-momento="TaizéESP" data-bib="-" data-nold="-" data-nnew="Q72"&gt;&lt;a href="canciones/surrexit_christus.html"&gt;Cristo está vivo&lt;/a&gt;&lt;/li&gt;</v>
      </c>
      <c r="O115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{"title":"Cristo está vivo","file":"canciones/surrexit_christus.html","sections":["TaizéESP"],"number":"Q72","number_old":"NUM","tono":"Do cej2","author":"Taizé","source":"-","keywords":["KW"]},</v>
      </c>
      <c r="S115" s="1"/>
      <c r="T115" s="1"/>
    </row>
    <row r="116" spans="1:20" x14ac:dyDescent="0.3">
      <c r="A116" s="1">
        <f>ROW(Tabla13[[#This Row],[Título]])-1</f>
        <v>115</v>
      </c>
      <c r="B116" s="1" t="s">
        <v>42</v>
      </c>
      <c r="C116" s="1" t="s">
        <v>1138</v>
      </c>
      <c r="D116" s="1" t="s">
        <v>741</v>
      </c>
      <c r="E116" s="1">
        <f>_xlfn.XLOOKUP(Tabla13[[#This Row],[Título]],Tabla4[Título],Tabla4[Número],"-",0)</f>
        <v>65</v>
      </c>
      <c r="F116" s="1" t="s">
        <v>215</v>
      </c>
      <c r="G116" s="1" t="s">
        <v>1191</v>
      </c>
      <c r="H116" s="1" t="s">
        <v>643</v>
      </c>
      <c r="I116" s="15" t="s">
        <v>277</v>
      </c>
      <c r="J116" s="1"/>
      <c r="K116" s="1" t="s">
        <v>938</v>
      </c>
      <c r="L116" s="1" t="s">
        <v>42</v>
      </c>
      <c r="M116" s="15" t="s">
        <v>1350</v>
      </c>
      <c r="N116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data-author="Taizé" data-momento="Comunión" data-bib="-" data-nold="65" data-nnew="K17"&gt;&lt;a href="canciones/cristo_ha_resucitado.html"&gt;Cristo ha resucitado&lt;/a&gt;&lt;/li&gt;</v>
      </c>
      <c r="O116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{"title":"Cristo ha resucitado","file":"canciones/cristo_ha_resucitado.html","sections":["Comunión"],"number":"K17","number_old":"NUM","tono":"La cej1","author":"Taizé","source":"-","keywords":["KW"]},</v>
      </c>
      <c r="S116" s="1"/>
      <c r="T116" s="1"/>
    </row>
    <row r="117" spans="1:20" x14ac:dyDescent="0.3">
      <c r="A117" s="1">
        <f>ROW(Tabla13[[#This Row],[Título]])-1</f>
        <v>116</v>
      </c>
      <c r="B117" s="1" t="s">
        <v>1082</v>
      </c>
      <c r="C117" s="1" t="s">
        <v>1168</v>
      </c>
      <c r="D117" s="1" t="s">
        <v>1710</v>
      </c>
      <c r="E117" s="1" t="str">
        <f>_xlfn.XLOOKUP(Tabla13[[#This Row],[Título]],Tabla4[Título],Tabla4[Número],"-",0)</f>
        <v>-</v>
      </c>
      <c r="G117" s="1" t="s">
        <v>1175</v>
      </c>
      <c r="I117" s="15" t="s">
        <v>277</v>
      </c>
      <c r="J117" s="1"/>
      <c r="K117" s="1" t="s">
        <v>1128</v>
      </c>
      <c r="L117" s="1" t="s">
        <v>454</v>
      </c>
      <c r="M117" s="15" t="s">
        <v>1351</v>
      </c>
      <c r="N117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data-author="Taizé" data-momento="TaizéESP" data-bib="Lucas 24, 34" data-nold="-" data-nnew="Q73"&gt;&lt;a href="canciones/surrexit_dominus_vere_(canon).html"&gt;Cristo ha resucitado (canon)&lt;/a&gt;&lt;/li&gt;</v>
      </c>
      <c r="O117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{"title":"Cristo ha resucitado (canon)","file":"canciones/surrexit_dominus_vere_(canon).html","sections":["TaizéESP"],"number":"Q73","number_old":"NUM","tono":"La cej3","author":"Taizé","source":"Lucas 24, 34","keywords":["KW"]},</v>
      </c>
      <c r="S117" s="1"/>
      <c r="T117" s="1"/>
    </row>
    <row r="118" spans="1:20" x14ac:dyDescent="0.3">
      <c r="A118" s="1">
        <f>ROW(Tabla13[[#This Row],[Título]])-1</f>
        <v>117</v>
      </c>
      <c r="B118" s="1" t="s">
        <v>1059</v>
      </c>
      <c r="C118" s="1" t="s">
        <v>1168</v>
      </c>
      <c r="D118" s="1" t="s">
        <v>1711</v>
      </c>
      <c r="E118" s="1" t="str">
        <f>_xlfn.XLOOKUP(Tabla13[[#This Row],[Título]],Tabla4[Título],Tabla4[Número],"-",0)</f>
        <v>-</v>
      </c>
      <c r="G118" s="1" t="s">
        <v>1194</v>
      </c>
      <c r="I118" s="15" t="s">
        <v>277</v>
      </c>
      <c r="J118" s="1"/>
      <c r="K118" s="1" t="s">
        <v>938</v>
      </c>
      <c r="L118" s="1" t="s">
        <v>386</v>
      </c>
      <c r="M118" s="15" t="s">
        <v>1352</v>
      </c>
      <c r="N118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data-author="Taizé" data-momento="TaizéESP" data-bib="-" data-nold="-" data-nnew="Q47"&gt;&lt;a href="canciones/jesus_le_christ.html"&gt;Cristo Jesús&lt;/a&gt;&lt;/li&gt;</v>
      </c>
      <c r="O118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{"title":"Cristo Jesús","file":"canciones/jesus_le_christ.html","sections":["TaizéESP"],"number":"Q47","number_old":"NUM","tono":"Lam cej2","author":"Taizé","source":"-","keywords":["KW"]},</v>
      </c>
      <c r="S118" s="1"/>
      <c r="T118" s="1"/>
    </row>
    <row r="119" spans="1:20" x14ac:dyDescent="0.3">
      <c r="A119" s="1">
        <f>ROW(Tabla13[[#This Row],[Título]])-1</f>
        <v>118</v>
      </c>
      <c r="B119" s="1" t="s">
        <v>43</v>
      </c>
      <c r="C119" s="1" t="s">
        <v>1138</v>
      </c>
      <c r="D119" s="1" t="s">
        <v>743</v>
      </c>
      <c r="E119" s="1">
        <f>_xlfn.XLOOKUP(Tabla13[[#This Row],[Título]],Tabla4[Título],Tabla4[Número],"-",0)</f>
        <v>63</v>
      </c>
      <c r="F119" s="1" t="s">
        <v>215</v>
      </c>
      <c r="G119" s="1" t="s">
        <v>551</v>
      </c>
      <c r="H119" s="1" t="s">
        <v>643</v>
      </c>
      <c r="I119" s="15" t="s">
        <v>490</v>
      </c>
      <c r="J119" s="1"/>
      <c r="K119" s="1" t="s">
        <v>938</v>
      </c>
      <c r="L119" s="1" t="s">
        <v>43</v>
      </c>
      <c r="M119" s="15" t="s">
        <v>1353</v>
      </c>
      <c r="N119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data-author="Carmelo Erdozáin" data-momento="Comunión" data-bib="-" data-nold="63" data-nnew="K19"&gt;&lt;a href="canciones/cristo_nos_da_la_libertad.html"&gt;Cristo nos da la libertad&lt;/a&gt;&lt;/li&gt;</v>
      </c>
      <c r="O119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{"title":"Cristo nos da la libertad","file":"canciones/cristo_nos_da_la_libertad.html","sections":["Comunión"],"number":"K19","number_old":"NUM","tono":"Do","author":"Carmelo Erdozáin","source":"-","keywords":["KW"]},</v>
      </c>
      <c r="S119" s="1"/>
      <c r="T119" s="1"/>
    </row>
    <row r="120" spans="1:20" x14ac:dyDescent="0.3">
      <c r="A120" s="1">
        <f>ROW(Tabla13[[#This Row],[Título]])-1</f>
        <v>119</v>
      </c>
      <c r="B120" s="1" t="s">
        <v>44</v>
      </c>
      <c r="C120" s="1" t="s">
        <v>206</v>
      </c>
      <c r="D120" s="1" t="s">
        <v>695</v>
      </c>
      <c r="E120" s="1">
        <f>_xlfn.XLOOKUP(Tabla13[[#This Row],[Título]],Tabla4[Título],Tabla4[Número],"-",0)</f>
        <v>59</v>
      </c>
      <c r="F120" s="1" t="s">
        <v>215</v>
      </c>
      <c r="G120" s="1" t="s">
        <v>1191</v>
      </c>
      <c r="H120" s="1" t="s">
        <v>643</v>
      </c>
      <c r="I120" s="15" t="s">
        <v>490</v>
      </c>
      <c r="J120" s="1"/>
      <c r="K120" s="1" t="s">
        <v>962</v>
      </c>
      <c r="L120" s="1" t="s">
        <v>44</v>
      </c>
      <c r="M120" s="15" t="s">
        <v>1354</v>
      </c>
      <c r="N120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data-author="Carmelo Erdozáin" data-momento="Antífonas" data-bib="Filipenses 2, 8-9" data-nold="59" data-nnew="D11"&gt;&lt;a href="canciones/cristo_por_nosotros.html"&gt;Cristo por nosotros&lt;/a&gt;&lt;/li&gt;</v>
      </c>
      <c r="O120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{"title":"Cristo por nosotros","file":"canciones/cristo_por_nosotros.html","sections":["Antífonas"],"number":"D11","number_old":"NUM","tono":"La cej1","author":"Carmelo Erdozáin","source":"Filipenses 2, 8-9","keywords":["KW"]},</v>
      </c>
      <c r="S120" s="1"/>
      <c r="T120" s="1"/>
    </row>
    <row r="121" spans="1:20" x14ac:dyDescent="0.3">
      <c r="A121" s="1">
        <f>ROW(Tabla13[[#This Row],[Título]])-1</f>
        <v>120</v>
      </c>
      <c r="B121" s="1" t="s">
        <v>342</v>
      </c>
      <c r="C121" s="1" t="s">
        <v>1169</v>
      </c>
      <c r="D121" s="1" t="s">
        <v>1712</v>
      </c>
      <c r="E121" s="1" t="str">
        <f>_xlfn.XLOOKUP(Tabla13[[#This Row],[Título]],Tabla4[Título],Tabla4[Número],"-",0)</f>
        <v>-</v>
      </c>
      <c r="G121" s="1" t="s">
        <v>1193</v>
      </c>
      <c r="I121" s="15" t="s">
        <v>277</v>
      </c>
      <c r="J121" s="1"/>
      <c r="K121" s="1"/>
      <c r="L121" s="1"/>
      <c r="M121" s="15" t="s">
        <v>1355</v>
      </c>
      <c r="N121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data-author="Taizé" data-momento="TaizéORIG" data-bib="" data-nold="-" data-nnew="Q25"&gt;&lt;a href="canciones/crucem_tuam.html"&gt;Crucem tuam&lt;/a&gt;&lt;/li&gt;</v>
      </c>
      <c r="O121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{"title":"Crucem tuam","file":"canciones/crucem_tuam.html","sections":["TaizéORIG"],"number":"Q25","number_old":"NUM","tono":"Rem cej2","author":"Taizé","source":"","keywords":["KW"]},</v>
      </c>
      <c r="S121" s="1"/>
      <c r="T121" s="1"/>
    </row>
    <row r="122" spans="1:20" x14ac:dyDescent="0.3">
      <c r="A122" s="1">
        <f>ROW(Tabla13[[#This Row],[Título]])-1</f>
        <v>121</v>
      </c>
      <c r="B122" s="1" t="s">
        <v>45</v>
      </c>
      <c r="C122" s="1" t="s">
        <v>199</v>
      </c>
      <c r="D122" s="1" t="s">
        <v>2023</v>
      </c>
      <c r="E122" s="1">
        <f>_xlfn.XLOOKUP(Tabla13[[#This Row],[Título]],Tabla4[Título],Tabla4[Número],"-",0)</f>
        <v>67</v>
      </c>
      <c r="F122" s="1" t="s">
        <v>215</v>
      </c>
      <c r="G122" s="1" t="s">
        <v>1194</v>
      </c>
      <c r="H122" s="1" t="s">
        <v>643</v>
      </c>
      <c r="I122" s="15" t="s">
        <v>500</v>
      </c>
      <c r="J122" s="1"/>
      <c r="K122" s="1" t="s">
        <v>938</v>
      </c>
      <c r="L122" s="1" t="s">
        <v>45</v>
      </c>
      <c r="M122" s="15" t="s">
        <v>1356</v>
      </c>
      <c r="N122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data-author="Miguel Manzano" data-momento="Ofertorio" data-bib="-" data-nold="67" data-nnew="F05"&gt;&lt;a href="canciones/cuando_el_pobre_nada_tiene.html"&gt;Cuando el pobre nada tiene&lt;/a&gt;&lt;/li&gt;</v>
      </c>
      <c r="O122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{"title":"Cuando el pobre nada tiene","file":"canciones/cuando_el_pobre_nada_tiene.html","sections":["Ofertorio"],"number":"F05","number_old":"NUM","tono":"Lam cej2","author":"Miguel Manzano","source":"-","keywords":["KW"]},</v>
      </c>
      <c r="S122" s="1"/>
      <c r="T122" s="1"/>
    </row>
    <row r="123" spans="1:20" x14ac:dyDescent="0.3">
      <c r="A123" s="1">
        <f>ROW(Tabla13[[#This Row],[Título]])-1</f>
        <v>122</v>
      </c>
      <c r="B123" s="1" t="s">
        <v>248</v>
      </c>
      <c r="C123" s="1" t="s">
        <v>202</v>
      </c>
      <c r="D123" s="1" t="s">
        <v>2024</v>
      </c>
      <c r="E123" s="1" t="str">
        <f>_xlfn.XLOOKUP(Tabla13[[#This Row],[Título]],Tabla4[Título],Tabla4[Número],"-",0)</f>
        <v>-</v>
      </c>
      <c r="F123" s="1" t="s">
        <v>226</v>
      </c>
      <c r="G123" s="1" t="s">
        <v>1180</v>
      </c>
      <c r="H123" s="1" t="s">
        <v>643</v>
      </c>
      <c r="I123" s="15" t="s">
        <v>493</v>
      </c>
      <c r="J123" s="1"/>
      <c r="K123" s="1" t="s">
        <v>938</v>
      </c>
      <c r="L123" s="1" t="s">
        <v>248</v>
      </c>
      <c r="M123" s="15" t="s">
        <v>1357</v>
      </c>
      <c r="N123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data-author="Toño Casado" data-momento="Paz" data-bib="-" data-nold="-" data-nnew="I01"&gt;&lt;a href="canciones/da_la_paz_al_mundo.html"&gt;Da la paz al mundo&lt;/a&gt;&lt;/li&gt;</v>
      </c>
      <c r="O123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{"title":"Da la paz al mundo","file":"canciones/da_la_paz_al_mundo.html","sections":["Paz"],"number":"I01","number_old":"NUM","tono":"Mi","author":"Toño Casado","source":"-","keywords":["KW"]},</v>
      </c>
      <c r="S123" s="1"/>
      <c r="T123" s="1"/>
    </row>
    <row r="124" spans="1:20" x14ac:dyDescent="0.3">
      <c r="A124" s="1">
        <f>ROW(Tabla13[[#This Row],[Título]])-1</f>
        <v>123</v>
      </c>
      <c r="B124" s="1" t="s">
        <v>343</v>
      </c>
      <c r="C124" s="1" t="s">
        <v>1169</v>
      </c>
      <c r="D124" s="1" t="s">
        <v>1713</v>
      </c>
      <c r="E124" s="1" t="str">
        <f>_xlfn.XLOOKUP(Tabla13[[#This Row],[Título]],Tabla4[Título],Tabla4[Número],"-",0)</f>
        <v>-</v>
      </c>
      <c r="G124" s="1" t="s">
        <v>1189</v>
      </c>
      <c r="I124" s="15" t="s">
        <v>277</v>
      </c>
      <c r="J124" s="1"/>
      <c r="K124" s="1"/>
      <c r="L124" s="1"/>
      <c r="M124" s="15" t="s">
        <v>1358</v>
      </c>
      <c r="N124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data-author="Taizé" data-momento="TaizéORIG" data-bib="" data-nold="-" data-nnew="Q26"&gt;&lt;a href="canciones/da_pacem_cordium_(canon).html"&gt;Da pacem cordium (canon)&lt;/a&gt;&lt;/li&gt;</v>
      </c>
      <c r="O124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{"title":"Da pacem cordium (canon)","file":"canciones/da_pacem_cordium_(canon).html","sections":["TaizéORIG"],"number":"Q26","number_old":"NUM","tono":"Lam cej3","author":"Taizé","source":"","keywords":["KW"]},</v>
      </c>
      <c r="S124" s="1"/>
      <c r="T124" s="1"/>
    </row>
    <row r="125" spans="1:20" x14ac:dyDescent="0.3">
      <c r="A125" s="1">
        <f>ROW(Tabla13[[#This Row],[Título]])-1</f>
        <v>124</v>
      </c>
      <c r="B125" s="1" t="s">
        <v>344</v>
      </c>
      <c r="C125" s="1" t="s">
        <v>1169</v>
      </c>
      <c r="D125" s="1" t="s">
        <v>1714</v>
      </c>
      <c r="E125" s="1" t="str">
        <f>_xlfn.XLOOKUP(Tabla13[[#This Row],[Título]],Tabla4[Título],Tabla4[Número],"-",0)</f>
        <v>-</v>
      </c>
      <c r="G125" s="1" t="s">
        <v>1226</v>
      </c>
      <c r="I125" s="15" t="s">
        <v>277</v>
      </c>
      <c r="J125" s="1"/>
      <c r="K125" s="1"/>
      <c r="L125" s="1"/>
      <c r="M125" s="15" t="s">
        <v>1359</v>
      </c>
      <c r="N125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data-author="Taizé" data-momento="TaizéORIG" data-bib="" data-nold="-" data-nnew="Q27"&gt;&lt;a href="canciones/da_pacem..._in_diebus.html"&gt;Da pacem... in diebus&lt;/a&gt;&lt;/li&gt;</v>
      </c>
      <c r="O125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{"title":"Da pacem... in diebus","file":"canciones/da_pacem..._in_diebus.html","sections":["TaizéORIG"],"number":"Q27","number_old":"NUM","tono":"Mi cej3","author":"Taizé","source":"","keywords":["KW"]},</v>
      </c>
      <c r="S125" s="1"/>
      <c r="T125" s="1"/>
    </row>
    <row r="126" spans="1:20" x14ac:dyDescent="0.3">
      <c r="A126" s="1">
        <f>ROW(Tabla13[[#This Row],[Título]])-1</f>
        <v>125</v>
      </c>
      <c r="B126" s="1" t="s">
        <v>1048</v>
      </c>
      <c r="C126" s="1" t="s">
        <v>1168</v>
      </c>
      <c r="D126" s="1" t="s">
        <v>1715</v>
      </c>
      <c r="E126" s="1" t="str">
        <f>_xlfn.XLOOKUP(Tabla13[[#This Row],[Título]],Tabla4[Título],Tabla4[Número],"-",0)</f>
        <v>-</v>
      </c>
      <c r="G126" s="1" t="s">
        <v>1199</v>
      </c>
      <c r="I126" s="15" t="s">
        <v>277</v>
      </c>
      <c r="J126" s="1"/>
      <c r="K126" s="1" t="s">
        <v>938</v>
      </c>
      <c r="L126" s="1" t="s">
        <v>353</v>
      </c>
      <c r="M126" s="15" t="s">
        <v>1360</v>
      </c>
      <c r="N126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data-author="Taizé" data-momento="TaizéESP" data-bib="-" data-nold="-" data-nnew="Q35"&gt;&lt;a href="canciones/dona_nobis_pacem.html"&gt;Danos la paz del corazón&lt;/a&gt;&lt;/li&gt;</v>
      </c>
      <c r="O126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{"title":"Danos la paz del corazón","file":"canciones/dona_nobis_pacem.html","sections":["TaizéESP"],"number":"Q35","number_old":"NUM","tono":"Mim cej5","author":"Taizé","source":"-","keywords":["KW"]},</v>
      </c>
      <c r="S126" s="1"/>
      <c r="T126" s="1"/>
    </row>
    <row r="127" spans="1:20" x14ac:dyDescent="0.3">
      <c r="A127" s="1">
        <f>ROW(Tabla13[[#This Row],[Título]])-1</f>
        <v>126</v>
      </c>
      <c r="B127" s="1" t="s">
        <v>1047</v>
      </c>
      <c r="C127" s="1" t="s">
        <v>1168</v>
      </c>
      <c r="D127" s="1" t="s">
        <v>1716</v>
      </c>
      <c r="E127" s="1" t="str">
        <f>_xlfn.XLOOKUP(Tabla13[[#This Row],[Título]],Tabla4[Título],Tabla4[Número],"-",0)</f>
        <v>-</v>
      </c>
      <c r="G127" s="1" t="s">
        <v>1199</v>
      </c>
      <c r="I127" s="15" t="s">
        <v>277</v>
      </c>
      <c r="J127" s="1"/>
      <c r="K127" s="1" t="s">
        <v>938</v>
      </c>
      <c r="L127" s="1" t="s">
        <v>352</v>
      </c>
      <c r="M127" s="15" t="s">
        <v>1361</v>
      </c>
      <c r="N127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data-author="Taizé" data-momento="TaizéESP" data-bib="-" data-nold="-" data-nnew="Q34"&gt;&lt;a href="canciones/dona_la_pace.html"&gt;Danos la paz, oh, Señor&lt;/a&gt;&lt;/li&gt;</v>
      </c>
      <c r="O127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{"title":"Danos la paz, oh, Señor","file":"canciones/dona_la_pace.html","sections":["TaizéESP"],"number":"Q34","number_old":"NUM","tono":"Mim cej5","author":"Taizé","source":"-","keywords":["KW"]},</v>
      </c>
      <c r="S127" s="1"/>
      <c r="T127" s="1"/>
    </row>
    <row r="128" spans="1:20" x14ac:dyDescent="0.3">
      <c r="A128" s="1">
        <f>ROW(Tabla13[[#This Row],[Título]])-1</f>
        <v>127</v>
      </c>
      <c r="B128" s="1" t="s">
        <v>1042</v>
      </c>
      <c r="C128" s="1" t="s">
        <v>1168</v>
      </c>
      <c r="D128" s="1" t="s">
        <v>1714</v>
      </c>
      <c r="E128" s="1" t="str">
        <f>_xlfn.XLOOKUP(Tabla13[[#This Row],[Título]],Tabla4[Título],Tabla4[Número],"-",0)</f>
        <v>-</v>
      </c>
      <c r="G128" s="1" t="s">
        <v>1226</v>
      </c>
      <c r="I128" s="15" t="s">
        <v>277</v>
      </c>
      <c r="J128" s="1"/>
      <c r="K128" s="1" t="s">
        <v>1102</v>
      </c>
      <c r="L128" s="1" t="s">
        <v>344</v>
      </c>
      <c r="M128" s="15" t="s">
        <v>1359</v>
      </c>
      <c r="N128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data-author="Taizé" data-momento="TaizéESP" data-bib="Sirácides (Eclesiástico) 50, 23" data-nold="-" data-nnew="Q27"&gt;&lt;a href="canciones/da_pacem..._in_diebus.html"&gt;Danos la paz, Señor&lt;/a&gt;&lt;/li&gt;</v>
      </c>
      <c r="O128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{"title":"Danos la paz, Señor","file":"canciones/da_pacem..._in_diebus.html","sections":["TaizéESP"],"number":"Q27","number_old":"NUM","tono":"Mi cej3","author":"Taizé","source":"Sirácides (Eclesiástico) 50, 23","keywords":["KW"]},</v>
      </c>
      <c r="S128" s="1"/>
      <c r="T128" s="1"/>
    </row>
    <row r="129" spans="1:20" x14ac:dyDescent="0.3">
      <c r="A129" s="1">
        <f>ROW(Tabla13[[#This Row],[Título]])-1</f>
        <v>128</v>
      </c>
      <c r="B129" s="1" t="s">
        <v>46</v>
      </c>
      <c r="C129" s="1" t="s">
        <v>1138</v>
      </c>
      <c r="D129" s="1" t="s">
        <v>745</v>
      </c>
      <c r="E129" s="1">
        <f>_xlfn.XLOOKUP(Tabla13[[#This Row],[Título]],Tabla4[Título],Tabla4[Número],"-",0)</f>
        <v>75</v>
      </c>
      <c r="F129" s="1" t="s">
        <v>215</v>
      </c>
      <c r="G129" s="1" t="s">
        <v>1189</v>
      </c>
      <c r="H129" s="1" t="s">
        <v>643</v>
      </c>
      <c r="I129" s="15" t="s">
        <v>504</v>
      </c>
      <c r="J129" s="1"/>
      <c r="K129" s="1" t="s">
        <v>963</v>
      </c>
      <c r="L129" s="1" t="s">
        <v>46</v>
      </c>
      <c r="M129" s="15" t="s">
        <v>1362</v>
      </c>
      <c r="N129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data-author="Juan Antonio Espinosa" data-momento="Comunión" data-bib="Ezequiel 36, 26-28" data-nold="75" data-nnew="K21"&gt;&lt;a href="canciones/danos_un_corazon.html"&gt;Danos un corazón&lt;/a&gt;&lt;/li&gt;</v>
      </c>
      <c r="O129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{"title":"Danos un corazón","file":"canciones/danos_un_corazon.html","sections":["Comunión"],"number":"K21","number_old":"NUM","tono":"Lam cej3","author":"Juan Antonio Espinosa","source":"Ezequiel 36, 26-28","keywords":["KW"]},</v>
      </c>
      <c r="S129" s="1"/>
      <c r="T129" s="1"/>
    </row>
    <row r="130" spans="1:20" x14ac:dyDescent="0.3">
      <c r="A130" s="1">
        <f>ROW(Tabla13[[#This Row],[Título]])-1</f>
        <v>129</v>
      </c>
      <c r="B130" s="1" t="s">
        <v>1041</v>
      </c>
      <c r="C130" s="1" t="s">
        <v>1168</v>
      </c>
      <c r="D130" s="1" t="s">
        <v>1713</v>
      </c>
      <c r="E130" s="1" t="str">
        <f>_xlfn.XLOOKUP(Tabla13[[#This Row],[Título]],Tabla4[Título],Tabla4[Número],"-",0)</f>
        <v>-</v>
      </c>
      <c r="G130" s="1" t="s">
        <v>1189</v>
      </c>
      <c r="I130" s="15" t="s">
        <v>277</v>
      </c>
      <c r="J130" s="1"/>
      <c r="K130" s="1" t="s">
        <v>938</v>
      </c>
      <c r="L130" s="1" t="s">
        <v>343</v>
      </c>
      <c r="M130" s="15" t="s">
        <v>1358</v>
      </c>
      <c r="N130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data-author="Taizé" data-momento="TaizéESP" data-bib="-" data-nold="-" data-nnew="Q26"&gt;&lt;a href="canciones/da_pacem_cordium_(canon).html"&gt;Danos, Señor, la paz (canon)&lt;/a&gt;&lt;/li&gt;</v>
      </c>
      <c r="O130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{"title":"Danos, Señor, la paz (canon)","file":"canciones/da_pacem_cordium_(canon).html","sections":["TaizéESP"],"number":"Q26","number_old":"NUM","tono":"Lam cej3","author":"Taizé","source":"-","keywords":["KW"]},</v>
      </c>
      <c r="S130" s="1"/>
      <c r="T130" s="1"/>
    </row>
    <row r="131" spans="1:20" x14ac:dyDescent="0.3">
      <c r="A131" s="1">
        <f>ROW(Tabla13[[#This Row],[Título]])-1</f>
        <v>130</v>
      </c>
      <c r="B131" s="1" t="s">
        <v>345</v>
      </c>
      <c r="C131" s="1" t="s">
        <v>1169</v>
      </c>
      <c r="D131" s="1" t="s">
        <v>1717</v>
      </c>
      <c r="E131" s="1" t="str">
        <f>_xlfn.XLOOKUP(Tabla13[[#This Row],[Título]],Tabla4[Título],Tabla4[Número],"-",0)</f>
        <v>-</v>
      </c>
      <c r="G131" s="1" t="s">
        <v>1197</v>
      </c>
      <c r="I131" s="15" t="s">
        <v>277</v>
      </c>
      <c r="J131" s="1"/>
      <c r="K131" s="1"/>
      <c r="L131" s="1"/>
      <c r="M131" s="15" t="s">
        <v>1363</v>
      </c>
      <c r="N131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data-author="Taizé" data-momento="TaizéORIG" data-bib="" data-nold="-" data-nnew="Q28"&gt;&lt;a href="canciones/dans_nos_obscurites.html"&gt;Dans nos obscurités&lt;/a&gt;&lt;/li&gt;</v>
      </c>
      <c r="O131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{"title":"Dans nos obscurités","file":"canciones/dans_nos_obscurites.html","sections":["TaizéORIG"],"number":"Q28","number_old":"NUM","tono":"La cej2","author":"Taizé","source":"","keywords":["KW"]},</v>
      </c>
      <c r="S131" s="1"/>
      <c r="T131" s="1"/>
    </row>
    <row r="132" spans="1:20" x14ac:dyDescent="0.3">
      <c r="A132" s="1">
        <f>ROW(Tabla13[[#This Row],[Título]])-1</f>
        <v>131</v>
      </c>
      <c r="B132" s="1" t="s">
        <v>346</v>
      </c>
      <c r="C132" s="1" t="s">
        <v>1169</v>
      </c>
      <c r="D132" s="1" t="s">
        <v>1718</v>
      </c>
      <c r="E132" s="1" t="str">
        <f>_xlfn.XLOOKUP(Tabla13[[#This Row],[Título]],Tabla4[Título],Tabla4[Número],"-",0)</f>
        <v>-</v>
      </c>
      <c r="G132" s="1" t="s">
        <v>1213</v>
      </c>
      <c r="I132" s="15" t="s">
        <v>277</v>
      </c>
      <c r="J132" s="1"/>
      <c r="K132" s="1" t="s">
        <v>1103</v>
      </c>
      <c r="L132" s="1" t="s">
        <v>346</v>
      </c>
      <c r="M132" s="15" t="s">
        <v>1364</v>
      </c>
      <c r="N132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data-author="Taizé" data-momento="TaizéORIG" data-bib="Luis Rosales" data-nold="-" data-nnew="Q29"&gt;&lt;a href="canciones/de_noche.html"&gt;De noche&lt;/a&gt;&lt;/li&gt;</v>
      </c>
      <c r="O132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{"title":"De noche","file":"canciones/de_noche.html","sections":["TaizéORIG"],"number":"Q29","number_old":"NUM","tono":"Lam cej5","author":"Taizé","source":"Luis Rosales","keywords":["KW"]},</v>
      </c>
      <c r="S132" s="1"/>
      <c r="T132" s="1"/>
    </row>
    <row r="133" spans="1:20" x14ac:dyDescent="0.3">
      <c r="A133" s="1">
        <f>ROW(Tabla13[[#This Row],[Título]])-1</f>
        <v>132</v>
      </c>
      <c r="B133" s="1" t="s">
        <v>1074</v>
      </c>
      <c r="C133" s="1" t="s">
        <v>1168</v>
      </c>
      <c r="D133" s="1" t="s">
        <v>1719</v>
      </c>
      <c r="E133" s="1" t="str">
        <f>_xlfn.XLOOKUP(Tabla13[[#This Row],[Título]],Tabla4[Título],Tabla4[Número],"-",0)</f>
        <v>-</v>
      </c>
      <c r="G133" s="1" t="s">
        <v>1182</v>
      </c>
      <c r="I133" s="15" t="s">
        <v>277</v>
      </c>
      <c r="J133" s="1"/>
      <c r="K133" s="1" t="s">
        <v>1123</v>
      </c>
      <c r="L133" s="1" t="s">
        <v>429</v>
      </c>
      <c r="M133" s="15" t="s">
        <v>1365</v>
      </c>
      <c r="N133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data-author="Taizé" data-momento="TaizéESP" data-bib="Lucas 2, 29" data-nold="-" data-nnew="Q64"&gt;&lt;a href="canciones/nunc_dimittis.html"&gt;Deja ahora&lt;/a&gt;&lt;/li&gt;</v>
      </c>
      <c r="O133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{"title":"Deja ahora","file":"canciones/nunc_dimittis.html","sections":["TaizéESP"],"number":"Q64","number_old":"NUM","tono":"Sol","author":"Taizé","source":"Lucas 2, 29","keywords":["KW"]},</v>
      </c>
      <c r="S133" s="1"/>
      <c r="T133" s="1"/>
    </row>
    <row r="134" spans="1:20" x14ac:dyDescent="0.3">
      <c r="A134" s="1">
        <f>ROW(Tabla13[[#This Row],[Título]])-1</f>
        <v>133</v>
      </c>
      <c r="B134" s="1" t="s">
        <v>1172</v>
      </c>
      <c r="C134" s="1" t="s">
        <v>1168</v>
      </c>
      <c r="D134" s="1" t="s">
        <v>1720</v>
      </c>
      <c r="E134" s="1" t="str">
        <f>_xlfn.XLOOKUP(Tabla13[[#This Row],[Título]],Tabla4[Título],Tabla4[Número],"-",0)</f>
        <v>-</v>
      </c>
      <c r="G134" s="1" t="s">
        <v>1174</v>
      </c>
      <c r="I134" s="15" t="s">
        <v>277</v>
      </c>
      <c r="J134" s="1"/>
      <c r="K134" s="1" t="s">
        <v>938</v>
      </c>
      <c r="L134" s="1" t="s">
        <v>1173</v>
      </c>
      <c r="M134" s="15" t="s">
        <v>1366</v>
      </c>
      <c r="N134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data-author="Taizé" data-momento="TaizéESP" data-bib="-" data-nold="-" data-nnew="Q79"&gt;&lt;a href="canciones/v_tebi_je_izvir_življenja.html"&gt;Dentro llevas la fuente de vida&lt;/a&gt;&lt;/li&gt;</v>
      </c>
      <c r="O134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{"title":"Dentro llevas la fuente de vida","file":"canciones/v_tebi_je_izvir_življenja.html","sections":["TaizéESP"],"number":"Q79","number_old":"NUM","tono":"Re cej2","author":"Taizé","source":"-","keywords":["KW"]},</v>
      </c>
      <c r="S134" s="1"/>
      <c r="T134" s="1"/>
    </row>
    <row r="135" spans="1:20" x14ac:dyDescent="0.3">
      <c r="A135" s="1">
        <f>ROW(Tabla13[[#This Row],[Título]])-1</f>
        <v>134</v>
      </c>
      <c r="B135" s="1" t="s">
        <v>347</v>
      </c>
      <c r="C135" s="1" t="s">
        <v>1169</v>
      </c>
      <c r="D135" s="1" t="s">
        <v>1721</v>
      </c>
      <c r="E135" s="1" t="str">
        <f>_xlfn.XLOOKUP(Tabla13[[#This Row],[Título]],Tabla4[Título],Tabla4[Número],"-",0)</f>
        <v>-</v>
      </c>
      <c r="G135" s="1" t="s">
        <v>1184</v>
      </c>
      <c r="I135" s="15" t="s">
        <v>277</v>
      </c>
      <c r="J135" s="1"/>
      <c r="K135" s="1" t="s">
        <v>1104</v>
      </c>
      <c r="L135" s="1" t="s">
        <v>347</v>
      </c>
      <c r="M135" s="15" t="s">
        <v>1367</v>
      </c>
      <c r="N135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data-author="Taizé" data-momento="TaizéORIG" data-bib="Efesios 5, 14" data-nold="-" data-nnew="Q30"&gt;&lt;a href="canciones/despierta_tu_que_duermes.html"&gt;Despierta tú que duermes&lt;/a&gt;&lt;/li&gt;</v>
      </c>
      <c r="O135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{"title":"Despierta tú que duermes","file":"canciones/despierta_tu_que_duermes.html","sections":["TaizéORIG"],"number":"Q30","number_old":"NUM","tono":"Do cej2","author":"Taizé","source":"Efesios 5, 14","keywords":["KW"]},</v>
      </c>
      <c r="S135" s="1"/>
      <c r="T135" s="1"/>
    </row>
    <row r="136" spans="1:20" x14ac:dyDescent="0.3">
      <c r="A136" s="1">
        <f>ROW(Tabla13[[#This Row],[Título]])-1</f>
        <v>135</v>
      </c>
      <c r="B136" s="1" t="s">
        <v>348</v>
      </c>
      <c r="C136" s="1" t="s">
        <v>1169</v>
      </c>
      <c r="D136" s="1" t="s">
        <v>1722</v>
      </c>
      <c r="E136" s="1" t="str">
        <f>_xlfn.XLOOKUP(Tabla13[[#This Row],[Título]],Tabla4[Título],Tabla4[Número],"-",0)</f>
        <v>-</v>
      </c>
      <c r="G136" s="1" t="s">
        <v>1210</v>
      </c>
      <c r="I136" s="15"/>
      <c r="J136" s="1"/>
      <c r="K136" s="1"/>
      <c r="L136" s="1"/>
      <c r="M136" s="15" t="s">
        <v>1368</v>
      </c>
      <c r="N136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data-author="" data-momento="TaizéORIG" data-bib="" data-nold="-" data-nnew="Q31"&gt;&lt;a href="canciones/deus,_deus_meus_(canon).html"&gt;Deus, Deus meus (canon)&lt;/a&gt;&lt;/li&gt;</v>
      </c>
      <c r="O136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{"title":"Deus, Deus meus (canon)","file":"canciones/deus,_deus_meus_(canon).html","sections":["TaizéORIG"],"number":"Q31","number_old":"NUM","tono":"Mim cej1","author":"","source":"","keywords":["KW"]},</v>
      </c>
      <c r="S136" s="1"/>
      <c r="T136" s="1"/>
    </row>
    <row r="137" spans="1:20" x14ac:dyDescent="0.3">
      <c r="A137" s="1">
        <f>ROW(Tabla13[[#This Row],[Título]])-1</f>
        <v>136</v>
      </c>
      <c r="B137" s="1" t="s">
        <v>1026</v>
      </c>
      <c r="C137" s="1" t="s">
        <v>1168</v>
      </c>
      <c r="D137" s="1" t="s">
        <v>1693</v>
      </c>
      <c r="E137" s="1" t="str">
        <f>_xlfn.XLOOKUP(Tabla13[[#This Row],[Título]],Tabla4[Título],Tabla4[Número],"-",0)</f>
        <v>-</v>
      </c>
      <c r="G137" s="1" t="s">
        <v>1175</v>
      </c>
      <c r="I137" s="15" t="s">
        <v>277</v>
      </c>
      <c r="J137" s="1"/>
      <c r="K137" s="1" t="s">
        <v>1092</v>
      </c>
      <c r="L137" s="1" t="s">
        <v>319</v>
      </c>
      <c r="M137" s="15" t="s">
        <v>1305</v>
      </c>
      <c r="N137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data-author="Taizé" data-momento="TaizéESP" data-bib="Lucas 6, 20" data-nold="-" data-nnew="Q11"&gt;&lt;a href="canciones/beati_voi_poveri.html"&gt;Dichosos los pobres&lt;/a&gt;&lt;/li&gt;</v>
      </c>
      <c r="O137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{"title":"Dichosos los pobres","file":"canciones/beati_voi_poveri.html","sections":["TaizéESP"],"number":"Q11","number_old":"NUM","tono":"La cej3","author":"Taizé","source":"Lucas 6, 20","keywords":["KW"]},</v>
      </c>
      <c r="S137" s="1"/>
      <c r="T137" s="1"/>
    </row>
    <row r="138" spans="1:20" x14ac:dyDescent="0.3">
      <c r="A138" s="1">
        <f>ROW(Tabla13[[#This Row],[Título]])-1</f>
        <v>137</v>
      </c>
      <c r="B138" s="1" t="s">
        <v>349</v>
      </c>
      <c r="C138" s="1" t="s">
        <v>1169</v>
      </c>
      <c r="D138" s="1" t="s">
        <v>1723</v>
      </c>
      <c r="E138" s="1" t="str">
        <f>_xlfn.XLOOKUP(Tabla13[[#This Row],[Título]],Tabla4[Título],Tabla4[Número],"-",0)</f>
        <v>-</v>
      </c>
      <c r="G138" s="1" t="s">
        <v>1184</v>
      </c>
      <c r="I138" s="15"/>
      <c r="J138" s="1"/>
      <c r="K138" s="1"/>
      <c r="L138" s="1"/>
      <c r="M138" s="15" t="s">
        <v>1369</v>
      </c>
      <c r="N138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data-author="" data-momento="TaizéORIG" data-bib="" data-nold="-" data-nnew="Q32"&gt;&lt;a href="canciones/dieu_ne_peut_que_donner.html"&gt;Dieu ne peut que donner&lt;/a&gt;&lt;/li&gt;</v>
      </c>
      <c r="O138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{"title":"Dieu ne peut que donner","file":"canciones/dieu_ne_peut_que_donner.html","sections":["TaizéORIG"],"number":"Q32","number_old":"NUM","tono":"Do cej2","author":"","source":"","keywords":["KW"]},</v>
      </c>
      <c r="S138" s="1"/>
      <c r="T138" s="1"/>
    </row>
    <row r="139" spans="1:20" x14ac:dyDescent="0.3">
      <c r="A139" s="1">
        <f>ROW(Tabla13[[#This Row],[Título]])-1</f>
        <v>138</v>
      </c>
      <c r="B139" s="1" t="s">
        <v>179</v>
      </c>
      <c r="C139" s="1" t="s">
        <v>1138</v>
      </c>
      <c r="D139" s="1" t="s">
        <v>744</v>
      </c>
      <c r="E139" s="1" t="str">
        <f>_xlfn.XLOOKUP(Tabla13[[#This Row],[Título]],Tabla4[Título],Tabla4[Número],"-",0)</f>
        <v>-</v>
      </c>
      <c r="F139" s="1" t="s">
        <v>215</v>
      </c>
      <c r="G139" s="1" t="s">
        <v>482</v>
      </c>
      <c r="H139" s="1" t="s">
        <v>643</v>
      </c>
      <c r="I139" s="15" t="s">
        <v>603</v>
      </c>
      <c r="J139" s="1"/>
      <c r="K139" s="1" t="s">
        <v>938</v>
      </c>
      <c r="L139" s="1" t="s">
        <v>179</v>
      </c>
      <c r="M139" s="15" t="s">
        <v>1370</v>
      </c>
      <c r="N139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data-author="Salomé Arricibita" data-momento="Comunión" data-bib="-" data-nold="-" data-nnew="K20"&gt;&lt;a href="canciones/dime_como_ser_pan.html"&gt;Dime cómo ser pan&lt;/a&gt;&lt;/li&gt;</v>
      </c>
      <c r="O139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{"title":"Dime cómo ser pan","file":"canciones/dime_como_ser_pan.html","sections":["Comunión"],"number":"K20","number_old":"NUM","tono":"La","author":"Salomé Arricibita","source":"-","keywords":["KW"]},</v>
      </c>
      <c r="S139" s="1"/>
      <c r="T139" s="1"/>
    </row>
    <row r="140" spans="1:20" x14ac:dyDescent="0.3">
      <c r="A140" s="1">
        <f>ROW(Tabla13[[#This Row],[Título]])-1</f>
        <v>139</v>
      </c>
      <c r="B140" s="1" t="s">
        <v>577</v>
      </c>
      <c r="C140" s="1" t="s">
        <v>485</v>
      </c>
      <c r="D140" s="1" t="s">
        <v>2025</v>
      </c>
      <c r="E140" s="1">
        <f>_xlfn.XLOOKUP(Tabla13[[#This Row],[Título]],Tabla4[Título],Tabla4[Número],"-",0)</f>
        <v>86</v>
      </c>
      <c r="G140" s="1" t="s">
        <v>1182</v>
      </c>
      <c r="I140" s="15" t="s">
        <v>938</v>
      </c>
      <c r="J140" s="1"/>
      <c r="K140" s="1" t="s">
        <v>938</v>
      </c>
      <c r="L140" s="1" t="s">
        <v>577</v>
      </c>
      <c r="M140" s="15" t="s">
        <v>1371</v>
      </c>
      <c r="N140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data-author="-" data-momento="Navidad" data-bib="-" data-nold="86" data-nnew="O06"&gt;&lt;a href="canciones/dime,_niño.html"&gt;Dime, niño&lt;/a&gt;&lt;/li&gt;</v>
      </c>
      <c r="O140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{"title":"Dime, niño","file":"canciones/dime,_niño.html","sections":["Navidad"],"number":"O06","number_old":"NUM","tono":"Sol","author":"-","source":"-","keywords":["KW"]},</v>
      </c>
      <c r="S140" s="1"/>
      <c r="T140" s="1"/>
    </row>
    <row r="141" spans="1:20" x14ac:dyDescent="0.3">
      <c r="A141" s="1">
        <f>ROW(Tabla13[[#This Row],[Título]])-1</f>
        <v>140</v>
      </c>
      <c r="B141" s="1" t="s">
        <v>1037</v>
      </c>
      <c r="C141" s="1" t="s">
        <v>1168</v>
      </c>
      <c r="D141" s="1" t="s">
        <v>1704</v>
      </c>
      <c r="E141" s="1" t="str">
        <f>_xlfn.XLOOKUP(Tabla13[[#This Row],[Título]],Tabla4[Título],Tabla4[Número],"-",0)</f>
        <v>-</v>
      </c>
      <c r="G141" s="1" t="s">
        <v>1189</v>
      </c>
      <c r="I141" s="15" t="s">
        <v>277</v>
      </c>
      <c r="J141" s="1"/>
      <c r="K141" s="1" t="s">
        <v>938</v>
      </c>
      <c r="L141" s="1" t="s">
        <v>339</v>
      </c>
      <c r="M141" s="15" t="s">
        <v>1332</v>
      </c>
      <c r="N141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data-author="Taizé" data-momento="TaizéESP" data-bib="-" data-nold="-" data-nnew="Q23"&gt;&lt;a href="canciones/christe_salvator.html"&gt;Dios de la vida&lt;/a&gt;&lt;/li&gt;</v>
      </c>
      <c r="O141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{"title":"Dios de la vida","file":"canciones/christe_salvator.html","sections":["TaizéESP"],"number":"Q23","number_old":"NUM","tono":"Lam cej3","author":"Taizé","source":"-","keywords":["KW"]},</v>
      </c>
      <c r="S141" s="1"/>
      <c r="T141" s="1"/>
    </row>
    <row r="142" spans="1:20" x14ac:dyDescent="0.3">
      <c r="A142" s="1">
        <f>ROW(Tabla13[[#This Row],[Título]])-1</f>
        <v>141</v>
      </c>
      <c r="B142" s="1" t="s">
        <v>180</v>
      </c>
      <c r="C142" s="1" t="s">
        <v>195</v>
      </c>
      <c r="D142" s="1" t="s">
        <v>797</v>
      </c>
      <c r="E142" s="1" t="str">
        <f>_xlfn.XLOOKUP(Tabla13[[#This Row],[Título]],Tabla4[Título],Tabla4[Número],"-",0)</f>
        <v>-</v>
      </c>
      <c r="F142" s="1" t="s">
        <v>215</v>
      </c>
      <c r="G142" s="1" t="s">
        <v>551</v>
      </c>
      <c r="H142" s="1" t="s">
        <v>643</v>
      </c>
      <c r="I142" s="15" t="s">
        <v>495</v>
      </c>
      <c r="J142" s="1"/>
      <c r="K142" s="1" t="s">
        <v>964</v>
      </c>
      <c r="L142" s="1" t="s">
        <v>180</v>
      </c>
      <c r="M142" s="15" t="s">
        <v>1372</v>
      </c>
      <c r="N142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data-author="Cesáreo Gabarain" data-momento="Entrada" data-bib="1 Juan 4, 8" data-nold="-" data-nnew="A12"&gt;&lt;a href="canciones/dios_es_amor.html"&gt;Dios es amor&lt;/a&gt;&lt;/li&gt;</v>
      </c>
      <c r="O142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{"title":"Dios es amor","file":"canciones/dios_es_amor.html","sections":["Entrada"],"number":"A12","number_old":"NUM","tono":"Do","author":"Cesáreo Gabarain","source":"1 Juan 4, 8","keywords":["KW"]},</v>
      </c>
      <c r="S142" s="1"/>
      <c r="T142" s="1"/>
    </row>
    <row r="143" spans="1:20" x14ac:dyDescent="0.3">
      <c r="A143" s="1">
        <f>ROW(Tabla13[[#This Row],[Título]])-1</f>
        <v>142</v>
      </c>
      <c r="B143" s="1" t="s">
        <v>47</v>
      </c>
      <c r="C143" s="1" t="s">
        <v>1138</v>
      </c>
      <c r="D143" s="1" t="s">
        <v>746</v>
      </c>
      <c r="E143" s="1">
        <f>_xlfn.XLOOKUP(Tabla13[[#This Row],[Título]],Tabla4[Título],Tabla4[Número],"-",0)</f>
        <v>83</v>
      </c>
      <c r="F143" s="1" t="s">
        <v>215</v>
      </c>
      <c r="G143" s="1" t="s">
        <v>1186</v>
      </c>
      <c r="H143" s="1" t="s">
        <v>643</v>
      </c>
      <c r="I143" s="15" t="s">
        <v>604</v>
      </c>
      <c r="J143" s="1"/>
      <c r="K143" s="1" t="s">
        <v>938</v>
      </c>
      <c r="L143" s="1" t="s">
        <v>47</v>
      </c>
      <c r="M143" s="15" t="s">
        <v>1373</v>
      </c>
      <c r="N143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data-author="Alberto Taulé" data-momento="Comunión" data-bib="-" data-nold="83" data-nnew="K22"&gt;&lt;a href="canciones/dios_es_fiel.html"&gt;Dios es fiel&lt;/a&gt;&lt;/li&gt;</v>
      </c>
      <c r="O143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{"title":"Dios es fiel","file":"canciones/dios_es_fiel.html","sections":["Comunión"],"number":"K22","number_old":"NUM","tono":"Sim","author":"Alberto Taulé","source":"-","keywords":["KW"]},</v>
      </c>
      <c r="S143" s="1"/>
      <c r="T143" s="1"/>
    </row>
    <row r="144" spans="1:20" x14ac:dyDescent="0.3">
      <c r="A144" s="1">
        <f>ROW(Tabla13[[#This Row],[Título]])-1</f>
        <v>143</v>
      </c>
      <c r="B144" s="1" t="s">
        <v>1032</v>
      </c>
      <c r="C144" s="1" t="s">
        <v>1168</v>
      </c>
      <c r="D144" s="1" t="s">
        <v>1699</v>
      </c>
      <c r="E144" s="1" t="str">
        <f>_xlfn.XLOOKUP(Tabla13[[#This Row],[Título]],Tabla4[Título],Tabla4[Número],"-",0)</f>
        <v>-</v>
      </c>
      <c r="G144" s="1" t="s">
        <v>1176</v>
      </c>
      <c r="I144" s="15" t="s">
        <v>277</v>
      </c>
      <c r="J144" s="1"/>
      <c r="K144" s="1" t="s">
        <v>938</v>
      </c>
      <c r="L144" s="1" t="s">
        <v>329</v>
      </c>
      <c r="M144" s="15" t="s">
        <v>1316</v>
      </c>
      <c r="N144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data-author="Taizé" data-momento="TaizéESP" data-bib="-" data-nold="-" data-nnew="Q16"&gt;&lt;a href="canciones/bog_jest_miłością.html"&gt;Dios es ternura&lt;/a&gt;&lt;/li&gt;</v>
      </c>
      <c r="O144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{"title":"Dios es ternura","file":"canciones/bog_jest_miłością.html","sections":["TaizéESP"],"number":"Q16","number_old":"NUM","tono":"Sol cej2","author":"Taizé","source":"-","keywords":["KW"]},</v>
      </c>
      <c r="S144" s="1"/>
      <c r="T144" s="1"/>
    </row>
    <row r="145" spans="1:20" x14ac:dyDescent="0.3">
      <c r="A145" s="1">
        <f>ROW(Tabla13[[#This Row],[Título]])-1</f>
        <v>144</v>
      </c>
      <c r="B145" s="1" t="s">
        <v>48</v>
      </c>
      <c r="C145" s="1" t="s">
        <v>195</v>
      </c>
      <c r="D145" s="1" t="s">
        <v>798</v>
      </c>
      <c r="E145" s="1">
        <f>_xlfn.XLOOKUP(Tabla13[[#This Row],[Título]],Tabla4[Título],Tabla4[Número],"-",0)</f>
        <v>417</v>
      </c>
      <c r="F145" s="1" t="s">
        <v>215</v>
      </c>
      <c r="G145" s="1" t="s">
        <v>551</v>
      </c>
      <c r="H145" s="1" t="s">
        <v>643</v>
      </c>
      <c r="I145" s="15" t="s">
        <v>516</v>
      </c>
      <c r="J145" s="1"/>
      <c r="K145" s="1" t="s">
        <v>938</v>
      </c>
      <c r="L145" s="1" t="s">
        <v>48</v>
      </c>
      <c r="M145" s="15" t="s">
        <v>1374</v>
      </c>
      <c r="N145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data-author="Javier Gacías" data-momento="Entrada" data-bib="-" data-nold="417" data-nnew="A13"&gt;&lt;a href="canciones/dios_esta_aqui.html"&gt;Dios está aquí&lt;/a&gt;&lt;/li&gt;</v>
      </c>
      <c r="O145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{"title":"Dios está aquí","file":"canciones/dios_esta_aqui.html","sections":["Entrada"],"number":"A13","number_old":"NUM","tono":"Do","author":"Javier Gacías","source":"-","keywords":["KW"]},</v>
      </c>
      <c r="S145" s="1"/>
      <c r="T145" s="1"/>
    </row>
    <row r="146" spans="1:20" x14ac:dyDescent="0.3">
      <c r="A146" s="1">
        <f>ROW(Tabla13[[#This Row],[Título]])-1</f>
        <v>145</v>
      </c>
      <c r="B146" s="1" t="s">
        <v>228</v>
      </c>
      <c r="C146" s="1" t="s">
        <v>195</v>
      </c>
      <c r="D146" s="1" t="s">
        <v>799</v>
      </c>
      <c r="E146" s="1" t="str">
        <f>_xlfn.XLOOKUP(Tabla13[[#This Row],[Título]],Tabla4[Título],Tabla4[Número],"-",0)</f>
        <v>-</v>
      </c>
      <c r="F146" s="1" t="s">
        <v>222</v>
      </c>
      <c r="G146" s="1" t="s">
        <v>551</v>
      </c>
      <c r="H146" s="1" t="s">
        <v>643</v>
      </c>
      <c r="I146" s="15" t="s">
        <v>490</v>
      </c>
      <c r="J146" s="1"/>
      <c r="K146" s="1" t="s">
        <v>938</v>
      </c>
      <c r="L146" s="1" t="s">
        <v>228</v>
      </c>
      <c r="M146" s="15" t="s">
        <v>1375</v>
      </c>
      <c r="N146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data-author="Carmelo Erdozáin" data-momento="Entrada" data-bib="-" data-nold="-" data-nnew="A14"&gt;&lt;a href="canciones/dios_nos_convoca.html"&gt;Dios nos convoca&lt;/a&gt;&lt;/li&gt;</v>
      </c>
      <c r="O146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{"title":"Dios nos convoca","file":"canciones/dios_nos_convoca.html","sections":["Entrada"],"number":"A14","number_old":"NUM","tono":"Do","author":"Carmelo Erdozáin","source":"-","keywords":["KW"]},</v>
      </c>
      <c r="S146" s="1"/>
      <c r="T146" s="1"/>
    </row>
    <row r="147" spans="1:20" x14ac:dyDescent="0.3">
      <c r="A147" s="1">
        <f>ROW(Tabla13[[#This Row],[Título]])-1</f>
        <v>146</v>
      </c>
      <c r="B147" s="1" t="s">
        <v>1033</v>
      </c>
      <c r="C147" s="1" t="s">
        <v>1168</v>
      </c>
      <c r="D147" s="1" t="s">
        <v>1700</v>
      </c>
      <c r="E147" s="1" t="str">
        <f>_xlfn.XLOOKUP(Tabla13[[#This Row],[Título]],Tabla4[Título],Tabla4[Número],"-",0)</f>
        <v>-</v>
      </c>
      <c r="G147" s="1" t="s">
        <v>1182</v>
      </c>
      <c r="I147" s="15" t="s">
        <v>277</v>
      </c>
      <c r="J147" s="1"/>
      <c r="K147" s="1" t="s">
        <v>938</v>
      </c>
      <c r="L147" s="1" t="s">
        <v>330</v>
      </c>
      <c r="M147" s="15" t="s">
        <v>1317</v>
      </c>
      <c r="N147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data-author="Taizé" data-momento="TaizéESP" data-bib="-" data-nold="-" data-nnew="Q18"&gt;&lt;a href="canciones/bogoroditse_dievo_1.html"&gt;Dios te salve&lt;/a&gt;&lt;/li&gt;</v>
      </c>
      <c r="O147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{"title":"Dios te salve","file":"canciones/bogoroditse_dievo_1.html","sections":["TaizéESP"],"number":"Q18","number_old":"NUM","tono":"Sol","author":"Taizé","source":"-","keywords":["KW"]},</v>
      </c>
      <c r="S147" s="1"/>
      <c r="T147" s="1"/>
    </row>
    <row r="148" spans="1:20" x14ac:dyDescent="0.3">
      <c r="A148" s="1">
        <f>ROW(Tabla13[[#This Row],[Título]])-1</f>
        <v>147</v>
      </c>
      <c r="B148" s="1" t="s">
        <v>1052</v>
      </c>
      <c r="C148" s="1" t="s">
        <v>1168</v>
      </c>
      <c r="D148" s="1" t="s">
        <v>1724</v>
      </c>
      <c r="E148" s="1" t="str">
        <f>_xlfn.XLOOKUP(Tabla13[[#This Row],[Título]],Tabla4[Título],Tabla4[Número],"-",0)</f>
        <v>-</v>
      </c>
      <c r="G148" s="1" t="s">
        <v>1182</v>
      </c>
      <c r="I148" s="15" t="s">
        <v>277</v>
      </c>
      <c r="J148" s="1"/>
      <c r="K148" s="1" t="s">
        <v>1108</v>
      </c>
      <c r="L148" s="1" t="s">
        <v>285</v>
      </c>
      <c r="M148" s="15" t="s">
        <v>1376</v>
      </c>
      <c r="N148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data-author="Taizé" data-momento="TaizéESP" data-bib="Santa Brígida de Suecia" data-nold="-" data-nnew="Q40"&gt;&lt;a href="canciones/herre,_visa_mig_vägen.html"&gt;Dios, muéstrame tu senda&lt;/a&gt;&lt;/li&gt;</v>
      </c>
      <c r="O148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{"title":"Dios, muéstrame tu senda","file":"canciones/herre,_visa_mig_vägen.html","sections":["TaizéESP"],"number":"Q40","number_old":"NUM","tono":"Sol","author":"Taizé","source":"Santa Brígida de Suecia","keywords":["KW"]},</v>
      </c>
      <c r="S148" s="1"/>
      <c r="T148" s="1"/>
    </row>
    <row r="149" spans="1:20" x14ac:dyDescent="0.3">
      <c r="A149" s="1">
        <f>ROW(Tabla13[[#This Row],[Título]])-1</f>
        <v>148</v>
      </c>
      <c r="B149" s="1" t="s">
        <v>1045</v>
      </c>
      <c r="C149" s="1" t="s">
        <v>1168</v>
      </c>
      <c r="D149" s="1" t="s">
        <v>1723</v>
      </c>
      <c r="E149" s="1" t="str">
        <f>_xlfn.XLOOKUP(Tabla13[[#This Row],[Título]],Tabla4[Título],Tabla4[Número],"-",0)</f>
        <v>-</v>
      </c>
      <c r="G149" s="1" t="s">
        <v>1184</v>
      </c>
      <c r="I149" s="15" t="s">
        <v>277</v>
      </c>
      <c r="J149" s="1"/>
      <c r="K149" s="1" t="s">
        <v>938</v>
      </c>
      <c r="L149" s="1" t="s">
        <v>349</v>
      </c>
      <c r="M149" s="15" t="s">
        <v>1369</v>
      </c>
      <c r="N149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data-author="Taizé" data-momento="TaizéESP" data-bib="-" data-nold="-" data-nnew="Q32"&gt;&lt;a href="canciones/dieu_ne_peut_que_donner.html"&gt;Dios, que nos ama&lt;/a&gt;&lt;/li&gt;</v>
      </c>
      <c r="O149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{"title":"Dios, que nos ama","file":"canciones/dieu_ne_peut_que_donner.html","sections":["TaizéESP"],"number":"Q32","number_old":"NUM","tono":"Do cej2","author":"Taizé","source":"-","keywords":["KW"]},</v>
      </c>
      <c r="S149" s="1"/>
      <c r="T149" s="1"/>
    </row>
    <row r="150" spans="1:20" x14ac:dyDescent="0.3">
      <c r="A150" s="1">
        <f>ROW(Tabla13[[#This Row],[Título]])-1</f>
        <v>149</v>
      </c>
      <c r="B150" s="1" t="s">
        <v>49</v>
      </c>
      <c r="C150" s="1" t="s">
        <v>1138</v>
      </c>
      <c r="D150" s="1" t="s">
        <v>747</v>
      </c>
      <c r="E150" s="1">
        <f>_xlfn.XLOOKUP(Tabla13[[#This Row],[Título]],Tabla4[Título],Tabla4[Número],"-",0)</f>
        <v>77</v>
      </c>
      <c r="F150" s="1" t="s">
        <v>215</v>
      </c>
      <c r="G150" s="1" t="s">
        <v>1188</v>
      </c>
      <c r="H150" s="1" t="s">
        <v>643</v>
      </c>
      <c r="I150" s="15" t="s">
        <v>504</v>
      </c>
      <c r="J150" s="1"/>
      <c r="K150" s="1" t="s">
        <v>965</v>
      </c>
      <c r="L150" s="1" t="s">
        <v>49</v>
      </c>
      <c r="M150" s="15" t="s">
        <v>1377</v>
      </c>
      <c r="N150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data-author="Juan Antonio Espinosa" data-momento="Comunión" data-bib="Juan 19, 25-27" data-nold="77" data-nnew="K23"&gt;&lt;a href="canciones/dolorosa.html"&gt;Dolorosa&lt;/a&gt;&lt;/li&gt;</v>
      </c>
      <c r="O150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{"title":"Dolorosa","file":"canciones/dolorosa.html","sections":["Comunión"],"number":"K23","number_old":"NUM","tono":"Lam cej4","author":"Juan Antonio Espinosa","source":"Juan 19, 25-27","keywords":["KW"]},</v>
      </c>
      <c r="S150" s="1"/>
      <c r="T150" s="1"/>
    </row>
    <row r="151" spans="1:20" x14ac:dyDescent="0.3">
      <c r="A151" s="1">
        <f>ROW(Tabla13[[#This Row],[Título]])-1</f>
        <v>150</v>
      </c>
      <c r="B151" s="1" t="s">
        <v>351</v>
      </c>
      <c r="C151" s="1" t="s">
        <v>1169</v>
      </c>
      <c r="D151" s="1" t="s">
        <v>1708</v>
      </c>
      <c r="E151" s="1" t="str">
        <f>_xlfn.XLOOKUP(Tabla13[[#This Row],[Título]],Tabla4[Título],Tabla4[Número],"-",0)</f>
        <v>-</v>
      </c>
      <c r="G151" s="1" t="s">
        <v>1187</v>
      </c>
      <c r="I151" s="15"/>
      <c r="J151" s="1"/>
      <c r="K151" s="1"/>
      <c r="L151" s="1"/>
      <c r="M151" s="15" t="s">
        <v>1348</v>
      </c>
      <c r="N151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data-author="" data-momento="TaizéORIG" data-bib="" data-nold="-" data-nnew="Q33"&gt;&lt;a href="canciones/dominus_spiritus_est.html"&gt;Dominus spiritus est&lt;/a&gt;&lt;/li&gt;</v>
      </c>
      <c r="O151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{"title":"Dominus spiritus est","file":"canciones/dominus_spiritus_est.html","sections":["TaizéORIG"],"number":"Q33","number_old":"NUM","tono":"Lam","author":"","source":"","keywords":["KW"]},</v>
      </c>
      <c r="S151" s="1"/>
      <c r="T151" s="1"/>
    </row>
    <row r="152" spans="1:20" x14ac:dyDescent="0.3">
      <c r="A152" s="1">
        <f>ROW(Tabla13[[#This Row],[Título]])-1</f>
        <v>151</v>
      </c>
      <c r="B152" s="1" t="s">
        <v>352</v>
      </c>
      <c r="C152" s="1" t="s">
        <v>1169</v>
      </c>
      <c r="D152" s="1" t="s">
        <v>1716</v>
      </c>
      <c r="E152" s="1" t="str">
        <f>_xlfn.XLOOKUP(Tabla13[[#This Row],[Título]],Tabla4[Título],Tabla4[Número],"-",0)</f>
        <v>-</v>
      </c>
      <c r="G152" s="1" t="s">
        <v>1199</v>
      </c>
      <c r="I152" s="15"/>
      <c r="J152" s="1"/>
      <c r="K152" s="1"/>
      <c r="L152" s="1"/>
      <c r="M152" s="15" t="s">
        <v>1361</v>
      </c>
      <c r="N152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data-author="" data-momento="TaizéORIG" data-bib="" data-nold="-" data-nnew="Q34"&gt;&lt;a href="canciones/dona_la_pace.html"&gt;Dona la pace&lt;/a&gt;&lt;/li&gt;</v>
      </c>
      <c r="O152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{"title":"Dona la pace","file":"canciones/dona_la_pace.html","sections":["TaizéORIG"],"number":"Q34","number_old":"NUM","tono":"Mim cej5","author":"","source":"","keywords":["KW"]},</v>
      </c>
      <c r="S152" s="1"/>
      <c r="T152" s="1"/>
    </row>
    <row r="153" spans="1:20" x14ac:dyDescent="0.3">
      <c r="A153" s="1">
        <f>ROW(Tabla13[[#This Row],[Título]])-1</f>
        <v>152</v>
      </c>
      <c r="B153" s="1" t="s">
        <v>353</v>
      </c>
      <c r="C153" s="1" t="s">
        <v>1169</v>
      </c>
      <c r="D153" s="1" t="s">
        <v>1715</v>
      </c>
      <c r="E153" s="1" t="str">
        <f>_xlfn.XLOOKUP(Tabla13[[#This Row],[Título]],Tabla4[Título],Tabla4[Número],"-",0)</f>
        <v>-</v>
      </c>
      <c r="G153" s="1" t="s">
        <v>1199</v>
      </c>
      <c r="I153" s="15"/>
      <c r="J153" s="1"/>
      <c r="K153" s="1"/>
      <c r="L153" s="1"/>
      <c r="M153" s="15" t="s">
        <v>1360</v>
      </c>
      <c r="N153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data-author="" data-momento="TaizéORIG" data-bib="" data-nold="-" data-nnew="Q35"&gt;&lt;a href="canciones/dona_nobis_pacem.html"&gt;Dona nobis pacem&lt;/a&gt;&lt;/li&gt;</v>
      </c>
      <c r="O153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{"title":"Dona nobis pacem","file":"canciones/dona_nobis_pacem.html","sections":["TaizéORIG"],"number":"Q35","number_old":"NUM","tono":"Mim cej5","author":"","source":"","keywords":["KW"]},</v>
      </c>
      <c r="S153" s="1"/>
      <c r="T153" s="1"/>
    </row>
    <row r="154" spans="1:20" x14ac:dyDescent="0.3">
      <c r="A154" s="1">
        <f>ROW(Tabla13[[#This Row],[Título]])-1</f>
        <v>153</v>
      </c>
      <c r="B154" s="1" t="s">
        <v>1086</v>
      </c>
      <c r="C154" s="1" t="s">
        <v>1168</v>
      </c>
      <c r="D154" s="1" t="s">
        <v>1725</v>
      </c>
      <c r="E154" s="1" t="str">
        <f>_xlfn.XLOOKUP(Tabla13[[#This Row],[Título]],Tabla4[Título],Tabla4[Número],"-",0)</f>
        <v>-</v>
      </c>
      <c r="G154" s="1" t="s">
        <v>1217</v>
      </c>
      <c r="I154" s="15" t="s">
        <v>277</v>
      </c>
      <c r="J154" s="1"/>
      <c r="K154" s="1" t="s">
        <v>938</v>
      </c>
      <c r="L154" s="1" t="s">
        <v>465</v>
      </c>
      <c r="M154" s="15" t="s">
        <v>1378</v>
      </c>
      <c r="N154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data-author="Taizé" data-momento="TaizéESP" data-bib="-" data-nold="-" data-nnew="Q78"&gt;&lt;a href="canciones/ubi_caritas.html"&gt;Donde hay amor&lt;/a&gt;&lt;/li&gt;</v>
      </c>
      <c r="O154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{"title":"Donde hay amor","file":"canciones/ubi_caritas.html","sections":["TaizéESP"],"number":"Q78","number_old":"NUM","tono":"Do cej5","author":"Taizé","source":"-","keywords":["KW"]},</v>
      </c>
      <c r="S154" s="1"/>
      <c r="T154" s="1"/>
    </row>
    <row r="155" spans="1:20" x14ac:dyDescent="0.3">
      <c r="A155" s="1">
        <f>ROW(Tabla13[[#This Row],[Título]])-1</f>
        <v>154</v>
      </c>
      <c r="B155" s="1" t="s">
        <v>50</v>
      </c>
      <c r="C155" s="1" t="s">
        <v>199</v>
      </c>
      <c r="D155" s="1" t="s">
        <v>2026</v>
      </c>
      <c r="E155" s="1">
        <f>_xlfn.XLOOKUP(Tabla13[[#This Row],[Título]],Tabla4[Título],Tabla4[Número],"-",0)</f>
        <v>84</v>
      </c>
      <c r="F155" s="1" t="s">
        <v>215</v>
      </c>
      <c r="G155" s="1" t="s">
        <v>1189</v>
      </c>
      <c r="H155" s="1" t="s">
        <v>643</v>
      </c>
      <c r="I155" s="15" t="s">
        <v>498</v>
      </c>
      <c r="J155" s="1"/>
      <c r="K155" s="1" t="s">
        <v>938</v>
      </c>
      <c r="L155" s="1" t="s">
        <v>50</v>
      </c>
      <c r="M155" s="15" t="s">
        <v>1379</v>
      </c>
      <c r="N155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data-author="Joaquín Madurga" data-momento="Ofertorio" data-bib="-" data-nold="84" data-nnew="F06"&gt;&lt;a href="canciones/donde_hay_caridad_y_amor.html"&gt;Donde hay caridad y amor&lt;/a&gt;&lt;/li&gt;</v>
      </c>
      <c r="O155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{"title":"Donde hay caridad y amor","file":"canciones/donde_hay_caridad_y_amor.html","sections":["Ofertorio"],"number":"F06","number_old":"NUM","tono":"Lam cej3","author":"Joaquín Madurga","source":"-","keywords":["KW"]},</v>
      </c>
      <c r="S155" s="1"/>
      <c r="T155" s="1"/>
    </row>
    <row r="156" spans="1:20" x14ac:dyDescent="0.3">
      <c r="A156" s="1">
        <f>ROW(Tabla13[[#This Row],[Título]])-1</f>
        <v>155</v>
      </c>
      <c r="B156" s="1" t="s">
        <v>631</v>
      </c>
      <c r="C156" s="1" t="s">
        <v>204</v>
      </c>
      <c r="D156" s="1" t="s">
        <v>2027</v>
      </c>
      <c r="E156" s="1" t="str">
        <f>_xlfn.XLOOKUP(Tabla13[[#This Row],[Título]],Tabla4[Título],Tabla4[Número],"-",0)</f>
        <v>-</v>
      </c>
      <c r="F156" s="1" t="s">
        <v>630</v>
      </c>
      <c r="G156" s="1" t="s">
        <v>1184</v>
      </c>
      <c r="H156" s="1" t="s">
        <v>643</v>
      </c>
      <c r="I156" s="15" t="s">
        <v>938</v>
      </c>
      <c r="J156" s="1"/>
      <c r="K156" s="1" t="s">
        <v>938</v>
      </c>
      <c r="L156" s="1" t="s">
        <v>631</v>
      </c>
      <c r="M156" s="15" t="s">
        <v>1380</v>
      </c>
      <c r="N156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data-author="-" data-momento="María" data-bib="-" data-nold="-" data-nnew="M03"&gt;&lt;a href="canciones/dulce_muchacha_humilde_de_palestina.html"&gt;Dulce muchacha humilde de Palestina&lt;/a&gt;&lt;/li&gt;</v>
      </c>
      <c r="O156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{"title":"Dulce muchacha humilde de Palestina","file":"canciones/dulce_muchacha_humilde_de_palestina.html","sections":["María"],"number":"M03","number_old":"NUM","tono":"Do cej2","author":"-","source":"-","keywords":["KW"]},</v>
      </c>
      <c r="S156" s="1"/>
      <c r="T156" s="1"/>
    </row>
    <row r="157" spans="1:20" x14ac:dyDescent="0.3">
      <c r="A157" s="1">
        <f>ROW(Tabla13[[#This Row],[Título]])-1</f>
        <v>156</v>
      </c>
      <c r="B157" s="1" t="s">
        <v>354</v>
      </c>
      <c r="C157" s="1" t="s">
        <v>1169</v>
      </c>
      <c r="D157" s="1" t="s">
        <v>1706</v>
      </c>
      <c r="E157" s="1" t="str">
        <f>_xlfn.XLOOKUP(Tabla13[[#This Row],[Título]],Tabla4[Título],Tabla4[Número],"-",0)</f>
        <v>-</v>
      </c>
      <c r="G157" s="1" t="s">
        <v>1220</v>
      </c>
      <c r="I157" s="15"/>
      <c r="J157" s="1"/>
      <c r="K157" s="1"/>
      <c r="L157" s="1"/>
      <c r="M157" s="15" t="s">
        <v>1334</v>
      </c>
      <c r="N157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data-author="" data-momento="TaizéORIG" data-bib="" data-nold="-" data-nnew="Q36"&gt;&lt;a href="canciones/eat_this_bread.html"&gt;Eat this bread&lt;/a&gt;&lt;/li&gt;</v>
      </c>
      <c r="O157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{"title":"Eat this bread","file":"canciones/eat_this_bread.html","sections":["TaizéORIG"],"number":"Q36","number_old":"NUM","tono":"Fa cej2","author":"","source":"","keywords":["KW"]},</v>
      </c>
      <c r="S157" s="1"/>
      <c r="T157" s="1"/>
    </row>
    <row r="158" spans="1:20" x14ac:dyDescent="0.3">
      <c r="A158" s="1">
        <f>ROW(Tabla13[[#This Row],[Título]])-1</f>
        <v>157</v>
      </c>
      <c r="B158" s="1" t="s">
        <v>355</v>
      </c>
      <c r="C158" s="1" t="s">
        <v>1169</v>
      </c>
      <c r="D158" s="1" t="s">
        <v>1726</v>
      </c>
      <c r="E158" s="1" t="str">
        <f>_xlfn.XLOOKUP(Tabla13[[#This Row],[Título]],Tabla4[Título],Tabla4[Número],"-",0)</f>
        <v>-</v>
      </c>
      <c r="G158" s="1" t="s">
        <v>1223</v>
      </c>
      <c r="I158" s="15" t="s">
        <v>277</v>
      </c>
      <c r="J158" s="1"/>
      <c r="K158" s="1" t="s">
        <v>942</v>
      </c>
      <c r="L158" s="1" t="s">
        <v>355</v>
      </c>
      <c r="M158" s="15" t="s">
        <v>1381</v>
      </c>
      <c r="N158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data-author="Taizé" data-momento="TaizéORIG" data-bib="San Juan de la Cruz" data-nold="-" data-nnew="Q37"&gt;&lt;a href="canciones/el_alma_que_anda_en_amor.html"&gt;El alma que anda en amor&lt;/a&gt;&lt;/li&gt;</v>
      </c>
      <c r="O158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{"title":"El alma que anda en amor","file":"canciones/el_alma_que_anda_en_amor.html","sections":["TaizéORIG"],"number":"Q37","number_old":"NUM","tono":"Mim cej2","author":"Taizé","source":"San Juan de la Cruz","keywords":["KW"]},</v>
      </c>
      <c r="S158" s="1"/>
      <c r="T158" s="1"/>
    </row>
    <row r="159" spans="1:20" x14ac:dyDescent="0.3">
      <c r="A159" s="1">
        <f>ROW(Tabla13[[#This Row],[Título]])-1</f>
        <v>158</v>
      </c>
      <c r="B159" s="1" t="s">
        <v>51</v>
      </c>
      <c r="C159" s="1" t="s">
        <v>1138</v>
      </c>
      <c r="D159" s="1" t="s">
        <v>748</v>
      </c>
      <c r="E159" s="1">
        <f>_xlfn.XLOOKUP(Tabla13[[#This Row],[Título]],Tabla4[Título],Tabla4[Número],"-",0)</f>
        <v>418</v>
      </c>
      <c r="F159" s="1" t="s">
        <v>215</v>
      </c>
      <c r="G159" s="1" t="s">
        <v>1177</v>
      </c>
      <c r="H159" s="1" t="s">
        <v>643</v>
      </c>
      <c r="I159" s="15" t="s">
        <v>497</v>
      </c>
      <c r="J159" s="1"/>
      <c r="K159" s="1" t="s">
        <v>938</v>
      </c>
      <c r="L159" s="1" t="s">
        <v>51</v>
      </c>
      <c r="M159" s="15" t="s">
        <v>1382</v>
      </c>
      <c r="N159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data-author="Kairoi" data-momento="Comunión" data-bib="-" data-nold="418" data-nnew="K24"&gt;&lt;a href="canciones/el_amor_es_nuestro_canto.html"&gt;El amor es nuestro canto&lt;/a&gt;&lt;/li&gt;</v>
      </c>
      <c r="O159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{"title":"El amor es nuestro canto","file":"canciones/el_amor_es_nuestro_canto.html","sections":["Comunión"],"number":"K24","number_old":"NUM","tono":"Re","author":"Kairoi","source":"-","keywords":["KW"]},</v>
      </c>
      <c r="S159" s="1"/>
      <c r="T159" s="1"/>
    </row>
    <row r="160" spans="1:20" x14ac:dyDescent="0.3">
      <c r="A160" s="1">
        <f>ROW(Tabla13[[#This Row],[Título]])-1</f>
        <v>159</v>
      </c>
      <c r="B160" s="1" t="s">
        <v>535</v>
      </c>
      <c r="C160" s="1" t="s">
        <v>206</v>
      </c>
      <c r="D160" s="1" t="s">
        <v>696</v>
      </c>
      <c r="E160" s="1" t="str">
        <f>_xlfn.XLOOKUP(Tabla13[[#This Row],[Título]],Tabla4[Título],Tabla4[Número],"-",0)</f>
        <v>-</v>
      </c>
      <c r="F160" s="1" t="s">
        <v>215</v>
      </c>
      <c r="G160" s="1" t="s">
        <v>552</v>
      </c>
      <c r="H160" s="1" t="s">
        <v>643</v>
      </c>
      <c r="I160" s="15" t="s">
        <v>492</v>
      </c>
      <c r="J160" s="1"/>
      <c r="K160" s="1" t="s">
        <v>966</v>
      </c>
      <c r="L160" s="1" t="s">
        <v>535</v>
      </c>
      <c r="M160" s="15" t="s">
        <v>1383</v>
      </c>
      <c r="N160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data-author="Francisco Palazón" data-momento="Antífonas" data-bib="Salmo 115" data-nold="-" data-nnew="D12"&gt;&lt;a href="canciones/el_caliz_que_bendecimos.html"&gt;El cáliz que bendecimos&lt;/a&gt;&lt;/li&gt;</v>
      </c>
      <c r="O160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{"title":"El cáliz que bendecimos","file":"canciones/el_caliz_que_bendecimos.html","sections":["Antífonas"],"number":"D12","number_old":"NUM","tono":"Mim","author":"Francisco Palazón","source":"Salmo 115","keywords":["KW"]},</v>
      </c>
      <c r="S160" s="1"/>
      <c r="T160" s="1"/>
    </row>
    <row r="161" spans="1:20" x14ac:dyDescent="0.3">
      <c r="A161" s="1">
        <f>ROW(Tabla13[[#This Row],[Título]])-1</f>
        <v>160</v>
      </c>
      <c r="B161" s="1" t="s">
        <v>52</v>
      </c>
      <c r="C161" s="1" t="s">
        <v>1138</v>
      </c>
      <c r="D161" s="1" t="s">
        <v>749</v>
      </c>
      <c r="E161" s="1">
        <f>_xlfn.XLOOKUP(Tabla13[[#This Row],[Título]],Tabla4[Título],Tabla4[Número],"-",0)</f>
        <v>419</v>
      </c>
      <c r="F161" s="1" t="s">
        <v>215</v>
      </c>
      <c r="G161" s="1" t="s">
        <v>1177</v>
      </c>
      <c r="H161" s="1" t="s">
        <v>643</v>
      </c>
      <c r="I161" s="15" t="s">
        <v>513</v>
      </c>
      <c r="J161" s="1"/>
      <c r="K161" s="1" t="s">
        <v>938</v>
      </c>
      <c r="L161" s="1" t="s">
        <v>52</v>
      </c>
      <c r="M161" s="15" t="s">
        <v>1384</v>
      </c>
      <c r="N161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data-author="Brotes de Olivo" data-momento="Comunión" data-bib="-" data-nold="419" data-nnew="K25"&gt;&lt;a href="canciones/el_calor_de_tu_palabra.html"&gt;El calor de tu palabra&lt;/a&gt;&lt;/li&gt;</v>
      </c>
      <c r="O161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{"title":"El calor de tu palabra","file":"canciones/el_calor_de_tu_palabra.html","sections":["Comunión"],"number":"K25","number_old":"NUM","tono":"Re","author":"Brotes de Olivo","source":"-","keywords":["KW"]},</v>
      </c>
      <c r="S161" s="1"/>
      <c r="T161" s="1"/>
    </row>
    <row r="162" spans="1:20" x14ac:dyDescent="0.3">
      <c r="A162" s="1">
        <f>ROW(Tabla13[[#This Row],[Título]])-1</f>
        <v>161</v>
      </c>
      <c r="B162" s="1" t="s">
        <v>856</v>
      </c>
      <c r="C162" s="1" t="s">
        <v>1138</v>
      </c>
      <c r="D162" s="1" t="s">
        <v>750</v>
      </c>
      <c r="E162" s="1" t="str">
        <f>_xlfn.XLOOKUP(Tabla13[[#This Row],[Título]],Tabla4[Título],Tabla4[Número],"-",0)</f>
        <v>-</v>
      </c>
      <c r="F162" s="1" t="s">
        <v>215</v>
      </c>
      <c r="G162" s="1" t="s">
        <v>1182</v>
      </c>
      <c r="H162" s="1" t="s">
        <v>643</v>
      </c>
      <c r="I162" s="15" t="s">
        <v>662</v>
      </c>
      <c r="J162" s="1"/>
      <c r="K162" s="1" t="s">
        <v>938</v>
      </c>
      <c r="L162" s="1" t="s">
        <v>856</v>
      </c>
      <c r="M162" s="15" t="s">
        <v>1385</v>
      </c>
      <c r="N162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data-author="Gen Rosso" data-momento="Comunión" data-bib="-" data-nold="-" data-nnew="K26"&gt;&lt;a href="canciones/el_camino_no_lo_haremos_solos.html"&gt;El camino no lo haremos solos&lt;/a&gt;&lt;/li&gt;</v>
      </c>
      <c r="O162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{"title":"El camino no lo haremos solos","file":"canciones/el_camino_no_lo_haremos_solos.html","sections":["Comunión"],"number":"K26","number_old":"NUM","tono":"Sol","author":"Gen Rosso","source":"-","keywords":["KW"]},</v>
      </c>
      <c r="S162" s="1"/>
      <c r="T162" s="1"/>
    </row>
    <row r="163" spans="1:20" x14ac:dyDescent="0.3">
      <c r="A163" s="1">
        <f>ROW(Tabla13[[#This Row],[Título]])-1</f>
        <v>162</v>
      </c>
      <c r="B163" s="1" t="s">
        <v>181</v>
      </c>
      <c r="C163" s="1" t="s">
        <v>225</v>
      </c>
      <c r="D163" s="1" t="s">
        <v>2028</v>
      </c>
      <c r="E163" s="1" t="str">
        <f>_xlfn.XLOOKUP(Tabla13[[#This Row],[Título]],Tabla4[Título],Tabla4[Número],"-",0)</f>
        <v>-</v>
      </c>
      <c r="F163" s="1" t="s">
        <v>215</v>
      </c>
      <c r="G163" s="1" t="s">
        <v>551</v>
      </c>
      <c r="H163" s="1" t="s">
        <v>643</v>
      </c>
      <c r="I163" s="15" t="s">
        <v>493</v>
      </c>
      <c r="J163" s="1"/>
      <c r="K163" s="1" t="s">
        <v>967</v>
      </c>
      <c r="L163" s="1" t="s">
        <v>181</v>
      </c>
      <c r="M163" s="15" t="s">
        <v>1386</v>
      </c>
      <c r="N163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data-author="Toño Casado" data-momento="Espíritu" data-bib="Isaías 11, 8-9" data-nold="-" data-nnew="N02"&gt;&lt;a href="canciones/el_espiritu_de_dios_(33_el_musical).html"&gt;El Espíritu de Dios (33 El Musical)&lt;/a&gt;&lt;/li&gt;</v>
      </c>
      <c r="O163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{"title":"El Espíritu de Dios (33 El Musical)","file":"canciones/el_espiritu_de_dios_(33_el_musical).html","sections":["Espíritu"],"number":"N02","number_old":"NUM","tono":"Do","author":"Toño Casado","source":"Isaías 11, 8-9","keywords":["KW"]},</v>
      </c>
      <c r="S163" s="1"/>
      <c r="T163" s="1"/>
    </row>
    <row r="164" spans="1:20" x14ac:dyDescent="0.3">
      <c r="A164" s="1">
        <f>ROW(Tabla13[[#This Row],[Título]])-1</f>
        <v>163</v>
      </c>
      <c r="B164" s="1" t="s">
        <v>182</v>
      </c>
      <c r="C164" s="1" t="s">
        <v>485</v>
      </c>
      <c r="D164" s="1" t="s">
        <v>2029</v>
      </c>
      <c r="E164" s="1" t="str">
        <f>_xlfn.XLOOKUP(Tabla13[[#This Row],[Título]],Tabla4[Título],Tabla4[Número],"-",0)</f>
        <v>-</v>
      </c>
      <c r="F164" s="1" t="s">
        <v>215</v>
      </c>
      <c r="G164" s="1" t="s">
        <v>1182</v>
      </c>
      <c r="I164" s="15" t="s">
        <v>495</v>
      </c>
      <c r="J164" s="1"/>
      <c r="K164" s="1" t="s">
        <v>938</v>
      </c>
      <c r="L164" s="1" t="s">
        <v>182</v>
      </c>
      <c r="M164" s="15" t="s">
        <v>1387</v>
      </c>
      <c r="N164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data-author="Cesáreo Gabarain" data-momento="Navidad" data-bib="-" data-nold="-" data-nnew="O07"&gt;&lt;a href="canciones/el_niño_dios_ha_nacido_en_belen.html"&gt;El niño Dios ha nacido en Belén&lt;/a&gt;&lt;/li&gt;</v>
      </c>
      <c r="O164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{"title":"El niño Dios ha nacido en Belén","file":"canciones/el_niño_dios_ha_nacido_en_belen.html","sections":["Navidad"],"number":"O07","number_old":"NUM","tono":"Sol","author":"Cesáreo Gabarain","source":"-","keywords":["KW"]},</v>
      </c>
      <c r="S164" s="1"/>
      <c r="T164" s="1"/>
    </row>
    <row r="165" spans="1:20" x14ac:dyDescent="0.3">
      <c r="A165" s="1">
        <f>ROW(Tabla13[[#This Row],[Título]])-1</f>
        <v>164</v>
      </c>
      <c r="B165" s="1" t="s">
        <v>53</v>
      </c>
      <c r="C165" s="1" t="s">
        <v>1138</v>
      </c>
      <c r="D165" s="1" t="s">
        <v>752</v>
      </c>
      <c r="E165" s="1">
        <f>_xlfn.XLOOKUP(Tabla13[[#This Row],[Título]],Tabla4[Título],Tabla4[Número],"-",0)</f>
        <v>420</v>
      </c>
      <c r="F165" s="1" t="s">
        <v>215</v>
      </c>
      <c r="G165" s="1" t="s">
        <v>1198</v>
      </c>
      <c r="H165" s="1" t="s">
        <v>643</v>
      </c>
      <c r="I165" s="15" t="s">
        <v>666</v>
      </c>
      <c r="J165" s="1"/>
      <c r="K165" s="1" t="s">
        <v>968</v>
      </c>
      <c r="L165" s="1" t="s">
        <v>53</v>
      </c>
      <c r="M165" s="15" t="s">
        <v>1388</v>
      </c>
      <c r="N165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data-author="Francisco Alvarado (Schönstatt)" data-momento="Comunión" data-bib="Mateo 26,14-27,66" data-nold="420" data-nnew="K28"&gt;&lt;a href="canciones/el_que_muere_por_mi.html"&gt;El que muere por mí&lt;/a&gt;&lt;/li&gt;</v>
      </c>
      <c r="O165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{"title":"El que muere por mí","file":"canciones/el_que_muere_por_mi.html","sections":["Comunión"],"number":"K28","number_old":"NUM","tono":"Do cej1","author":"Francisco Alvarado (Schönstatt)","source":"Mateo 26,14-27,66","keywords":["KW"]},</v>
      </c>
      <c r="S165" s="1"/>
      <c r="T165" s="1"/>
    </row>
    <row r="166" spans="1:20" x14ac:dyDescent="0.3">
      <c r="A166" s="1">
        <f>ROW(Tabla13[[#This Row],[Título]])-1</f>
        <v>165</v>
      </c>
      <c r="B166" s="1" t="s">
        <v>1083</v>
      </c>
      <c r="C166" s="1" t="s">
        <v>1168</v>
      </c>
      <c r="D166" s="1" t="s">
        <v>1727</v>
      </c>
      <c r="E166" s="1" t="str">
        <f>_xlfn.XLOOKUP(Tabla13[[#This Row],[Título]],Tabla4[Título],Tabla4[Número],"-",0)</f>
        <v>-</v>
      </c>
      <c r="G166" s="1" t="s">
        <v>1193</v>
      </c>
      <c r="I166" s="15" t="s">
        <v>277</v>
      </c>
      <c r="J166" s="1"/>
      <c r="K166" s="1" t="s">
        <v>950</v>
      </c>
      <c r="L166" s="1" t="s">
        <v>458</v>
      </c>
      <c r="M166" s="15" t="s">
        <v>1389</v>
      </c>
      <c r="N166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data-author="Taizé" data-momento="TaizéESP" data-bib="Romanos 14, 17" data-nold="-" data-nnew="Q74"&gt;&lt;a href="canciones/the_kingdom_of_god.html"&gt;El Reino de Dios&lt;/a&gt;&lt;/li&gt;</v>
      </c>
      <c r="O166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{"title":"El Reino de Dios","file":"canciones/the_kingdom_of_god.html","sections":["TaizéESP"],"number":"Q74","number_old":"NUM","tono":"Rem cej2","author":"Taizé","source":"Romanos 14, 17","keywords":["KW"]},</v>
      </c>
      <c r="S166" s="1"/>
      <c r="T166" s="1"/>
    </row>
    <row r="167" spans="1:20" x14ac:dyDescent="0.3">
      <c r="A167" s="1">
        <f>ROW(Tabla13[[#This Row],[Título]])-1</f>
        <v>166</v>
      </c>
      <c r="B167" s="1" t="s">
        <v>356</v>
      </c>
      <c r="C167" s="1" t="s">
        <v>1169</v>
      </c>
      <c r="D167" s="1" t="s">
        <v>1728</v>
      </c>
      <c r="E167" s="1" t="str">
        <f>_xlfn.XLOOKUP(Tabla13[[#This Row],[Título]],Tabla4[Título],Tabla4[Número],"-",0)</f>
        <v>-</v>
      </c>
      <c r="G167" s="1" t="s">
        <v>1213</v>
      </c>
      <c r="I167" s="15"/>
      <c r="J167" s="1"/>
      <c r="K167" s="1"/>
      <c r="L167" s="1"/>
      <c r="M167" s="15" t="s">
        <v>1390</v>
      </c>
      <c r="N167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data-author="" data-momento="TaizéORIG" data-bib="" data-nold="-" data-nnew="Q38"&gt;&lt;a href="canciones/el_senyor.html"&gt;El Senyor&lt;/a&gt;&lt;/li&gt;</v>
      </c>
      <c r="O167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{"title":"El Senyor","file":"canciones/el_senyor.html","sections":["TaizéORIG"],"number":"Q38","number_old":"NUM","tono":"Lam cej5","author":"","source":"","keywords":["KW"]},</v>
      </c>
      <c r="S167" s="1"/>
      <c r="T167" s="1"/>
    </row>
    <row r="168" spans="1:20" x14ac:dyDescent="0.3">
      <c r="A168" s="1">
        <f>ROW(Tabla13[[#This Row],[Título]])-1</f>
        <v>167</v>
      </c>
      <c r="B168" s="1" t="s">
        <v>54</v>
      </c>
      <c r="C168" s="1" t="s">
        <v>1138</v>
      </c>
      <c r="D168" s="1" t="s">
        <v>751</v>
      </c>
      <c r="E168" s="1">
        <f>_xlfn.XLOOKUP(Tabla13[[#This Row],[Título]],Tabla4[Título],Tabla4[Número],"-",0)</f>
        <v>95</v>
      </c>
      <c r="F168" s="1" t="s">
        <v>215</v>
      </c>
      <c r="G168" s="1" t="s">
        <v>1177</v>
      </c>
      <c r="H168" s="1" t="s">
        <v>643</v>
      </c>
      <c r="I168" s="15" t="s">
        <v>605</v>
      </c>
      <c r="J168" s="1"/>
      <c r="K168" s="1" t="s">
        <v>969</v>
      </c>
      <c r="L168" s="1" t="s">
        <v>54</v>
      </c>
      <c r="M168" s="15" t="s">
        <v>1391</v>
      </c>
      <c r="N168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data-author="Popular francesa" data-momento="Comunión" data-bib="Mateo 26, 26-30" data-nold="95" data-nnew="K27"&gt;&lt;a href="canciones/el_señor_dios_nos_amo.html"&gt;El Señor Dios nos amó&lt;/a&gt;&lt;/li&gt;</v>
      </c>
      <c r="O168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{"title":"El Señor Dios nos amó","file":"canciones/el_señor_dios_nos_amo.html","sections":["Comunión"],"number":"K27","number_old":"NUM","tono":"Re","author":"Popular francesa","source":"Mateo 26, 26-30","keywords":["KW"]},</v>
      </c>
      <c r="S168" s="1"/>
      <c r="T168" s="1"/>
    </row>
    <row r="169" spans="1:20" x14ac:dyDescent="0.3">
      <c r="A169" s="1">
        <f>ROW(Tabla13[[#This Row],[Título]])-1</f>
        <v>168</v>
      </c>
      <c r="B169" s="1" t="s">
        <v>1050</v>
      </c>
      <c r="C169" s="1" t="s">
        <v>1168</v>
      </c>
      <c r="D169" s="1" t="s">
        <v>1728</v>
      </c>
      <c r="E169" s="1" t="str">
        <f>_xlfn.XLOOKUP(Tabla13[[#This Row],[Título]],Tabla4[Título],Tabla4[Número],"-",0)</f>
        <v>-</v>
      </c>
      <c r="G169" s="1" t="s">
        <v>1213</v>
      </c>
      <c r="I169" s="15" t="s">
        <v>277</v>
      </c>
      <c r="J169" s="1"/>
      <c r="K169" s="1" t="s">
        <v>1107</v>
      </c>
      <c r="L169" s="1" t="s">
        <v>356</v>
      </c>
      <c r="M169" s="15" t="s">
        <v>1390</v>
      </c>
      <c r="N169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data-author="Taizé" data-momento="TaizéESP" data-bib="Isaías 12, 2" data-nold="-" data-nnew="Q38"&gt;&lt;a href="canciones/el_senyor.html"&gt;El Señor es mi fortaleza&lt;/a&gt;&lt;/li&gt;</v>
      </c>
      <c r="O169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{"title":"El Señor es mi fortaleza","file":"canciones/el_senyor.html","sections":["TaizéESP"],"number":"Q38","number_old":"NUM","tono":"Lam cej5","author":"Taizé","source":"Isaías 12, 2","keywords":["KW"]},</v>
      </c>
      <c r="S169" s="1"/>
      <c r="T169" s="1"/>
    </row>
    <row r="170" spans="1:20" x14ac:dyDescent="0.3">
      <c r="A170" s="1">
        <f>ROW(Tabla13[[#This Row],[Título]])-1</f>
        <v>169</v>
      </c>
      <c r="B170" s="1" t="s">
        <v>55</v>
      </c>
      <c r="C170" s="1" t="s">
        <v>206</v>
      </c>
      <c r="D170" s="1" t="s">
        <v>697</v>
      </c>
      <c r="E170" s="1">
        <f>_xlfn.XLOOKUP(Tabla13[[#This Row],[Título]],Tabla4[Título],Tabla4[Número],"-",0)</f>
        <v>96</v>
      </c>
      <c r="F170" s="1" t="s">
        <v>215</v>
      </c>
      <c r="G170" s="1" t="s">
        <v>1174</v>
      </c>
      <c r="H170" s="1" t="s">
        <v>643</v>
      </c>
      <c r="I170" s="15" t="s">
        <v>604</v>
      </c>
      <c r="J170" s="1"/>
      <c r="K170" s="1" t="s">
        <v>970</v>
      </c>
      <c r="L170" s="1" t="s">
        <v>55</v>
      </c>
      <c r="M170" s="15" t="s">
        <v>1392</v>
      </c>
      <c r="N170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data-author="Alberto Taulé" data-momento="Antífonas" data-bib="Salmo 27" data-nold="96" data-nnew="D13"&gt;&lt;a href="canciones/el_señor_es_mi_luz.html"&gt;El Señor es mi luz&lt;/a&gt;&lt;/li&gt;</v>
      </c>
      <c r="O170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{"title":"El Señor es mi luz","file":"canciones/el_señor_es_mi_luz.html","sections":["Antífonas"],"number":"D13","number_old":"NUM","tono":"Re cej2","author":"Alberto Taulé","source":"Salmo 27","keywords":["KW"]},</v>
      </c>
      <c r="S170" s="1"/>
      <c r="T170" s="1"/>
    </row>
    <row r="171" spans="1:20" x14ac:dyDescent="0.3">
      <c r="A171" s="1">
        <f>ROW(Tabla13[[#This Row],[Título]])-1</f>
        <v>170</v>
      </c>
      <c r="B171" s="1" t="s">
        <v>56</v>
      </c>
      <c r="C171" s="1" t="s">
        <v>206</v>
      </c>
      <c r="D171" s="1" t="s">
        <v>698</v>
      </c>
      <c r="E171" s="1">
        <f>_xlfn.XLOOKUP(Tabla13[[#This Row],[Título]],Tabla4[Título],Tabla4[Número],"-",0)</f>
        <v>98</v>
      </c>
      <c r="F171" s="1" t="s">
        <v>215</v>
      </c>
      <c r="G171" s="1" t="s">
        <v>1182</v>
      </c>
      <c r="H171" s="1" t="s">
        <v>643</v>
      </c>
      <c r="I171" s="15" t="s">
        <v>523</v>
      </c>
      <c r="J171" s="1"/>
      <c r="K171" s="1" t="s">
        <v>971</v>
      </c>
      <c r="L171" s="1" t="s">
        <v>56</v>
      </c>
      <c r="M171" s="15" t="s">
        <v>1393</v>
      </c>
      <c r="N171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data-author="Palazón - Erdozáin" data-momento="Antífonas" data-bib="Salmo 23" data-nold="98" data-nnew="D14"&gt;&lt;a href="canciones/el_señor_es_mi_pastor.html"&gt;El Señor es mi pastor&lt;/a&gt;&lt;/li&gt;</v>
      </c>
      <c r="O171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{"title":"El Señor es mi pastor","file":"canciones/el_señor_es_mi_pastor.html","sections":["Antífonas"],"number":"D14","number_old":"NUM","tono":"Sol","author":"Palazón - Erdozáin","source":"Salmo 23","keywords":["KW"]},</v>
      </c>
      <c r="S171" s="1"/>
      <c r="T171" s="1"/>
    </row>
    <row r="172" spans="1:20" x14ac:dyDescent="0.3">
      <c r="A172" s="1">
        <f>ROW(Tabla13[[#This Row],[Título]])-1</f>
        <v>171</v>
      </c>
      <c r="B172" s="1" t="s">
        <v>213</v>
      </c>
      <c r="C172" s="1" t="s">
        <v>206</v>
      </c>
      <c r="D172" s="1" t="s">
        <v>699</v>
      </c>
      <c r="E172" s="1" t="str">
        <f>_xlfn.XLOOKUP(Tabla13[[#This Row],[Título]],Tabla4[Título],Tabla4[Número],"-",0)</f>
        <v>-</v>
      </c>
      <c r="F172" s="1" t="s">
        <v>215</v>
      </c>
      <c r="G172" s="1" t="s">
        <v>551</v>
      </c>
      <c r="H172" s="1" t="s">
        <v>643</v>
      </c>
      <c r="I172" s="15" t="s">
        <v>531</v>
      </c>
      <c r="J172" s="1"/>
      <c r="K172" s="1" t="s">
        <v>971</v>
      </c>
      <c r="L172" s="1" t="s">
        <v>213</v>
      </c>
      <c r="M172" s="15" t="s">
        <v>1394</v>
      </c>
      <c r="N172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data-author="Nico Montero" data-momento="Antífonas" data-bib="Salmo 23" data-nold="-" data-nnew="D15"&gt;&lt;a href="canciones/el_señor_es_mi_pastor,_nada_me_falta_(completo).html"&gt;El Señor es mi pastor, nada me falta (completo)&lt;/a&gt;&lt;/li&gt;</v>
      </c>
      <c r="O172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{"title":"El Señor es mi pastor, nada me falta (completo)","file":"canciones/el_señor_es_mi_pastor,_nada_me_falta_(completo).html","sections":["Antífonas"],"number":"D15","number_old":"NUM","tono":"Do","author":"Nico Montero","source":"Salmo 23","keywords":["KW"]},</v>
      </c>
      <c r="S172" s="1"/>
      <c r="T172" s="1"/>
    </row>
    <row r="173" spans="1:20" x14ac:dyDescent="0.3">
      <c r="A173" s="1">
        <f>ROW(Tabla13[[#This Row],[Título]])-1</f>
        <v>172</v>
      </c>
      <c r="B173" s="1" t="s">
        <v>1056</v>
      </c>
      <c r="C173" s="1" t="s">
        <v>1168</v>
      </c>
      <c r="D173" s="1" t="s">
        <v>1729</v>
      </c>
      <c r="E173" s="1" t="str">
        <f>_xlfn.XLOOKUP(Tabla13[[#This Row],[Título]],Tabla4[Título],Tabla4[Número],"-",0)</f>
        <v>-</v>
      </c>
      <c r="G173" s="1" t="s">
        <v>1179</v>
      </c>
      <c r="I173" s="15" t="s">
        <v>277</v>
      </c>
      <c r="J173" s="1"/>
      <c r="K173" s="1" t="s">
        <v>1112</v>
      </c>
      <c r="L173" s="1" t="s">
        <v>378</v>
      </c>
      <c r="M173" s="15" t="s">
        <v>1395</v>
      </c>
      <c r="N173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data-author="Taizé" data-momento="TaizéESP" data-bib="San Ambrosio de Milán" data-nold="-" data-nnew="Q44"&gt;&lt;a href="canciones/il_signore_ti_ristora.html"&gt;El Señor es quien restaura&lt;/a&gt;&lt;/li&gt;</v>
      </c>
      <c r="O173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{"title":"El Señor es quien restaura","file":"canciones/il_signore_ti_ristora.html","sections":["TaizéESP"],"number":"Q44","number_old":"NUM","tono":"Sim cej2","author":"Taizé","source":"San Ambrosio de Milán","keywords":["KW"]},</v>
      </c>
      <c r="S173" s="1"/>
      <c r="T173" s="1"/>
    </row>
    <row r="174" spans="1:20" x14ac:dyDescent="0.3">
      <c r="A174" s="1">
        <f>ROW(Tabla13[[#This Row],[Título]])-1</f>
        <v>173</v>
      </c>
      <c r="B174" s="1" t="s">
        <v>57</v>
      </c>
      <c r="C174" s="1" t="s">
        <v>485</v>
      </c>
      <c r="D174" s="1" t="s">
        <v>2030</v>
      </c>
      <c r="E174" s="1">
        <f>_xlfn.XLOOKUP(Tabla13[[#This Row],[Título]],Tabla4[Título],Tabla4[Número],"-",0)</f>
        <v>92</v>
      </c>
      <c r="F174" s="1" t="s">
        <v>215</v>
      </c>
      <c r="G174" s="1" t="s">
        <v>552</v>
      </c>
      <c r="H174" s="1" t="s">
        <v>643</v>
      </c>
      <c r="I174" s="15" t="s">
        <v>572</v>
      </c>
      <c r="J174" s="1"/>
      <c r="K174" s="1" t="s">
        <v>938</v>
      </c>
      <c r="L174" s="1" t="s">
        <v>57</v>
      </c>
      <c r="M174" s="15" t="s">
        <v>1396</v>
      </c>
      <c r="N174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data-author="Emilio Vicente Mateu" data-momento="Navidad" data-bib="-" data-nold="92" data-nnew="O08"&gt;&lt;a href="canciones/el_señor_nos_ha_nacido_en_belen.html"&gt;El Señor nos ha nacido en Belén&lt;/a&gt;&lt;/li&gt;</v>
      </c>
      <c r="O174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{"title":"El Señor nos ha nacido en Belén","file":"canciones/el_señor_nos_ha_nacido_en_belen.html","sections":["Navidad"],"number":"O08","number_old":"NUM","tono":"Mim","author":"Emilio Vicente Mateu","source":"-","keywords":["KW"]},</v>
      </c>
      <c r="S174" s="1"/>
      <c r="T174" s="1"/>
    </row>
    <row r="175" spans="1:20" x14ac:dyDescent="0.3">
      <c r="A175" s="1">
        <f>ROW(Tabla13[[#This Row],[Título]])-1</f>
        <v>174</v>
      </c>
      <c r="B175" s="1" t="s">
        <v>229</v>
      </c>
      <c r="C175" s="1" t="s">
        <v>195</v>
      </c>
      <c r="D175" s="1" t="s">
        <v>800</v>
      </c>
      <c r="E175" s="1" t="str">
        <f>_xlfn.XLOOKUP(Tabla13[[#This Row],[Título]],Tabla4[Título],Tabla4[Número],"-",0)</f>
        <v>-</v>
      </c>
      <c r="F175" s="1" t="s">
        <v>222</v>
      </c>
      <c r="G175" s="1" t="s">
        <v>551</v>
      </c>
      <c r="H175" s="1" t="s">
        <v>643</v>
      </c>
      <c r="I175" s="15" t="s">
        <v>497</v>
      </c>
      <c r="J175" s="1"/>
      <c r="K175" s="1" t="s">
        <v>938</v>
      </c>
      <c r="L175" s="1" t="s">
        <v>229</v>
      </c>
      <c r="M175" s="15" t="s">
        <v>1397</v>
      </c>
      <c r="N175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data-author="Kairoi" data-momento="Entrada" data-bib="-" data-nold="-" data-nnew="A15"&gt;&lt;a href="canciones/el_señor_nos_ha_reunido.html"&gt;El Señor nos ha reunido&lt;/a&gt;&lt;/li&gt;</v>
      </c>
      <c r="O175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{"title":"El Señor nos ha reunido","file":"canciones/el_señor_nos_ha_reunido.html","sections":["Entrada"],"number":"A15","number_old":"NUM","tono":"Do","author":"Kairoi","source":"-","keywords":["KW"]},</v>
      </c>
      <c r="S175" s="1"/>
      <c r="T175" s="1"/>
    </row>
    <row r="176" spans="1:20" x14ac:dyDescent="0.3">
      <c r="A176" s="1">
        <f>ROW(Tabla13[[#This Row],[Título]])-1</f>
        <v>175</v>
      </c>
      <c r="B176" s="1" t="s">
        <v>241</v>
      </c>
      <c r="C176" s="1" t="s">
        <v>225</v>
      </c>
      <c r="D176" s="1" t="s">
        <v>2031</v>
      </c>
      <c r="E176" s="1" t="str">
        <f>_xlfn.XLOOKUP(Tabla13[[#This Row],[Título]],Tabla4[Título],Tabla4[Número],"-",0)</f>
        <v>-</v>
      </c>
      <c r="F176" s="1" t="s">
        <v>215</v>
      </c>
      <c r="G176" s="1" t="s">
        <v>1186</v>
      </c>
      <c r="I176" s="15" t="s">
        <v>497</v>
      </c>
      <c r="J176" s="1"/>
      <c r="K176" s="1" t="s">
        <v>972</v>
      </c>
      <c r="L176" s="1" t="s">
        <v>241</v>
      </c>
      <c r="M176" s="15" t="s">
        <v>1398</v>
      </c>
      <c r="N176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data-author="Kairoi" data-momento="Espíritu" data-bib="Lucas 11:13" data-nold="-" data-nnew="N03"&gt;&lt;a href="canciones/el_señor_os_dara_su_espiritu_santo.html"&gt;El Señor os dará su Espíritu Santo&lt;/a&gt;&lt;/li&gt;</v>
      </c>
      <c r="O176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{"title":"El Señor os dará su Espíritu Santo","file":"canciones/el_señor_os_dara_su_espiritu_santo.html","sections":["Espíritu"],"number":"N03","number_old":"NUM","tono":"Sim","author":"Kairoi","source":"Lucas 11:13","keywords":["KW"]},</v>
      </c>
      <c r="S176" s="1"/>
      <c r="T176" s="1"/>
    </row>
    <row r="177" spans="1:20" x14ac:dyDescent="0.3">
      <c r="A177" s="1">
        <f>ROW(Tabla13[[#This Row],[Título]])-1</f>
        <v>176</v>
      </c>
      <c r="B177" s="1" t="s">
        <v>230</v>
      </c>
      <c r="C177" s="1" t="s">
        <v>195</v>
      </c>
      <c r="D177" s="1" t="s">
        <v>801</v>
      </c>
      <c r="E177" s="1" t="str">
        <f>_xlfn.XLOOKUP(Tabla13[[#This Row],[Título]],Tabla4[Título],Tabla4[Número],"-",0)</f>
        <v>-</v>
      </c>
      <c r="F177" s="1" t="s">
        <v>222</v>
      </c>
      <c r="G177" s="1" t="s">
        <v>1178</v>
      </c>
      <c r="H177" s="1" t="s">
        <v>643</v>
      </c>
      <c r="I177" s="15" t="s">
        <v>498</v>
      </c>
      <c r="J177" s="1"/>
      <c r="K177" s="1" t="s">
        <v>938</v>
      </c>
      <c r="L177" s="1" t="s">
        <v>230</v>
      </c>
      <c r="M177" s="15" t="s">
        <v>1399</v>
      </c>
      <c r="N177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data-author="Joaquín Madurga" data-momento="Entrada" data-bib="-" data-nold="-" data-nnew="A16"&gt;&lt;a href="canciones/el_señor_resucito.html"&gt;El Señor resucitó&lt;/a&gt;&lt;/li&gt;</v>
      </c>
      <c r="O177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{"title":"El Señor resucitó","file":"canciones/el_señor_resucito.html","sections":["Entrada"],"number":"A16","number_old":"NUM","tono":"Fa","author":"Joaquín Madurga","source":"-","keywords":["KW"]},</v>
      </c>
      <c r="S177" s="1"/>
      <c r="T177" s="1"/>
    </row>
    <row r="178" spans="1:20" x14ac:dyDescent="0.3">
      <c r="A178" s="1">
        <f>ROW(Tabla13[[#This Row],[Título]])-1</f>
        <v>177</v>
      </c>
      <c r="B178" s="1" t="s">
        <v>1088</v>
      </c>
      <c r="C178" s="1" t="s">
        <v>1168</v>
      </c>
      <c r="D178" s="1" t="s">
        <v>1730</v>
      </c>
      <c r="E178" s="1" t="str">
        <f>_xlfn.XLOOKUP(Tabla13[[#This Row],[Título]],Tabla4[Título],Tabla4[Número],"-",0)</f>
        <v>-</v>
      </c>
      <c r="G178" s="1" t="s">
        <v>1189</v>
      </c>
      <c r="I178" s="15" t="s">
        <v>277</v>
      </c>
      <c r="J178" s="1"/>
      <c r="K178" s="1" t="s">
        <v>1130</v>
      </c>
      <c r="L178" s="1" t="s">
        <v>477</v>
      </c>
      <c r="M178" s="15" t="s">
        <v>1400</v>
      </c>
      <c r="N178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data-author="Taizé" data-momento="TaizéESP" data-bib="Salmo 30, 2" data-nold="-" data-nnew="Q81"&gt;&lt;a href="canciones/voici_dieu_qui_vient_à_mon_secours.html"&gt;El Señor, que viene en mi ayuda&lt;/a&gt;&lt;/li&gt;</v>
      </c>
      <c r="O178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{"title":"El Señor, que viene en mi ayuda","file":"canciones/voici_dieu_qui_vient_à_mon_secours.html","sections":["TaizéESP"],"number":"Q81","number_old":"NUM","tono":"Lam cej3","author":"Taizé","source":"Salmo 30, 2","keywords":["KW"]},</v>
      </c>
      <c r="S178" s="1"/>
      <c r="T178" s="1"/>
    </row>
    <row r="179" spans="1:20" x14ac:dyDescent="0.3">
      <c r="A179" s="1">
        <f>ROW(Tabla13[[#This Row],[Título]])-1</f>
        <v>178</v>
      </c>
      <c r="B179" s="1" t="s">
        <v>58</v>
      </c>
      <c r="C179" s="1" t="s">
        <v>485</v>
      </c>
      <c r="D179" s="1" t="s">
        <v>2032</v>
      </c>
      <c r="E179" s="1">
        <f>_xlfn.XLOOKUP(Tabla13[[#This Row],[Título]],Tabla4[Título],Tabla4[Número],"-",0)</f>
        <v>104</v>
      </c>
      <c r="F179" s="1" t="s">
        <v>215</v>
      </c>
      <c r="G179" s="1" t="s">
        <v>551</v>
      </c>
      <c r="H179" s="1" t="s">
        <v>643</v>
      </c>
      <c r="I179" s="15" t="s">
        <v>938</v>
      </c>
      <c r="J179" s="1"/>
      <c r="K179" s="1" t="s">
        <v>938</v>
      </c>
      <c r="L179" s="1" t="s">
        <v>58</v>
      </c>
      <c r="M179" s="15" t="s">
        <v>1401</v>
      </c>
      <c r="N179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data-author="-" data-momento="Navidad" data-bib="-" data-nold="104" data-nnew="O09"&gt;&lt;a href="canciones/el_tamborilero.html"&gt;El tamborilero&lt;/a&gt;&lt;/li&gt;</v>
      </c>
      <c r="O179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{"title":"El tamborilero","file":"canciones/el_tamborilero.html","sections":["Navidad"],"number":"O09","number_old":"NUM","tono":"Do","author":"-","source":"-","keywords":["KW"]},</v>
      </c>
      <c r="S179" s="1"/>
      <c r="T179" s="1"/>
    </row>
    <row r="180" spans="1:20" x14ac:dyDescent="0.3">
      <c r="A180" s="1">
        <f>ROW(Tabla13[[#This Row],[Título]])-1</f>
        <v>179</v>
      </c>
      <c r="B180" s="1" t="s">
        <v>183</v>
      </c>
      <c r="C180" s="1" t="s">
        <v>1138</v>
      </c>
      <c r="D180" s="1" t="s">
        <v>753</v>
      </c>
      <c r="E180" s="1" t="str">
        <f>_xlfn.XLOOKUP(Tabla13[[#This Row],[Título]],Tabla4[Título],Tabla4[Número],"-",0)</f>
        <v>-</v>
      </c>
      <c r="F180" s="1" t="s">
        <v>215</v>
      </c>
      <c r="G180" s="1" t="s">
        <v>551</v>
      </c>
      <c r="H180" s="1" t="s">
        <v>643</v>
      </c>
      <c r="I180" s="15" t="s">
        <v>623</v>
      </c>
      <c r="J180" s="1"/>
      <c r="K180" s="1" t="s">
        <v>973</v>
      </c>
      <c r="L180" s="1" t="s">
        <v>183</v>
      </c>
      <c r="M180" s="15" t="s">
        <v>1402</v>
      </c>
      <c r="N180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data-author="Bob Fitts y Gary Sadler" data-momento="Comunión" data-bib="Isaías 35, 4" data-nold="-" data-nnew="K29"&gt;&lt;a href="canciones/el_vendra_y_te_salvara.html"&gt;Él vendrá y te salvará&lt;/a&gt;&lt;/li&gt;</v>
      </c>
      <c r="O180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{"title":"Él vendrá y te salvará","file":"canciones/el_vendra_y_te_salvara.html","sections":["Comunión"],"number":"K29","number_old":"NUM","tono":"Do","author":"Bob Fitts y Gary Sadler","source":"Isaías 35, 4","keywords":["KW"]},</v>
      </c>
      <c r="S180" s="1"/>
      <c r="T180" s="1"/>
    </row>
    <row r="181" spans="1:20" x14ac:dyDescent="0.3">
      <c r="A181" s="1">
        <f>ROW(Tabla13[[#This Row],[Título]])-1</f>
        <v>180</v>
      </c>
      <c r="B181" s="1" t="s">
        <v>59</v>
      </c>
      <c r="C181" s="1" t="s">
        <v>201</v>
      </c>
      <c r="D181" s="1" t="s">
        <v>2033</v>
      </c>
      <c r="E181" s="1">
        <f>_xlfn.XLOOKUP(Tabla13[[#This Row],[Título]],Tabla4[Título],Tabla4[Número],"-",0)</f>
        <v>107</v>
      </c>
      <c r="F181" s="1" t="s">
        <v>215</v>
      </c>
      <c r="G181" s="1" t="s">
        <v>1182</v>
      </c>
      <c r="H181" s="1" t="s">
        <v>643</v>
      </c>
      <c r="I181" s="15" t="s">
        <v>537</v>
      </c>
      <c r="J181" s="1"/>
      <c r="K181" s="1" t="s">
        <v>938</v>
      </c>
      <c r="L181" s="1" t="s">
        <v>59</v>
      </c>
      <c r="M181" s="15" t="s">
        <v>1403</v>
      </c>
      <c r="N181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data-author="Popular" data-momento="Padrenuestro" data-bib="-" data-nold="107" data-nnew="H01"&gt;&lt;a href="canciones/en_el_mar_he_oido_hoy.html"&gt;En el mar he oído hoy&lt;/a&gt;&lt;/li&gt;</v>
      </c>
      <c r="O181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{"title":"En el mar he oído hoy","file":"canciones/en_el_mar_he_oido_hoy.html","sections":["Padrenuestro"],"number":"H01","number_old":"NUM","tono":"Sol","author":"Popular","source":"-","keywords":["KW"]},</v>
      </c>
      <c r="S181" s="1"/>
      <c r="T181" s="1"/>
    </row>
    <row r="182" spans="1:20" x14ac:dyDescent="0.3">
      <c r="A182" s="1">
        <f>ROW(Tabla13[[#This Row],[Título]])-1</f>
        <v>181</v>
      </c>
      <c r="B182" s="1" t="s">
        <v>60</v>
      </c>
      <c r="C182" s="1" t="s">
        <v>195</v>
      </c>
      <c r="D182" s="1" t="s">
        <v>802</v>
      </c>
      <c r="E182" s="1">
        <f>_xlfn.XLOOKUP(Tabla13[[#This Row],[Título]],Tabla4[Título],Tabla4[Número],"-",0)</f>
        <v>101</v>
      </c>
      <c r="F182" s="1" t="s">
        <v>215</v>
      </c>
      <c r="G182" s="1" t="s">
        <v>1179</v>
      </c>
      <c r="H182" s="1" t="s">
        <v>643</v>
      </c>
      <c r="I182" s="15" t="s">
        <v>496</v>
      </c>
      <c r="J182" s="1"/>
      <c r="K182" s="1" t="s">
        <v>938</v>
      </c>
      <c r="L182" s="1" t="s">
        <v>60</v>
      </c>
      <c r="M182" s="15" t="s">
        <v>1404</v>
      </c>
      <c r="N182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data-author="Popular - O sinner man" data-momento="Entrada" data-bib="-" data-nold="101" data-nnew="A17"&gt;&lt;a href="canciones/en_el_señor_estamos_congregados.html"&gt;En el Señor estamos congregados&lt;/a&gt;&lt;/li&gt;</v>
      </c>
      <c r="O182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{"title":"En el Señor estamos congregados","file":"canciones/en_el_señor_estamos_congregados.html","sections":["Entrada"],"number":"A17","number_old":"NUM","tono":"Sim cej2","author":"Popular - O sinner man","source":"-","keywords":["KW"]},</v>
      </c>
      <c r="S182" s="1"/>
      <c r="T182" s="1"/>
    </row>
    <row r="183" spans="1:20" x14ac:dyDescent="0.3">
      <c r="A183" s="1">
        <f>ROW(Tabla13[[#This Row],[Título]])-1</f>
        <v>182</v>
      </c>
      <c r="B183" s="1" t="s">
        <v>61</v>
      </c>
      <c r="C183" s="1" t="s">
        <v>199</v>
      </c>
      <c r="D183" s="1" t="s">
        <v>2034</v>
      </c>
      <c r="E183" s="1">
        <f>_xlfn.XLOOKUP(Tabla13[[#This Row],[Título]],Tabla4[Título],Tabla4[Número],"-",0)</f>
        <v>94</v>
      </c>
      <c r="F183" s="1" t="s">
        <v>215</v>
      </c>
      <c r="G183" s="1" t="s">
        <v>1184</v>
      </c>
      <c r="H183" s="1" t="s">
        <v>643</v>
      </c>
      <c r="I183" s="15" t="s">
        <v>504</v>
      </c>
      <c r="J183" s="1"/>
      <c r="K183" s="1" t="s">
        <v>938</v>
      </c>
      <c r="L183" s="1" t="s">
        <v>61</v>
      </c>
      <c r="M183" s="15" t="s">
        <v>1405</v>
      </c>
      <c r="N183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data-author="Juan Antonio Espinosa" data-momento="Ofertorio" data-bib="-" data-nold="94" data-nnew="F07"&gt;&lt;a href="canciones/en_la_comida_que_cristo_nos_da.html"&gt;En la comida que Cristo nos da&lt;/a&gt;&lt;/li&gt;</v>
      </c>
      <c r="O183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{"title":"En la comida que Cristo nos da","file":"canciones/en_la_comida_que_cristo_nos_da.html","sections":["Ofertorio"],"number":"F07","number_old":"NUM","tono":"Do cej2","author":"Juan Antonio Espinosa","source":"-","keywords":["KW"]},</v>
      </c>
      <c r="S183" s="1"/>
      <c r="T183" s="1"/>
    </row>
    <row r="184" spans="1:20" x14ac:dyDescent="0.3">
      <c r="A184" s="1">
        <f>ROW(Tabla13[[#This Row],[Título]])-1</f>
        <v>183</v>
      </c>
      <c r="B184" s="1" t="s">
        <v>62</v>
      </c>
      <c r="C184" s="1" t="s">
        <v>206</v>
      </c>
      <c r="D184" s="1" t="s">
        <v>700</v>
      </c>
      <c r="E184" s="1">
        <f>_xlfn.XLOOKUP(Tabla13[[#This Row],[Título]],Tabla4[Título],Tabla4[Número],"-",0)</f>
        <v>423</v>
      </c>
      <c r="F184" s="1" t="s">
        <v>215</v>
      </c>
      <c r="G184" s="1" t="s">
        <v>1177</v>
      </c>
      <c r="H184" s="1" t="s">
        <v>643</v>
      </c>
      <c r="I184" s="15" t="s">
        <v>513</v>
      </c>
      <c r="J184" s="1"/>
      <c r="K184" s="1" t="s">
        <v>974</v>
      </c>
      <c r="L184" s="1" t="s">
        <v>62</v>
      </c>
      <c r="M184" s="15" t="s">
        <v>1406</v>
      </c>
      <c r="N184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data-author="Brotes de Olivo" data-momento="Antífonas" data-bib="2 Corintios 12, 10" data-nold="423" data-nnew="D16"&gt;&lt;a href="canciones/en_mi_debilidad.html"&gt;En mi debilidad&lt;/a&gt;&lt;/li&gt;</v>
      </c>
      <c r="O184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{"title":"En mi debilidad","file":"canciones/en_mi_debilidad.html","sections":["Antífonas"],"number":"D16","number_old":"NUM","tono":"Re","author":"Brotes de Olivo","source":"2 Corintios 12, 10","keywords":["KW"]},</v>
      </c>
      <c r="S184" s="1"/>
      <c r="T184" s="1"/>
    </row>
    <row r="185" spans="1:20" x14ac:dyDescent="0.3">
      <c r="A185" s="1">
        <f>ROW(Tabla13[[#This Row],[Título]])-1</f>
        <v>184</v>
      </c>
      <c r="B185" s="1" t="s">
        <v>63</v>
      </c>
      <c r="C185" s="1" t="s">
        <v>1138</v>
      </c>
      <c r="D185" s="1" t="s">
        <v>754</v>
      </c>
      <c r="E185" s="1">
        <f>_xlfn.XLOOKUP(Tabla13[[#This Row],[Título]],Tabla4[Título],Tabla4[Número],"-",0)</f>
        <v>424</v>
      </c>
      <c r="F185" s="1" t="s">
        <v>215</v>
      </c>
      <c r="G185" s="1" t="s">
        <v>1177</v>
      </c>
      <c r="H185" s="1" t="s">
        <v>643</v>
      </c>
      <c r="I185" s="15" t="s">
        <v>664</v>
      </c>
      <c r="J185" s="1"/>
      <c r="K185" s="1" t="s">
        <v>975</v>
      </c>
      <c r="L185" s="1" t="s">
        <v>63</v>
      </c>
      <c r="M185" s="15" t="s">
        <v>1407</v>
      </c>
      <c r="N185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data-author="Eduardo Meana" data-momento="Comunión" data-bib="Lucas 22, 39-46" data-nold="424" data-nnew="K30"&gt;&lt;a href="canciones/en_mi_getsemani.html"&gt;En mi Getsemaní&lt;/a&gt;&lt;/li&gt;</v>
      </c>
      <c r="O185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{"title":"En mi Getsemaní","file":"canciones/en_mi_getsemani.html","sections":["Comunión"],"number":"K30","number_old":"NUM","tono":"Re","author":"Eduardo Meana","source":"Lucas 22, 39-46","keywords":["KW"]},</v>
      </c>
      <c r="S185" s="1"/>
      <c r="T185" s="1"/>
    </row>
    <row r="186" spans="1:20" x14ac:dyDescent="0.3">
      <c r="A186" s="1">
        <f>ROW(Tabla13[[#This Row],[Título]])-1</f>
        <v>185</v>
      </c>
      <c r="B186" s="1" t="s">
        <v>1043</v>
      </c>
      <c r="C186" s="1" t="s">
        <v>1168</v>
      </c>
      <c r="D186" s="1" t="s">
        <v>1717</v>
      </c>
      <c r="E186" s="1" t="str">
        <f>_xlfn.XLOOKUP(Tabla13[[#This Row],[Título]],Tabla4[Título],Tabla4[Número],"-",0)</f>
        <v>-</v>
      </c>
      <c r="G186" s="1" t="s">
        <v>1197</v>
      </c>
      <c r="I186" s="15" t="s">
        <v>277</v>
      </c>
      <c r="J186" s="1"/>
      <c r="K186" s="1" t="s">
        <v>938</v>
      </c>
      <c r="L186" s="1" t="s">
        <v>345</v>
      </c>
      <c r="M186" s="15" t="s">
        <v>1363</v>
      </c>
      <c r="N186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data-author="Taizé" data-momento="TaizéESP" data-bib="-" data-nold="-" data-nnew="Q28"&gt;&lt;a href="canciones/dans_nos_obscurites.html"&gt;En nuestra oscuridad&lt;/a&gt;&lt;/li&gt;</v>
      </c>
      <c r="O186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{"title":"En nuestra oscuridad","file":"canciones/dans_nos_obscurites.html","sections":["TaizéESP"],"number":"Q28","number_old":"NUM","tono":"La cej2","author":"Taizé","source":"-","keywords":["KW"]},</v>
      </c>
      <c r="S186" s="1"/>
      <c r="T186" s="1"/>
    </row>
    <row r="187" spans="1:20" x14ac:dyDescent="0.3">
      <c r="A187" s="1">
        <f>ROW(Tabla13[[#This Row],[Título]])-1</f>
        <v>186</v>
      </c>
      <c r="B187" s="1" t="s">
        <v>273</v>
      </c>
      <c r="C187" s="1" t="s">
        <v>195</v>
      </c>
      <c r="D187" s="1" t="s">
        <v>803</v>
      </c>
      <c r="E187" s="1" t="str">
        <f>_xlfn.XLOOKUP(Tabla13[[#This Row],[Título]],Tabla4[Título],Tabla4[Número],"-",0)</f>
        <v>-</v>
      </c>
      <c r="F187" s="1" t="s">
        <v>270</v>
      </c>
      <c r="G187" s="1" t="s">
        <v>1180</v>
      </c>
      <c r="H187" s="1" t="s">
        <v>643</v>
      </c>
      <c r="I187" s="15" t="s">
        <v>270</v>
      </c>
      <c r="J187" s="1"/>
      <c r="K187" s="1" t="s">
        <v>938</v>
      </c>
      <c r="L187" s="1" t="s">
        <v>273</v>
      </c>
      <c r="M187" s="15" t="s">
        <v>1408</v>
      </c>
      <c r="N187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data-author="Hakuna" data-momento="Entrada" data-bib="-" data-nold="-" data-nnew="A18"&gt;&lt;a href="canciones/enciendeme.html"&gt;Enciéndeme&lt;/a&gt;&lt;/li&gt;</v>
      </c>
      <c r="O187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{"title":"Enciéndeme","file":"canciones/enciendeme.html","sections":["Entrada"],"number":"A18","number_old":"NUM","tono":"Mi","author":"Hakuna","source":"-","keywords":["KW"]},</v>
      </c>
      <c r="S187" s="1"/>
      <c r="T187" s="1"/>
    </row>
    <row r="188" spans="1:20" x14ac:dyDescent="0.3">
      <c r="A188" s="1">
        <f>ROW(Tabla13[[#This Row],[Título]])-1</f>
        <v>187</v>
      </c>
      <c r="B188" s="1" t="s">
        <v>220</v>
      </c>
      <c r="C188" s="1" t="s">
        <v>1138</v>
      </c>
      <c r="D188" s="1" t="s">
        <v>755</v>
      </c>
      <c r="E188" s="1" t="str">
        <f>_xlfn.XLOOKUP(Tabla13[[#This Row],[Título]],Tabla4[Título],Tabla4[Número],"-",0)</f>
        <v>-</v>
      </c>
      <c r="F188" s="1" t="s">
        <v>219</v>
      </c>
      <c r="G188" s="1" t="s">
        <v>1177</v>
      </c>
      <c r="H188" s="1" t="s">
        <v>643</v>
      </c>
      <c r="I188" s="15" t="s">
        <v>513</v>
      </c>
      <c r="J188" s="1"/>
      <c r="K188" s="1" t="s">
        <v>938</v>
      </c>
      <c r="L188" s="1" t="s">
        <v>220</v>
      </c>
      <c r="M188" s="15" t="s">
        <v>1409</v>
      </c>
      <c r="N188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data-author="Brotes de Olivo" data-momento="Comunión" data-bib="-" data-nold="-" data-nnew="K31"&gt;&lt;a href="canciones/enviame.html"&gt;Envíame&lt;/a&gt;&lt;/li&gt;</v>
      </c>
      <c r="O188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{"title":"Envíame","file":"canciones/enviame.html","sections":["Comunión"],"number":"K31","number_old":"NUM","tono":"Re","author":"Brotes de Olivo","source":"-","keywords":["KW"]},</v>
      </c>
      <c r="S188" s="1"/>
      <c r="T188" s="1"/>
    </row>
    <row r="189" spans="1:20" x14ac:dyDescent="0.3">
      <c r="A189" s="1">
        <f>ROW(Tabla13[[#This Row],[Título]])-1</f>
        <v>188</v>
      </c>
      <c r="B189" s="1" t="s">
        <v>64</v>
      </c>
      <c r="C189" s="1" t="s">
        <v>195</v>
      </c>
      <c r="D189" s="1" t="s">
        <v>804</v>
      </c>
      <c r="E189" s="1">
        <f>_xlfn.XLOOKUP(Tabla13[[#This Row],[Título]],Tabla4[Título],Tabla4[Número],"-",0)</f>
        <v>111</v>
      </c>
      <c r="F189" s="1" t="s">
        <v>215</v>
      </c>
      <c r="G189" s="1" t="s">
        <v>1181</v>
      </c>
      <c r="H189" s="1" t="s">
        <v>643</v>
      </c>
      <c r="I189" s="15" t="s">
        <v>497</v>
      </c>
      <c r="J189" s="1"/>
      <c r="K189" s="1" t="s">
        <v>976</v>
      </c>
      <c r="L189" s="1" t="s">
        <v>64</v>
      </c>
      <c r="M189" s="15" t="s">
        <v>1410</v>
      </c>
      <c r="N189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data-author="Kairoi" data-momento="Entrada" data-bib="1 Reyes 19, 11-12" data-nold="111" data-nnew="A19"&gt;&lt;a href="canciones/eres_el_fuego,_el_amor.html"&gt;Eres el fuego, el amor&lt;/a&gt;&lt;/li&gt;</v>
      </c>
      <c r="O189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{"title":"Eres el fuego, el amor","file":"canciones/eres_el_fuego,_el_amor.html","sections":["Entrada"],"number":"A19","number_old":"NUM","tono":"Do cej4","author":"Kairoi","source":"1 Reyes 19, 11-12","keywords":["KW"]},</v>
      </c>
      <c r="S189" s="1"/>
      <c r="T189" s="1"/>
    </row>
    <row r="190" spans="1:20" x14ac:dyDescent="0.3">
      <c r="A190" s="1">
        <f>ROW(Tabla13[[#This Row],[Título]])-1</f>
        <v>189</v>
      </c>
      <c r="B190" s="1" t="s">
        <v>65</v>
      </c>
      <c r="C190" s="1" t="s">
        <v>1138</v>
      </c>
      <c r="D190" s="1" t="s">
        <v>756</v>
      </c>
      <c r="E190" s="1">
        <f>_xlfn.XLOOKUP(Tabla13[[#This Row],[Título]],Tabla4[Título],Tabla4[Número],"-",0)</f>
        <v>106</v>
      </c>
      <c r="F190" s="1" t="s">
        <v>215</v>
      </c>
      <c r="G190" s="1" t="s">
        <v>1197</v>
      </c>
      <c r="H190" s="1" t="s">
        <v>643</v>
      </c>
      <c r="I190" s="15" t="s">
        <v>495</v>
      </c>
      <c r="J190" s="1"/>
      <c r="K190" s="1" t="s">
        <v>977</v>
      </c>
      <c r="L190" s="1" t="s">
        <v>65</v>
      </c>
      <c r="M190" s="15" t="s">
        <v>1411</v>
      </c>
      <c r="N190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data-author="Cesáreo Gabarain" data-momento="Comunión" data-bib="Mateo 13, 44" data-nold="106" data-nnew="K32"&gt;&lt;a href="canciones/eres_mi_riqueza.html"&gt;Eres mi riqueza&lt;/a&gt;&lt;/li&gt;</v>
      </c>
      <c r="O190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{"title":"Eres mi riqueza","file":"canciones/eres_mi_riqueza.html","sections":["Comunión"],"number":"K32","number_old":"NUM","tono":"La cej2","author":"Cesáreo Gabarain","source":"Mateo 13, 44","keywords":["KW"]},</v>
      </c>
      <c r="S190" s="1"/>
      <c r="T190" s="1"/>
    </row>
    <row r="191" spans="1:20" x14ac:dyDescent="0.3">
      <c r="A191" s="1">
        <f>ROW(Tabla13[[#This Row],[Título]])-1</f>
        <v>190</v>
      </c>
      <c r="B191" s="1" t="s">
        <v>66</v>
      </c>
      <c r="C191" s="1" t="s">
        <v>1138</v>
      </c>
      <c r="D191" s="1" t="s">
        <v>757</v>
      </c>
      <c r="E191" s="1">
        <f>_xlfn.XLOOKUP(Tabla13[[#This Row],[Título]],Tabla4[Título],Tabla4[Número],"-",0)</f>
        <v>425</v>
      </c>
      <c r="F191" s="1" t="s">
        <v>215</v>
      </c>
      <c r="G191" s="1" t="s">
        <v>551</v>
      </c>
      <c r="H191" s="1" t="s">
        <v>643</v>
      </c>
      <c r="I191" s="15" t="s">
        <v>667</v>
      </c>
      <c r="J191" s="1"/>
      <c r="K191" s="1" t="s">
        <v>938</v>
      </c>
      <c r="L191" s="1" t="s">
        <v>66</v>
      </c>
      <c r="M191" s="15" t="s">
        <v>1412</v>
      </c>
      <c r="N191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data-author="Alberto y Emilia" data-momento="Comunión" data-bib="-" data-nold="425" data-nnew="K33"&gt;&lt;a href="canciones/es_de_locos.html"&gt;Es de locos&lt;/a&gt;&lt;/li&gt;</v>
      </c>
      <c r="O191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{"title":"Es de locos","file":"canciones/es_de_locos.html","sections":["Comunión"],"number":"K33","number_old":"NUM","tono":"Do","author":"Alberto y Emilia","source":"-","keywords":["KW"]},</v>
      </c>
      <c r="S191" s="1"/>
      <c r="T191" s="1"/>
    </row>
    <row r="192" spans="1:20" x14ac:dyDescent="0.3">
      <c r="A192" s="1">
        <f>ROW(Tabla13[[#This Row],[Título]])-1</f>
        <v>191</v>
      </c>
      <c r="B192" s="1" t="s">
        <v>67</v>
      </c>
      <c r="C192" s="1" t="s">
        <v>206</v>
      </c>
      <c r="D192" s="1" t="s">
        <v>701</v>
      </c>
      <c r="E192" s="1">
        <f>_xlfn.XLOOKUP(Tabla13[[#This Row],[Título]],Tabla4[Título],Tabla4[Número],"-",0)</f>
        <v>116</v>
      </c>
      <c r="F192" s="1" t="s">
        <v>215</v>
      </c>
      <c r="G192" s="1" t="s">
        <v>1177</v>
      </c>
      <c r="H192" s="1" t="s">
        <v>643</v>
      </c>
      <c r="I192" s="15" t="s">
        <v>490</v>
      </c>
      <c r="J192" s="1"/>
      <c r="K192" s="1" t="s">
        <v>938</v>
      </c>
      <c r="L192" s="1" t="s">
        <v>67</v>
      </c>
      <c r="M192" s="15" t="s">
        <v>1413</v>
      </c>
      <c r="N192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data-author="Carmelo Erdozáin" data-momento="Antífonas" data-bib="-" data-nold="116" data-nnew="D17"&gt;&lt;a href="canciones/escucha,_tu,_la_palabra_de_dios.html"&gt;Escucha, tú, la Palabra de Dios&lt;/a&gt;&lt;/li&gt;</v>
      </c>
      <c r="O192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{"title":"Escucha, tú, la Palabra de Dios","file":"canciones/escucha,_tu,_la_palabra_de_dios.html","sections":["Antífonas"],"number":"D17","number_old":"NUM","tono":"Re","author":"Carmelo Erdozáin","source":"-","keywords":["KW"]},</v>
      </c>
      <c r="S192" s="1"/>
      <c r="T192" s="1"/>
    </row>
    <row r="193" spans="1:20" x14ac:dyDescent="0.3">
      <c r="A193" s="1">
        <f>ROW(Tabla13[[#This Row],[Título]])-1</f>
        <v>192</v>
      </c>
      <c r="B193" s="1" t="s">
        <v>1079</v>
      </c>
      <c r="C193" s="1" t="s">
        <v>1168</v>
      </c>
      <c r="D193" s="1" t="s">
        <v>1731</v>
      </c>
      <c r="E193" s="1" t="str">
        <f>_xlfn.XLOOKUP(Tabla13[[#This Row],[Título]],Tabla4[Título],Tabla4[Número],"-",0)</f>
        <v>-</v>
      </c>
      <c r="G193" s="1" t="s">
        <v>1228</v>
      </c>
      <c r="I193" s="15" t="s">
        <v>277</v>
      </c>
      <c r="J193" s="1"/>
      <c r="K193" s="1" t="s">
        <v>938</v>
      </c>
      <c r="L193" s="1" t="s">
        <v>451</v>
      </c>
      <c r="M193" s="15" t="s">
        <v>1414</v>
      </c>
      <c r="N193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data-author="Taizé" data-momento="TaizéESP" data-bib="-" data-nold="-" data-nnew="Q70"&gt;&lt;a href="canciones/spiritus_jesu_christi.html"&gt;Espíritu de Dios vivo&lt;/a&gt;&lt;/li&gt;</v>
      </c>
      <c r="O193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{"title":"Espíritu de Dios vivo","file":"canciones/spiritus_jesu_christi.html","sections":["TaizéESP"],"number":"Q70","number_old":"NUM","tono":"Fa cej5","author":"Taizé","source":"-","keywords":["KW"]},</v>
      </c>
      <c r="S193" s="1"/>
      <c r="T193" s="1"/>
    </row>
    <row r="194" spans="1:20" x14ac:dyDescent="0.3">
      <c r="A194" s="1">
        <f>ROW(Tabla13[[#This Row],[Título]])-1</f>
        <v>193</v>
      </c>
      <c r="B194" s="1" t="s">
        <v>358</v>
      </c>
      <c r="C194" s="1" t="s">
        <v>1169</v>
      </c>
      <c r="D194" s="1" t="s">
        <v>1732</v>
      </c>
      <c r="E194" s="1" t="str">
        <f>_xlfn.XLOOKUP(Tabla13[[#This Row],[Título]],Tabla4[Título],Tabla4[Número],"-",0)</f>
        <v>-</v>
      </c>
      <c r="G194" s="1" t="s">
        <v>552</v>
      </c>
      <c r="I194" s="15"/>
      <c r="J194" s="1"/>
      <c r="K194" s="1"/>
      <c r="L194" s="1"/>
      <c r="M194" s="15" t="s">
        <v>1415</v>
      </c>
      <c r="N194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data-author="" data-momento="TaizéORIG" data-bib="" data-nold="-" data-nnew="Q39"&gt;&lt;a href="canciones/esprit_consolateur.html"&gt;Esprit consolateur&lt;/a&gt;&lt;/li&gt;</v>
      </c>
      <c r="O194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{"title":"Esprit consolateur","file":"canciones/esprit_consolateur.html","sections":["TaizéORIG"],"number":"Q39","number_old":"NUM","tono":"Mim","author":"","source":"","keywords":["KW"]},</v>
      </c>
      <c r="S194" s="1"/>
      <c r="T194" s="1"/>
    </row>
    <row r="195" spans="1:20" x14ac:dyDescent="0.3">
      <c r="A195" s="1">
        <f>ROW(Tabla13[[#This Row],[Título]])-1</f>
        <v>194</v>
      </c>
      <c r="B195" s="1" t="s">
        <v>68</v>
      </c>
      <c r="C195" s="1" t="s">
        <v>195</v>
      </c>
      <c r="D195" s="1" t="s">
        <v>805</v>
      </c>
      <c r="E195" s="1">
        <f>_xlfn.XLOOKUP(Tabla13[[#This Row],[Título]],Tabla4[Título],Tabla4[Número],"-",0)</f>
        <v>122</v>
      </c>
      <c r="F195" s="1" t="s">
        <v>215</v>
      </c>
      <c r="G195" s="1" t="s">
        <v>551</v>
      </c>
      <c r="H195" s="1" t="s">
        <v>643</v>
      </c>
      <c r="I195" s="15" t="s">
        <v>498</v>
      </c>
      <c r="J195" s="1"/>
      <c r="K195" s="1" t="s">
        <v>938</v>
      </c>
      <c r="L195" s="1" t="s">
        <v>68</v>
      </c>
      <c r="M195" s="15" t="s">
        <v>1416</v>
      </c>
      <c r="N195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data-author="Joaquín Madurga" data-momento="Entrada" data-bib="-" data-nold="122" data-nnew="A20"&gt;&lt;a href="canciones/esta_es_tu_fiesta.html"&gt;Esta es tu fiesta&lt;/a&gt;&lt;/li&gt;</v>
      </c>
      <c r="O195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{"title":"Esta es tu fiesta","file":"canciones/esta_es_tu_fiesta.html","sections":["Entrada"],"number":"A20","number_old":"NUM","tono":"Do","author":"Joaquín Madurga","source":"-","keywords":["KW"]},</v>
      </c>
      <c r="S195" s="1"/>
      <c r="T195" s="1"/>
    </row>
    <row r="196" spans="1:20" x14ac:dyDescent="0.3">
      <c r="A196" s="1">
        <f>ROW(Tabla13[[#This Row],[Título]])-1</f>
        <v>195</v>
      </c>
      <c r="B196" s="1" t="s">
        <v>1077</v>
      </c>
      <c r="C196" s="1" t="s">
        <v>1168</v>
      </c>
      <c r="D196" s="1" t="s">
        <v>1733</v>
      </c>
      <c r="E196" s="1">
        <f>_xlfn.XLOOKUP(Tabla13[[#This Row],[Título]],Tabla4[Título],Tabla4[Número],"-",0)</f>
        <v>121</v>
      </c>
      <c r="G196" s="1" t="s">
        <v>1209</v>
      </c>
      <c r="I196" s="15" t="s">
        <v>277</v>
      </c>
      <c r="J196" s="1"/>
      <c r="K196" s="1" t="s">
        <v>1124</v>
      </c>
      <c r="L196" s="1" t="s">
        <v>437</v>
      </c>
      <c r="M196" s="15" t="s">
        <v>1417</v>
      </c>
      <c r="N196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data-author="Taizé" data-momento="TaizéESP" data-bib="Salmo 47, 7" data-nold="121" data-nnew="Q67"&gt;&lt;a href="canciones/psallite_deo.html"&gt;Este es el día del Señor&lt;/a&gt;&lt;/li&gt;</v>
      </c>
      <c r="O196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{"title":"Este es el día del Señor","file":"canciones/psallite_deo.html","sections":["TaizéESP"],"number":"Q67","number_old":"NUM","tono":"Mim cej3","author":"Taizé","source":"Salmo 47, 7","keywords":["KW"]},</v>
      </c>
      <c r="S196" s="1"/>
      <c r="T196" s="1"/>
    </row>
    <row r="197" spans="1:20" x14ac:dyDescent="0.3">
      <c r="A197" s="1">
        <f>ROW(Tabla13[[#This Row],[Título]])-1</f>
        <v>196</v>
      </c>
      <c r="B197" s="1" t="s">
        <v>69</v>
      </c>
      <c r="C197" s="1" t="s">
        <v>206</v>
      </c>
      <c r="D197" s="1" t="s">
        <v>702</v>
      </c>
      <c r="E197" s="1">
        <f>_xlfn.XLOOKUP(Tabla13[[#This Row],[Título]],Tabla4[Título],Tabla4[Número],"-",0)</f>
        <v>113</v>
      </c>
      <c r="F197" s="1" t="s">
        <v>215</v>
      </c>
      <c r="G197" s="1" t="s">
        <v>1184</v>
      </c>
      <c r="H197" s="1" t="s">
        <v>643</v>
      </c>
      <c r="I197" s="15" t="s">
        <v>500</v>
      </c>
      <c r="J197" s="1"/>
      <c r="K197" s="1" t="s">
        <v>978</v>
      </c>
      <c r="L197" s="1" t="s">
        <v>69</v>
      </c>
      <c r="M197" s="15" t="s">
        <v>1418</v>
      </c>
      <c r="N197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data-author="Miguel Manzano" data-momento="Antífonas" data-bib="Salmos 118, 24" data-nold="113" data-nnew="D18"&gt;&lt;a href="canciones/este_es_el_dia_en_que_actuo_el_señor.html"&gt;Este es el día en que actuó el Señor&lt;/a&gt;&lt;/li&gt;</v>
      </c>
      <c r="O197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{"title":"Este es el día en que actuó el Señor","file":"canciones/este_es_el_dia_en_que_actuo_el_señor.html","sections":["Antífonas"],"number":"D18","number_old":"NUM","tono":"Do cej2","author":"Miguel Manzano","source":"Salmos 118, 24","keywords":["KW"]},</v>
      </c>
      <c r="S197" s="1"/>
      <c r="T197" s="1"/>
    </row>
    <row r="198" spans="1:20" x14ac:dyDescent="0.3">
      <c r="A198" s="1">
        <f>ROW(Tabla13[[#This Row],[Título]])-1</f>
        <v>197</v>
      </c>
      <c r="B198" s="1" t="s">
        <v>555</v>
      </c>
      <c r="C198" s="1" t="s">
        <v>199</v>
      </c>
      <c r="D198" s="1" t="s">
        <v>2035</v>
      </c>
      <c r="E198" s="1" t="str">
        <f>_xlfn.XLOOKUP(Tabla13[[#This Row],[Título]],Tabla4[Título],Tabla4[Número],"-",0)</f>
        <v>-</v>
      </c>
      <c r="F198" s="1" t="s">
        <v>556</v>
      </c>
      <c r="G198" s="1" t="s">
        <v>1197</v>
      </c>
      <c r="H198" s="1" t="s">
        <v>643</v>
      </c>
      <c r="I198" s="15" t="s">
        <v>652</v>
      </c>
      <c r="J198" s="1" t="s">
        <v>554</v>
      </c>
      <c r="K198" s="1" t="s">
        <v>938</v>
      </c>
      <c r="L198" s="1" t="s">
        <v>555</v>
      </c>
      <c r="M198" s="15" t="s">
        <v>1419</v>
      </c>
      <c r="N198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data-author="Eduardo Ortiz" data-momento="Ofertorio" data-bib="-" data-nold="-" data-nnew="F08"&gt;&lt;a href="canciones/esto_que_te_doy.html"&gt;Esto que te doy&lt;/a&gt;&lt;/li&gt;</v>
      </c>
      <c r="O198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{"title":"Esto que te doy","file":"canciones/esto_que_te_doy.html","sections":["Ofertorio"],"number":"F08","number_old":"NUM","tono":"La cej2","author":"Eduardo Ortiz","source":"-","keywords":["KW"]},</v>
      </c>
      <c r="S198" s="1"/>
      <c r="T198" s="1"/>
    </row>
    <row r="199" spans="1:20" x14ac:dyDescent="0.3">
      <c r="A199" s="1">
        <f>ROW(Tabla13[[#This Row],[Título]])-1</f>
        <v>198</v>
      </c>
      <c r="B199" s="1" t="s">
        <v>1053</v>
      </c>
      <c r="C199" s="1" t="s">
        <v>1168</v>
      </c>
      <c r="D199" s="1" t="s">
        <v>1734</v>
      </c>
      <c r="E199" s="1" t="str">
        <f>_xlfn.XLOOKUP(Tabla13[[#This Row],[Título]],Tabla4[Título],Tabla4[Número],"-",0)</f>
        <v>-</v>
      </c>
      <c r="G199" s="1" t="s">
        <v>1227</v>
      </c>
      <c r="I199" s="15" t="s">
        <v>277</v>
      </c>
      <c r="J199" s="1"/>
      <c r="K199" s="1" t="s">
        <v>1109</v>
      </c>
      <c r="L199" s="1" t="s">
        <v>372</v>
      </c>
      <c r="M199" s="15" t="s">
        <v>1420</v>
      </c>
      <c r="N199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data-author="Taizé" data-momento="TaizéESP" data-bib="Hermano Roger de Taizé" data-nold="-" data-nnew="Q41"&gt;&lt;a href="canciones/heureux_qui_s’abandonne_à_toi.html"&gt;Feliz quien se abandona&lt;/a&gt;&lt;/li&gt;</v>
      </c>
      <c r="O199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{"title":"Feliz quien se abandona","file":"canciones/heureux_qui_s’abandonne_à_toi.html","sections":["TaizéESP"],"number":"Q41","number_old":"NUM","tono":"Sol cej5","author":"Taizé","source":"Hermano Roger de Taizé","keywords":["KW"]},</v>
      </c>
      <c r="S199" s="1"/>
      <c r="T199" s="1"/>
    </row>
    <row r="200" spans="1:20" x14ac:dyDescent="0.3">
      <c r="A200" s="1">
        <f>ROW(Tabla13[[#This Row],[Título]])-1</f>
        <v>199</v>
      </c>
      <c r="B200" s="1" t="s">
        <v>184</v>
      </c>
      <c r="C200" s="1" t="s">
        <v>204</v>
      </c>
      <c r="D200" s="1" t="s">
        <v>2036</v>
      </c>
      <c r="E200" s="1" t="str">
        <f>_xlfn.XLOOKUP(Tabla13[[#This Row],[Título]],Tabla4[Título],Tabla4[Número],"-",0)</f>
        <v>-</v>
      </c>
      <c r="F200" s="1" t="s">
        <v>215</v>
      </c>
      <c r="G200" s="1" t="s">
        <v>1187</v>
      </c>
      <c r="H200" s="1" t="s">
        <v>643</v>
      </c>
      <c r="I200" s="15" t="s">
        <v>599</v>
      </c>
      <c r="J200" s="1"/>
      <c r="K200" s="1" t="s">
        <v>938</v>
      </c>
      <c r="L200" s="1" t="s">
        <v>184</v>
      </c>
      <c r="M200" s="15" t="s">
        <v>1421</v>
      </c>
      <c r="N200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data-author="Pelayo Sánchez" data-momento="María" data-bib="-" data-nold="-" data-nnew="M04"&gt;&lt;a href="canciones/fuente_de_paz_y_fidelidad.html"&gt;Fuente de paz y fidelidad&lt;/a&gt;&lt;/li&gt;</v>
      </c>
      <c r="O200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{"title":"Fuente de paz y fidelidad","file":"canciones/fuente_de_paz_y_fidelidad.html","sections":["María"],"number":"M04","number_old":"NUM","tono":"Lam","author":"Pelayo Sánchez","source":"-","keywords":["KW"]},</v>
      </c>
      <c r="S200" s="1"/>
      <c r="T200" s="1"/>
    </row>
    <row r="201" spans="1:20" x14ac:dyDescent="0.3">
      <c r="A201" s="1">
        <f>ROW(Tabla13[[#This Row],[Título]])-1</f>
        <v>200</v>
      </c>
      <c r="B201" s="1" t="s">
        <v>645</v>
      </c>
      <c r="C201" s="1" t="s">
        <v>197</v>
      </c>
      <c r="D201" s="1" t="s">
        <v>2037</v>
      </c>
      <c r="E201" s="1" t="str">
        <f>_xlfn.XLOOKUP(Tabla13[[#This Row],[Título]],Tabla4[Título],Tabla4[Número],"-",0)</f>
        <v>-</v>
      </c>
      <c r="F201" s="1" t="s">
        <v>219</v>
      </c>
      <c r="G201" s="1" t="s">
        <v>1184</v>
      </c>
      <c r="H201" s="1" t="s">
        <v>643</v>
      </c>
      <c r="I201" s="15" t="s">
        <v>497</v>
      </c>
      <c r="J201" s="1"/>
      <c r="K201" s="1" t="s">
        <v>938</v>
      </c>
      <c r="L201" s="1" t="s">
        <v>645</v>
      </c>
      <c r="M201" s="15" t="s">
        <v>1422</v>
      </c>
      <c r="N201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data-author="Kairoi" data-momento="Gloria" data-bib="-" data-nold="-" data-nnew="C01"&gt;&lt;a href="canciones/gloria_a_dios_(no_se_como_alabarte).html"&gt;Gloria a Dios (No sé cómo alabarte)&lt;/a&gt;&lt;/li&gt;</v>
      </c>
      <c r="O201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{"title":"Gloria a Dios (No sé cómo alabarte)","file":"canciones/gloria_a_dios_(no_se_como_alabarte).html","sections":["Gloria"],"number":"C01","number_old":"NUM","tono":"Do cej2","author":"Kairoi","source":"-","keywords":["KW"]},</v>
      </c>
      <c r="S201" s="1"/>
      <c r="T201" s="1"/>
    </row>
    <row r="202" spans="1:20" x14ac:dyDescent="0.3">
      <c r="A202" s="1">
        <f>ROW(Tabla13[[#This Row],[Título]])-1</f>
        <v>201</v>
      </c>
      <c r="B202" s="1" t="s">
        <v>70</v>
      </c>
      <c r="C202" s="1" t="s">
        <v>197</v>
      </c>
      <c r="D202" s="1" t="s">
        <v>2038</v>
      </c>
      <c r="E202" s="1">
        <f>_xlfn.XLOOKUP(Tabla13[[#This Row],[Título]],Tabla4[Título],Tabla4[Número],"-",0)</f>
        <v>128</v>
      </c>
      <c r="F202" s="1" t="s">
        <v>215</v>
      </c>
      <c r="G202" s="1" t="s">
        <v>551</v>
      </c>
      <c r="H202" s="1" t="s">
        <v>643</v>
      </c>
      <c r="I202" s="15" t="s">
        <v>492</v>
      </c>
      <c r="J202" s="1"/>
      <c r="K202" s="1" t="s">
        <v>938</v>
      </c>
      <c r="L202" s="1" t="s">
        <v>70</v>
      </c>
      <c r="M202" s="15" t="s">
        <v>1423</v>
      </c>
      <c r="N202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data-author="Francisco Palazón" data-momento="Gloria" data-bib="-" data-nold="128" data-nnew="C02"&gt;&lt;a href="canciones/gloria_a_dios_en_el_cielo.html"&gt;Gloria a Dios en el cielo&lt;/a&gt;&lt;/li&gt;</v>
      </c>
      <c r="O202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{"title":"Gloria a Dios en el cielo","file":"canciones/gloria_a_dios_en_el_cielo.html","sections":["Gloria"],"number":"C02","number_old":"NUM","tono":"Do","author":"Francisco Palazón","source":"-","keywords":["KW"]},</v>
      </c>
      <c r="S202" s="1"/>
      <c r="T202" s="1"/>
    </row>
    <row r="203" spans="1:20" x14ac:dyDescent="0.3">
      <c r="A203" s="1">
        <f>ROW(Tabla13[[#This Row],[Título]])-1</f>
        <v>202</v>
      </c>
      <c r="B203" s="1" t="s">
        <v>71</v>
      </c>
      <c r="C203" s="1" t="s">
        <v>197</v>
      </c>
      <c r="D203" s="1" t="s">
        <v>2039</v>
      </c>
      <c r="E203" s="1">
        <f>_xlfn.XLOOKUP(Tabla13[[#This Row],[Título]],Tabla4[Título],Tabla4[Número],"-",0)</f>
        <v>426</v>
      </c>
      <c r="F203" s="1" t="s">
        <v>215</v>
      </c>
      <c r="G203" s="1" t="s">
        <v>1188</v>
      </c>
      <c r="H203" s="1" t="s">
        <v>643</v>
      </c>
      <c r="I203" s="15" t="s">
        <v>522</v>
      </c>
      <c r="J203" s="1"/>
      <c r="K203" s="1" t="s">
        <v>938</v>
      </c>
      <c r="L203" s="1" t="s">
        <v>71</v>
      </c>
      <c r="M203" s="15" t="s">
        <v>1424</v>
      </c>
      <c r="N203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data-author="Coral Católica Juvenil" data-momento="Gloria" data-bib="-" data-nold="426" data-nnew="C03"&gt;&lt;a href="canciones/gloria_a_dios,_gloria_al_padre.html"&gt;Gloria a Dios, gloria al Padre&lt;/a&gt;&lt;/li&gt;</v>
      </c>
      <c r="O203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{"title":"Gloria a Dios, gloria al Padre","file":"canciones/gloria_a_dios,_gloria_al_padre.html","sections":["Gloria"],"number":"C03","number_old":"NUM","tono":"Lam cej4","author":"Coral Católica Juvenil","source":"-","keywords":["KW"]},</v>
      </c>
      <c r="S203" s="1"/>
      <c r="T203" s="1"/>
    </row>
    <row r="204" spans="1:20" x14ac:dyDescent="0.3">
      <c r="A204" s="1">
        <f>ROW(Tabla13[[#This Row],[Título]])-1</f>
        <v>203</v>
      </c>
      <c r="B204" s="1" t="s">
        <v>72</v>
      </c>
      <c r="C204" s="1" t="s">
        <v>197</v>
      </c>
      <c r="D204" s="1" t="s">
        <v>2040</v>
      </c>
      <c r="E204" s="1">
        <f>_xlfn.XLOOKUP(Tabla13[[#This Row],[Título]],Tabla4[Título],Tabla4[Número],"-",0)</f>
        <v>303</v>
      </c>
      <c r="F204" s="1" t="s">
        <v>215</v>
      </c>
      <c r="G204" s="1" t="s">
        <v>551</v>
      </c>
      <c r="H204" s="1" t="s">
        <v>643</v>
      </c>
      <c r="I204" s="15" t="s">
        <v>518</v>
      </c>
      <c r="J204" s="1"/>
      <c r="K204" s="1" t="s">
        <v>938</v>
      </c>
      <c r="L204" s="1" t="s">
        <v>72</v>
      </c>
      <c r="M204" s="15" t="s">
        <v>1425</v>
      </c>
      <c r="N204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data-author="Anónimo" data-momento="Gloria" data-bib="-" data-nold="303" data-nnew="C04"&gt;&lt;a href="canciones/gloria_y_alabanza.html"&gt;Gloria y alabanza&lt;/a&gt;&lt;/li&gt;</v>
      </c>
      <c r="O204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{"title":"Gloria y alabanza","file":"canciones/gloria_y_alabanza.html","sections":["Gloria"],"number":"C04","number_old":"NUM","tono":"Do","author":"Anónimo","source":"-","keywords":["KW"]},</v>
      </c>
      <c r="S204" s="1"/>
      <c r="T204" s="1"/>
    </row>
    <row r="205" spans="1:20" x14ac:dyDescent="0.3">
      <c r="A205" s="1">
        <f>ROW(Tabla13[[#This Row],[Título]])-1</f>
        <v>204</v>
      </c>
      <c r="B205" s="1" t="s">
        <v>246</v>
      </c>
      <c r="C205" s="1" t="s">
        <v>197</v>
      </c>
      <c r="D205" s="1" t="s">
        <v>2041</v>
      </c>
      <c r="E205" s="1" t="str">
        <f>_xlfn.XLOOKUP(Tabla13[[#This Row],[Título]],Tabla4[Título],Tabla4[Número],"-",0)</f>
        <v>-</v>
      </c>
      <c r="F205" s="1" t="s">
        <v>226</v>
      </c>
      <c r="G205" s="1" t="s">
        <v>1174</v>
      </c>
      <c r="H205" s="1" t="s">
        <v>643</v>
      </c>
      <c r="I205" s="15" t="s">
        <v>493</v>
      </c>
      <c r="J205" s="1"/>
      <c r="K205" s="1" t="s">
        <v>938</v>
      </c>
      <c r="L205" s="1" t="s">
        <v>246</v>
      </c>
      <c r="M205" s="15" t="s">
        <v>1426</v>
      </c>
      <c r="N205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data-author="Toño Casado" data-momento="Gloria" data-bib="-" data-nold="-" data-nnew="C05"&gt;&lt;a href="canciones/gloria,_gloria_a_dios.html"&gt;Gloria, gloria a Dios&lt;/a&gt;&lt;/li&gt;</v>
      </c>
      <c r="O205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{"title":"Gloria, gloria a Dios","file":"canciones/gloria,_gloria_a_dios.html","sections":["Gloria"],"number":"C05","number_old":"NUM","tono":"Re cej2","author":"Toño Casado","source":"-","keywords":["KW"]},</v>
      </c>
      <c r="S205" s="1"/>
      <c r="T205" s="1"/>
    </row>
    <row r="206" spans="1:20" x14ac:dyDescent="0.3">
      <c r="A206" s="1">
        <f>ROW(Tabla13[[#This Row],[Título]])-1</f>
        <v>205</v>
      </c>
      <c r="B206" s="1" t="s">
        <v>520</v>
      </c>
      <c r="C206" s="1" t="s">
        <v>197</v>
      </c>
      <c r="D206" s="1" t="s">
        <v>2042</v>
      </c>
      <c r="E206" s="1">
        <f>_xlfn.XLOOKUP(Tabla13[[#This Row],[Título]],Tabla4[Título],Tabla4[Número],"-",0)</f>
        <v>127</v>
      </c>
      <c r="F206" s="1" t="s">
        <v>215</v>
      </c>
      <c r="G206" s="1" t="s">
        <v>1182</v>
      </c>
      <c r="H206" s="1" t="s">
        <v>643</v>
      </c>
      <c r="I206" s="15" t="s">
        <v>521</v>
      </c>
      <c r="J206" s="1"/>
      <c r="K206" s="1" t="s">
        <v>938</v>
      </c>
      <c r="L206" s="1" t="s">
        <v>520</v>
      </c>
      <c r="M206" s="15" t="s">
        <v>1427</v>
      </c>
      <c r="N206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data-author="Andrés Barriales" data-momento="Gloria" data-bib="-" data-nold="127" data-nnew="C06"&gt;&lt;a href="canciones/gloria,_gloria,_aleluya.html"&gt;Gloria, gloria, aleluya&lt;/a&gt;&lt;/li&gt;</v>
      </c>
      <c r="O206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{"title":"Gloria, gloria, aleluya","file":"canciones/gloria,_gloria,_aleluya.html","sections":["Gloria"],"number":"C06","number_old":"NUM","tono":"Sol","author":"Andrés Barriales","source":"-","keywords":["KW"]},</v>
      </c>
      <c r="S206" s="1"/>
      <c r="T206" s="1"/>
    </row>
    <row r="207" spans="1:20" x14ac:dyDescent="0.3">
      <c r="A207" s="1">
        <f>ROW(Tabla13[[#This Row],[Título]])-1</f>
        <v>206</v>
      </c>
      <c r="B207" s="1" t="s">
        <v>73</v>
      </c>
      <c r="C207" s="1" t="s">
        <v>203</v>
      </c>
      <c r="D207" s="1" t="s">
        <v>2043</v>
      </c>
      <c r="E207" s="1">
        <f>_xlfn.XLOOKUP(Tabla13[[#This Row],[Título]],Tabla4[Título],Tabla4[Número],"-",0)</f>
        <v>427</v>
      </c>
      <c r="F207" s="1" t="s">
        <v>219</v>
      </c>
      <c r="G207" s="1" t="s">
        <v>551</v>
      </c>
      <c r="H207" s="1" t="s">
        <v>643</v>
      </c>
      <c r="I207" s="15" t="s">
        <v>670</v>
      </c>
      <c r="J207" s="1"/>
      <c r="K207" s="1" t="s">
        <v>938</v>
      </c>
      <c r="L207" s="1" t="s">
        <v>73</v>
      </c>
      <c r="M207" s="15" t="s">
        <v>1428</v>
      </c>
      <c r="N207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data-author="Ricardo de la Fuente" data-momento="Despedida" data-bib="-" data-nold="427" data-nnew="L02"&gt;&lt;a href="canciones/gracias,_señor.html"&gt;Gracias, Señor&lt;/a&gt;&lt;/li&gt;</v>
      </c>
      <c r="O207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{"title":"Gracias, Señor","file":"canciones/gracias,_señor.html","sections":["Despedida"],"number":"L02","number_old":"NUM","tono":"Do","author":"Ricardo de la Fuente","source":"-","keywords":["KW"]},</v>
      </c>
      <c r="S207" s="1"/>
      <c r="T207" s="1"/>
    </row>
    <row r="208" spans="1:20" x14ac:dyDescent="0.3">
      <c r="A208" s="1">
        <f>ROW(Tabla13[[#This Row],[Título]])-1</f>
        <v>207</v>
      </c>
      <c r="B208" s="1" t="s">
        <v>74</v>
      </c>
      <c r="C208" s="1" t="s">
        <v>206</v>
      </c>
      <c r="D208" s="1" t="s">
        <v>703</v>
      </c>
      <c r="E208" s="1">
        <f>_xlfn.XLOOKUP(Tabla13[[#This Row],[Título]],Tabla4[Título],Tabla4[Número],"-",0)</f>
        <v>124</v>
      </c>
      <c r="F208" s="1" t="s">
        <v>215</v>
      </c>
      <c r="G208" s="1" t="s">
        <v>1184</v>
      </c>
      <c r="H208" s="1" t="s">
        <v>643</v>
      </c>
      <c r="I208" s="15" t="s">
        <v>524</v>
      </c>
      <c r="J208" s="1"/>
      <c r="K208" s="1" t="s">
        <v>979</v>
      </c>
      <c r="L208" s="1" t="s">
        <v>74</v>
      </c>
      <c r="M208" s="15" t="s">
        <v>1429</v>
      </c>
      <c r="N208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data-author="Parroquia del Buen Pastor" data-momento="Antífonas" data-bib="Salmos 145, 1" data-nold="124" data-nnew="D19"&gt;&lt;a href="canciones/gritad_que_dios_es_grande.html"&gt;Gritad que Dios es grande&lt;/a&gt;&lt;/li&gt;</v>
      </c>
      <c r="O208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{"title":"Gritad que Dios es grande","file":"canciones/gritad_que_dios_es_grande.html","sections":["Antífonas"],"number":"D19","number_old":"NUM","tono":"Do cej2","author":"Parroquia del Buen Pastor","source":"Salmos 145, 1","keywords":["KW"]},</v>
      </c>
      <c r="S208" s="1"/>
      <c r="T208" s="1"/>
    </row>
    <row r="209" spans="1:20" x14ac:dyDescent="0.3">
      <c r="A209" s="1">
        <f>ROW(Tabla13[[#This Row],[Título]])-1</f>
        <v>208</v>
      </c>
      <c r="B209" s="1" t="s">
        <v>639</v>
      </c>
      <c r="C209" s="1" t="s">
        <v>1138</v>
      </c>
      <c r="D209" s="1" t="s">
        <v>758</v>
      </c>
      <c r="E209" s="1" t="str">
        <f>_xlfn.XLOOKUP(Tabla13[[#This Row],[Título]],Tabla4[Título],Tabla4[Número],"-",0)</f>
        <v>-</v>
      </c>
      <c r="F209" s="1" t="s">
        <v>219</v>
      </c>
      <c r="G209" s="1" t="s">
        <v>551</v>
      </c>
      <c r="H209" s="1" t="s">
        <v>643</v>
      </c>
      <c r="I209" s="15" t="s">
        <v>497</v>
      </c>
      <c r="J209" s="1"/>
      <c r="K209" s="1" t="s">
        <v>938</v>
      </c>
      <c r="L209" s="1" t="s">
        <v>639</v>
      </c>
      <c r="M209" s="15" t="s">
        <v>1430</v>
      </c>
      <c r="N209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data-author="Kairoi" data-momento="Comunión" data-bib="-" data-nold="-" data-nnew="K34"&gt;&lt;a href="canciones/hablame.html"&gt;Háblame&lt;/a&gt;&lt;/li&gt;</v>
      </c>
      <c r="O209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{"title":"Háblame","file":"canciones/hablame.html","sections":["Comunión"],"number":"K34","number_old":"NUM","tono":"Do","author":"Kairoi","source":"-","keywords":["KW"]},</v>
      </c>
      <c r="S209" s="1"/>
      <c r="T209" s="1"/>
    </row>
    <row r="210" spans="1:20" x14ac:dyDescent="0.3">
      <c r="A210" s="1">
        <f>ROW(Tabla13[[#This Row],[Título]])-1</f>
        <v>209</v>
      </c>
      <c r="B210" s="1" t="s">
        <v>75</v>
      </c>
      <c r="C210" s="1" t="s">
        <v>204</v>
      </c>
      <c r="D210" s="1" t="s">
        <v>2044</v>
      </c>
      <c r="E210" s="1">
        <f>_xlfn.XLOOKUP(Tabla13[[#This Row],[Título]],Tabla4[Título],Tabla4[Número],"-",0)</f>
        <v>428</v>
      </c>
      <c r="F210" s="1" t="s">
        <v>215</v>
      </c>
      <c r="G210" s="1" t="s">
        <v>1184</v>
      </c>
      <c r="H210" s="1" t="s">
        <v>643</v>
      </c>
      <c r="I210" s="15" t="s">
        <v>267</v>
      </c>
      <c r="J210" s="1"/>
      <c r="K210" s="1" t="s">
        <v>980</v>
      </c>
      <c r="L210" s="1" t="s">
        <v>75</v>
      </c>
      <c r="M210" s="15" t="s">
        <v>1431</v>
      </c>
      <c r="N210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data-author="Migueli" data-momento="María" data-bib="Lucas 1:38" data-nold="428" data-nnew="M05"&gt;&lt;a href="canciones/hagase.html"&gt;Hágase&lt;/a&gt;&lt;/li&gt;</v>
      </c>
      <c r="O210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{"title":"Hágase","file":"canciones/hagase.html","sections":["María"],"number":"M05","number_old":"NUM","tono":"Do cej2","author":"Migueli","source":"Lucas 1:38","keywords":["KW"]},</v>
      </c>
      <c r="S210" s="1"/>
      <c r="T210" s="1"/>
    </row>
    <row r="211" spans="1:20" x14ac:dyDescent="0.3">
      <c r="A211" s="1">
        <f>ROW(Tabla13[[#This Row],[Título]])-1</f>
        <v>210</v>
      </c>
      <c r="B211" s="1" t="s">
        <v>76</v>
      </c>
      <c r="C211" s="1" t="s">
        <v>1138</v>
      </c>
      <c r="D211" s="1" t="s">
        <v>759</v>
      </c>
      <c r="E211" s="1">
        <f>_xlfn.XLOOKUP(Tabla13[[#This Row],[Título]],Tabla4[Título],Tabla4[Número],"-",0)</f>
        <v>429</v>
      </c>
      <c r="F211" s="1" t="s">
        <v>215</v>
      </c>
      <c r="G211" s="1" t="s">
        <v>1180</v>
      </c>
      <c r="H211" s="1" t="s">
        <v>643</v>
      </c>
      <c r="I211" s="15" t="s">
        <v>668</v>
      </c>
      <c r="J211" s="1"/>
      <c r="K211" s="1" t="s">
        <v>938</v>
      </c>
      <c r="L211" s="1" t="s">
        <v>76</v>
      </c>
      <c r="M211" s="15" t="s">
        <v>1432</v>
      </c>
      <c r="N211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data-author="Paloma Falconi" data-momento="Comunión" data-bib="-" data-nold="429" data-nnew="K35"&gt;&lt;a href="canciones/hay_un_corazon_que_late.html"&gt;Hay un corazón que late&lt;/a&gt;&lt;/li&gt;</v>
      </c>
      <c r="O211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{"title":"Hay un corazón que late","file":"canciones/hay_un_corazon_que_late.html","sections":["Comunión"],"number":"K35","number_old":"NUM","tono":"Mi","author":"Paloma Falconi","source":"-","keywords":["KW"]},</v>
      </c>
      <c r="S211" s="1"/>
      <c r="T211" s="1"/>
    </row>
    <row r="212" spans="1:20" x14ac:dyDescent="0.3">
      <c r="A212" s="1">
        <f>ROW(Tabla13[[#This Row],[Título]])-1</f>
        <v>211</v>
      </c>
      <c r="B212" s="1" t="s">
        <v>185</v>
      </c>
      <c r="C212" s="1" t="s">
        <v>206</v>
      </c>
      <c r="D212" s="1" t="s">
        <v>704</v>
      </c>
      <c r="E212" s="1" t="str">
        <f>_xlfn.XLOOKUP(Tabla13[[#This Row],[Título]],Tabla4[Título],Tabla4[Número],"-",0)</f>
        <v>-</v>
      </c>
      <c r="F212" s="1" t="s">
        <v>215</v>
      </c>
      <c r="G212" s="1" t="s">
        <v>1176</v>
      </c>
      <c r="H212" s="1" t="s">
        <v>643</v>
      </c>
      <c r="I212" s="15" t="s">
        <v>515</v>
      </c>
      <c r="J212" s="1"/>
      <c r="K212" s="1" t="s">
        <v>981</v>
      </c>
      <c r="L212" s="1" t="s">
        <v>185</v>
      </c>
      <c r="M212" s="15" t="s">
        <v>1433</v>
      </c>
      <c r="N212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data-author="Ain Karem" data-momento="Antífonas" data-bib="Mateo 20, 26-28" data-nold="-" data-nnew="D20"&gt;&lt;a href="canciones/he_venido_a_servir.html"&gt;He venido a servir&lt;/a&gt;&lt;/li&gt;</v>
      </c>
      <c r="O212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{"title":"He venido a servir","file":"canciones/he_venido_a_servir.html","sections":["Antífonas"],"number":"D20","number_old":"NUM","tono":"Sol cej2","author":"Ain Karem","source":"Mateo 20, 26-28","keywords":["KW"]},</v>
      </c>
      <c r="S212" s="1"/>
      <c r="T212" s="1"/>
    </row>
    <row r="213" spans="1:20" x14ac:dyDescent="0.3">
      <c r="A213" s="1">
        <f>ROW(Tabla13[[#This Row],[Título]])-1</f>
        <v>212</v>
      </c>
      <c r="B213" s="1" t="s">
        <v>285</v>
      </c>
      <c r="C213" s="1" t="s">
        <v>1169</v>
      </c>
      <c r="D213" s="1" t="s">
        <v>1724</v>
      </c>
      <c r="E213" s="1" t="str">
        <f>_xlfn.XLOOKUP(Tabla13[[#This Row],[Título]],Tabla4[Título],Tabla4[Número],"-",0)</f>
        <v>-</v>
      </c>
      <c r="G213" s="1" t="s">
        <v>1182</v>
      </c>
      <c r="I213" s="15"/>
      <c r="J213" s="1"/>
      <c r="K213" s="1"/>
      <c r="L213" s="1"/>
      <c r="M213" s="15" t="s">
        <v>1376</v>
      </c>
      <c r="N213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data-author="" data-momento="TaizéORIG" data-bib="" data-nold="-" data-nnew="Q40"&gt;&lt;a href="canciones/herre,_visa_mig_vägen.html"&gt;Herre, visa mig vägen&lt;/a&gt;&lt;/li&gt;</v>
      </c>
      <c r="O213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{"title":"Herre, visa mig vägen","file":"canciones/herre,_visa_mig_vägen.html","sections":["TaizéORIG"],"number":"Q40","number_old":"NUM","tono":"Sol","author":"","source":"","keywords":["KW"]},</v>
      </c>
      <c r="S213" s="1"/>
      <c r="T213" s="1"/>
    </row>
    <row r="214" spans="1:20" x14ac:dyDescent="0.3">
      <c r="A214" s="1">
        <f>ROW(Tabla13[[#This Row],[Título]])-1</f>
        <v>213</v>
      </c>
      <c r="B214" s="1" t="s">
        <v>372</v>
      </c>
      <c r="C214" s="1" t="s">
        <v>1169</v>
      </c>
      <c r="D214" s="1" t="s">
        <v>1734</v>
      </c>
      <c r="E214" s="1" t="str">
        <f>_xlfn.XLOOKUP(Tabla13[[#This Row],[Título]],Tabla4[Título],Tabla4[Número],"-",0)</f>
        <v>-</v>
      </c>
      <c r="G214" s="1" t="s">
        <v>1227</v>
      </c>
      <c r="I214" s="15"/>
      <c r="J214" s="1"/>
      <c r="K214" s="1"/>
      <c r="L214" s="1"/>
      <c r="M214" s="15" t="s">
        <v>1420</v>
      </c>
      <c r="N214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data-author="" data-momento="TaizéORIG" data-bib="" data-nold="-" data-nnew="Q41"&gt;&lt;a href="canciones/heureux_qui_s’abandonne_à_toi.html"&gt;Heureux qui s’abandonne à toi&lt;/a&gt;&lt;/li&gt;</v>
      </c>
      <c r="O214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{"title":"Heureux qui s’abandonne à toi","file":"canciones/heureux_qui_s’abandonne_à_toi.html","sections":["TaizéORIG"],"number":"Q41","number_old":"NUM","tono":"Sol cej5","author":"","source":"","keywords":["KW"]},</v>
      </c>
      <c r="S214" s="1"/>
      <c r="T214" s="1"/>
    </row>
    <row r="215" spans="1:20" x14ac:dyDescent="0.3">
      <c r="A215" s="1">
        <f>ROW(Tabla13[[#This Row],[Título]])-1</f>
        <v>214</v>
      </c>
      <c r="B215" s="1" t="s">
        <v>77</v>
      </c>
      <c r="C215" s="1" t="s">
        <v>204</v>
      </c>
      <c r="D215" s="1" t="s">
        <v>2045</v>
      </c>
      <c r="E215" s="1">
        <f>_xlfn.XLOOKUP(Tabla13[[#This Row],[Título]],Tabla4[Título],Tabla4[Número],"-",0)</f>
        <v>430</v>
      </c>
      <c r="F215" s="1" t="s">
        <v>215</v>
      </c>
      <c r="G215" s="1" t="s">
        <v>1177</v>
      </c>
      <c r="H215" s="1" t="s">
        <v>643</v>
      </c>
      <c r="I215" s="15" t="s">
        <v>492</v>
      </c>
      <c r="J215" s="1"/>
      <c r="K215" s="1" t="s">
        <v>938</v>
      </c>
      <c r="L215" s="1" t="s">
        <v>77</v>
      </c>
      <c r="M215" s="15" t="s">
        <v>1434</v>
      </c>
      <c r="N215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data-author="Francisco Palazón" data-momento="María" data-bib="-" data-nold="430" data-nnew="M06"&gt;&lt;a href="canciones/himno_a_nuestra_señora_de_la_almudena.html"&gt;Himno a Nuestra Señora de la Almudena&lt;/a&gt;&lt;/li&gt;</v>
      </c>
      <c r="O215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{"title":"Himno a Nuestra Señora de la Almudena","file":"canciones/himno_a_nuestra_señora_de_la_almudena.html","sections":["María"],"number":"M06","number_old":"NUM","tono":"Re","author":"Francisco Palazón","source":"-","keywords":["KW"]},</v>
      </c>
      <c r="S215" s="1"/>
      <c r="T215" s="1"/>
    </row>
    <row r="216" spans="1:20" x14ac:dyDescent="0.3">
      <c r="A216" s="1">
        <f>ROW(Tabla13[[#This Row],[Título]])-1</f>
        <v>215</v>
      </c>
      <c r="B216" s="1" t="s">
        <v>186</v>
      </c>
      <c r="C216" s="1" t="s">
        <v>1138</v>
      </c>
      <c r="D216" s="1" t="s">
        <v>760</v>
      </c>
      <c r="E216" s="1" t="str">
        <f>_xlfn.XLOOKUP(Tabla13[[#This Row],[Título]],Tabla4[Título],Tabla4[Número],"-",0)</f>
        <v>-</v>
      </c>
      <c r="F216" s="1" t="s">
        <v>215</v>
      </c>
      <c r="G216" s="1" t="s">
        <v>1177</v>
      </c>
      <c r="H216" s="1" t="s">
        <v>643</v>
      </c>
      <c r="I216" s="15" t="s">
        <v>663</v>
      </c>
      <c r="J216" s="1"/>
      <c r="K216" s="1" t="s">
        <v>938</v>
      </c>
      <c r="L216" s="1" t="s">
        <v>186</v>
      </c>
      <c r="M216" s="15" t="s">
        <v>1435</v>
      </c>
      <c r="N216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data-author="José Antonio Poblete" data-momento="Comunión" data-bib="-" data-nold="-" data-nnew="K36"&gt;&lt;a href="canciones/himno_a_san_jose.html"&gt;Himno a San José&lt;/a&gt;&lt;/li&gt;</v>
      </c>
      <c r="O216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{"title":"Himno a San José","file":"canciones/himno_a_san_jose.html","sections":["Comunión"],"number":"K36","number_old":"NUM","tono":"Re","author":"José Antonio Poblete","source":"-","keywords":["KW"]},</v>
      </c>
      <c r="S216" s="1"/>
      <c r="T216" s="1"/>
    </row>
    <row r="217" spans="1:20" x14ac:dyDescent="0.3">
      <c r="A217" s="1">
        <f>ROW(Tabla13[[#This Row],[Título]])-1</f>
        <v>216</v>
      </c>
      <c r="B217" s="1" t="s">
        <v>78</v>
      </c>
      <c r="C217" s="1" t="s">
        <v>217</v>
      </c>
      <c r="D217" s="1" t="s">
        <v>2046</v>
      </c>
      <c r="E217" s="1">
        <f>_xlfn.XLOOKUP(Tabla13[[#This Row],[Título]],Tabla4[Título],Tabla4[Número],"-",0)</f>
        <v>136</v>
      </c>
      <c r="F217" s="1" t="s">
        <v>215</v>
      </c>
      <c r="G217" s="1" t="s">
        <v>1219</v>
      </c>
      <c r="H217" s="1" t="s">
        <v>643</v>
      </c>
      <c r="I217" s="15" t="s">
        <v>490</v>
      </c>
      <c r="J217" s="1"/>
      <c r="K217" s="1" t="s">
        <v>982</v>
      </c>
      <c r="L217" s="1" t="s">
        <v>78</v>
      </c>
      <c r="M217" s="15" t="s">
        <v>1436</v>
      </c>
      <c r="N217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data-author="Carmelo Erdozáin" data-momento="Especiales" data-bib="Juan 12, 12-19" data-nold="136" data-nnew="P02"&gt;&lt;a href="canciones/hosanna,_hosanna,_hosanna.html"&gt;Hosanna, hosanna, hosanna&lt;/a&gt;&lt;/li&gt;</v>
      </c>
      <c r="O217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{"title":"Hosanna, hosanna, hosanna","file":"canciones/hosanna,_hosanna,_hosanna.html","sections":["Especiales"],"number":"P02","number_old":"NUM","tono":"Re cej1","author":"Carmelo Erdozáin","source":"Juan 12, 12-19","keywords":["KW"]},</v>
      </c>
      <c r="S217" s="1"/>
      <c r="T217" s="1"/>
    </row>
    <row r="218" spans="1:20" x14ac:dyDescent="0.3">
      <c r="A218" s="1">
        <f>ROW(Tabla13[[#This Row],[Título]])-1</f>
        <v>217</v>
      </c>
      <c r="B218" s="1" t="s">
        <v>79</v>
      </c>
      <c r="C218" s="1" t="s">
        <v>203</v>
      </c>
      <c r="D218" s="1" t="s">
        <v>2047</v>
      </c>
      <c r="E218" s="1">
        <f>_xlfn.XLOOKUP(Tabla13[[#This Row],[Título]],Tabla4[Título],Tabla4[Número],"-",0)</f>
        <v>139</v>
      </c>
      <c r="F218" s="1" t="s">
        <v>215</v>
      </c>
      <c r="G218" s="1" t="s">
        <v>1184</v>
      </c>
      <c r="H218" s="1" t="s">
        <v>643</v>
      </c>
      <c r="I218" s="15" t="s">
        <v>606</v>
      </c>
      <c r="J218" s="1"/>
      <c r="K218" s="1" t="s">
        <v>938</v>
      </c>
      <c r="L218" s="1" t="s">
        <v>79</v>
      </c>
      <c r="M218" s="15" t="s">
        <v>1437</v>
      </c>
      <c r="N218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data-author="(Adaptación) Barriales" data-momento="Despedida" data-bib="-" data-nold="139" data-nnew="L03"&gt;&lt;a href="canciones/hoy_el_señor_resucito.html"&gt;Hoy el Señor resucitó&lt;/a&gt;&lt;/li&gt;</v>
      </c>
      <c r="O218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{"title":"Hoy el Señor resucitó","file":"canciones/hoy_el_señor_resucito.html","sections":["Despedida"],"number":"L03","number_old":"NUM","tono":"Do cej2","author":"(Adaptación) Barriales","source":"-","keywords":["KW"]},</v>
      </c>
      <c r="S218" s="1"/>
      <c r="T218" s="1"/>
    </row>
    <row r="219" spans="1:20" x14ac:dyDescent="0.3">
      <c r="A219" s="1">
        <f>ROW(Tabla13[[#This Row],[Título]])-1</f>
        <v>218</v>
      </c>
      <c r="B219" s="1" t="s">
        <v>908</v>
      </c>
      <c r="C219" s="1" t="s">
        <v>485</v>
      </c>
      <c r="D219" s="1" t="s">
        <v>1667</v>
      </c>
      <c r="E219" s="1" t="str">
        <f>_xlfn.XLOOKUP(Tabla13[[#This Row],[Título]],Tabla4[Título],Tabla4[Número],"-",0)</f>
        <v>-</v>
      </c>
      <c r="G219" s="1" t="s">
        <v>1182</v>
      </c>
      <c r="I219" s="15" t="s">
        <v>938</v>
      </c>
      <c r="J219" s="1"/>
      <c r="K219" s="1" t="s">
        <v>938</v>
      </c>
      <c r="L219" s="1" t="s">
        <v>908</v>
      </c>
      <c r="M219" s="15" t="s">
        <v>1438</v>
      </c>
      <c r="N219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data-author="-" data-momento="Navidad" data-bib="-" data-nold="-" data-nnew="O10"&gt;&lt;a href="canciones/hoy_en_la_tierra.html"&gt;Hoy en la tierra&lt;/a&gt;&lt;/li&gt;</v>
      </c>
      <c r="O219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{"title":"Hoy en la tierra","file":"canciones/hoy_en_la_tierra.html","sections":["Navidad"],"number":"O10","number_old":"NUM","tono":"Sol","author":"-","source":"-","keywords":["KW"]},</v>
      </c>
      <c r="S219" s="1"/>
      <c r="T219" s="1"/>
    </row>
    <row r="220" spans="1:20" x14ac:dyDescent="0.3">
      <c r="A220" s="1">
        <f>ROW(Tabla13[[#This Row],[Título]])-1</f>
        <v>219</v>
      </c>
      <c r="B220" s="1" t="s">
        <v>80</v>
      </c>
      <c r="C220" s="1" t="s">
        <v>1138</v>
      </c>
      <c r="D220" s="1" t="s">
        <v>762</v>
      </c>
      <c r="E220" s="1">
        <f>_xlfn.XLOOKUP(Tabla13[[#This Row],[Título]],Tabla4[Título],Tabla4[Número],"-",0)</f>
        <v>138</v>
      </c>
      <c r="F220" s="1" t="s">
        <v>215</v>
      </c>
      <c r="G220" s="1" t="s">
        <v>1189</v>
      </c>
      <c r="H220" s="1" t="s">
        <v>643</v>
      </c>
      <c r="I220" s="15" t="s">
        <v>490</v>
      </c>
      <c r="J220" s="1"/>
      <c r="K220" s="1" t="s">
        <v>983</v>
      </c>
      <c r="L220" s="1" t="s">
        <v>80</v>
      </c>
      <c r="M220" s="15" t="s">
        <v>1439</v>
      </c>
      <c r="N220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data-author="Carmelo Erdozáin" data-momento="Comunión" data-bib="Lucas 15, 11-32" data-nold="138" data-nnew="K38"&gt;&lt;a href="canciones/hoy_vuelvo_de_lejos.html"&gt;Hoy vuelvo de lejos&lt;/a&gt;&lt;/li&gt;</v>
      </c>
      <c r="O220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{"title":"Hoy vuelvo de lejos","file":"canciones/hoy_vuelvo_de_lejos.html","sections":["Comunión"],"number":"K38","number_old":"NUM","tono":"Lam cej3","author":"Carmelo Erdozáin","source":"Lucas 15, 11-32","keywords":["KW"]},</v>
      </c>
      <c r="S220" s="1"/>
      <c r="T220" s="1"/>
    </row>
    <row r="221" spans="1:20" x14ac:dyDescent="0.3">
      <c r="A221" s="1">
        <f>ROW(Tabla13[[#This Row],[Título]])-1</f>
        <v>220</v>
      </c>
      <c r="B221" s="1" t="s">
        <v>81</v>
      </c>
      <c r="C221" s="1" t="s">
        <v>203</v>
      </c>
      <c r="D221" s="1" t="s">
        <v>2048</v>
      </c>
      <c r="E221" s="1">
        <f>_xlfn.XLOOKUP(Tabla13[[#This Row],[Título]],Tabla4[Título],Tabla4[Número],"-",0)</f>
        <v>140</v>
      </c>
      <c r="F221" s="1" t="s">
        <v>215</v>
      </c>
      <c r="G221" s="1" t="s">
        <v>1180</v>
      </c>
      <c r="H221" s="1" t="s">
        <v>643</v>
      </c>
      <c r="I221" s="15" t="s">
        <v>504</v>
      </c>
      <c r="J221" s="1"/>
      <c r="K221" s="1" t="s">
        <v>938</v>
      </c>
      <c r="L221" s="1" t="s">
        <v>81</v>
      </c>
      <c r="M221" s="15" t="s">
        <v>1440</v>
      </c>
      <c r="N221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data-author="Juan Antonio Espinosa" data-momento="Despedida" data-bib="-" data-nold="140" data-nnew="L04"&gt;&lt;a href="canciones/hoy,_señor,_te_damos_gracias.html"&gt;Hoy, Señor, te damos gracias&lt;/a&gt;&lt;/li&gt;</v>
      </c>
      <c r="O221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{"title":"Hoy, Señor, te damos gracias","file":"canciones/hoy,_señor,_te_damos_gracias.html","sections":["Despedida"],"number":"L04","number_old":"NUM","tono":"Mi","author":"Juan Antonio Espinosa","source":"-","keywords":["KW"]},</v>
      </c>
      <c r="S221" s="1"/>
      <c r="T221" s="1"/>
    </row>
    <row r="222" spans="1:20" x14ac:dyDescent="0.3">
      <c r="A222" s="1">
        <f>ROW(Tabla13[[#This Row],[Título]])-1</f>
        <v>221</v>
      </c>
      <c r="B222" s="1" t="s">
        <v>242</v>
      </c>
      <c r="C222" s="1" t="s">
        <v>1138</v>
      </c>
      <c r="D222" s="1" t="s">
        <v>761</v>
      </c>
      <c r="E222" s="1" t="str">
        <f>_xlfn.XLOOKUP(Tabla13[[#This Row],[Título]],Tabla4[Título],Tabla4[Número],"-",0)</f>
        <v>-</v>
      </c>
      <c r="F222" s="1" t="s">
        <v>222</v>
      </c>
      <c r="G222" s="1" t="s">
        <v>551</v>
      </c>
      <c r="H222" s="1" t="s">
        <v>643</v>
      </c>
      <c r="I222" s="15" t="s">
        <v>513</v>
      </c>
      <c r="J222" s="1"/>
      <c r="K222" s="1" t="s">
        <v>938</v>
      </c>
      <c r="L222" s="1" t="s">
        <v>242</v>
      </c>
      <c r="M222" s="15" t="s">
        <v>1441</v>
      </c>
      <c r="N222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data-author="Brotes de Olivo" data-momento="Comunión" data-bib="-" data-nold="-" data-nnew="K37"&gt;&lt;a href="canciones/hoy,_señor,_te_dare.html"&gt;Hoy, Señor, te daré&lt;/a&gt;&lt;/li&gt;</v>
      </c>
      <c r="O222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{"title":"Hoy, Señor, te daré","file":"canciones/hoy,_señor,_te_dare.html","sections":["Comunión"],"number":"K37","number_old":"NUM","tono":"Do","author":"Brotes de Olivo","source":"-","keywords":["KW"]},</v>
      </c>
      <c r="S222" s="1"/>
      <c r="T222" s="1"/>
    </row>
    <row r="223" spans="1:20" x14ac:dyDescent="0.3">
      <c r="A223" s="1">
        <f>ROW(Tabla13[[#This Row],[Título]])-1</f>
        <v>222</v>
      </c>
      <c r="B223" s="1" t="s">
        <v>682</v>
      </c>
      <c r="C223" s="1" t="s">
        <v>1138</v>
      </c>
      <c r="D223" s="1" t="s">
        <v>763</v>
      </c>
      <c r="E223" s="1" t="str">
        <f>_xlfn.XLOOKUP(Tabla13[[#This Row],[Título]],Tabla4[Título],Tabla4[Número],"-",0)</f>
        <v>-</v>
      </c>
      <c r="F223" s="1" t="s">
        <v>270</v>
      </c>
      <c r="G223" s="1" t="s">
        <v>551</v>
      </c>
      <c r="H223" s="1" t="s">
        <v>643</v>
      </c>
      <c r="I223" s="15" t="s">
        <v>270</v>
      </c>
      <c r="J223" s="1"/>
      <c r="K223" s="1" t="s">
        <v>938</v>
      </c>
      <c r="L223" s="1" t="s">
        <v>682</v>
      </c>
      <c r="M223" s="15" t="s">
        <v>1442</v>
      </c>
      <c r="N223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data-author="Hakuna" data-momento="Comunión" data-bib="-" data-nold="-" data-nnew="K39"&gt;&lt;a href="canciones/huracan.html"&gt;Huracán&lt;/a&gt;&lt;/li&gt;</v>
      </c>
      <c r="O223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{"title":"Huracán","file":"canciones/huracan.html","sections":["Comunión"],"number":"K39","number_old":"NUM","tono":"Do","author":"Hakuna","source":"-","keywords":["KW"]},</v>
      </c>
      <c r="S223" s="1"/>
      <c r="T223" s="1"/>
    </row>
    <row r="224" spans="1:20" x14ac:dyDescent="0.3">
      <c r="A224" s="1">
        <f>ROW(Tabla13[[#This Row],[Título]])-1</f>
        <v>223</v>
      </c>
      <c r="B224" s="1" t="s">
        <v>376</v>
      </c>
      <c r="C224" s="1" t="s">
        <v>1169</v>
      </c>
      <c r="D224" s="1" t="s">
        <v>1735</v>
      </c>
      <c r="E224" s="1" t="str">
        <f>_xlfn.XLOOKUP(Tabla13[[#This Row],[Título]],Tabla4[Título],Tabla4[Número],"-",0)</f>
        <v>-</v>
      </c>
      <c r="G224" s="1" t="s">
        <v>1174</v>
      </c>
      <c r="I224" s="15"/>
      <c r="J224" s="1"/>
      <c r="K224" s="1"/>
      <c r="L224" s="1"/>
      <c r="M224" s="15" t="s">
        <v>1443</v>
      </c>
      <c r="N224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data-author="" data-momento="TaizéORIG" data-bib="" data-nold="-" data-nnew="Q42"&gt;&lt;a href="canciones/i_am_sure_i_shall_see.html"&gt;I am sure I shall see&lt;/a&gt;&lt;/li&gt;</v>
      </c>
      <c r="O224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{"title":"I am sure I shall see","file":"canciones/i_am_sure_i_shall_see.html","sections":["TaizéORIG"],"number":"Q42","number_old":"NUM","tono":"Re cej2","author":"","source":"","keywords":["KW"]},</v>
      </c>
      <c r="S224" s="1"/>
      <c r="T224" s="1"/>
    </row>
    <row r="225" spans="1:20" x14ac:dyDescent="0.3">
      <c r="A225" s="1">
        <f>ROW(Tabla13[[#This Row],[Título]])-1</f>
        <v>224</v>
      </c>
      <c r="B225" s="1" t="s">
        <v>377</v>
      </c>
      <c r="C225" s="1" t="s">
        <v>1169</v>
      </c>
      <c r="D225" s="1" t="s">
        <v>1736</v>
      </c>
      <c r="E225" s="1" t="str">
        <f>_xlfn.XLOOKUP(Tabla13[[#This Row],[Título]],Tabla4[Título],Tabla4[Número],"-",0)</f>
        <v>-</v>
      </c>
      <c r="G225" s="1" t="s">
        <v>1193</v>
      </c>
      <c r="I225" s="15"/>
      <c r="J225" s="1"/>
      <c r="K225" s="1"/>
      <c r="L225" s="1"/>
      <c r="M225" s="15" t="s">
        <v>1444</v>
      </c>
      <c r="N225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data-author="" data-momento="TaizéORIG" data-bib="" data-nold="-" data-nnew="Q43"&gt;&lt;a href="canciones/iedere_nacht_verlang_ik.html"&gt;Iedere nacht verlang ik&lt;/a&gt;&lt;/li&gt;</v>
      </c>
      <c r="O225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{"title":"Iedere nacht verlang ik","file":"canciones/iedere_nacht_verlang_ik.html","sections":["TaizéORIG"],"number":"Q43","number_old":"NUM","tono":"Rem cej2","author":"","source":"","keywords":["KW"]},</v>
      </c>
      <c r="S225" s="1"/>
      <c r="T225" s="1"/>
    </row>
    <row r="226" spans="1:20" x14ac:dyDescent="0.3">
      <c r="A226" s="1">
        <f>ROW(Tabla13[[#This Row],[Título]])-1</f>
        <v>225</v>
      </c>
      <c r="B226" s="1" t="s">
        <v>82</v>
      </c>
      <c r="C226" s="1" t="s">
        <v>1138</v>
      </c>
      <c r="D226" s="1" t="s">
        <v>764</v>
      </c>
      <c r="E226" s="1">
        <f>_xlfn.XLOOKUP(Tabla13[[#This Row],[Título]],Tabla4[Título],Tabla4[Número],"-",0)</f>
        <v>142</v>
      </c>
      <c r="F226" s="1" t="s">
        <v>215</v>
      </c>
      <c r="G226" s="1" t="s">
        <v>1198</v>
      </c>
      <c r="H226" s="1" t="s">
        <v>643</v>
      </c>
      <c r="I226" s="15" t="s">
        <v>495</v>
      </c>
      <c r="J226" s="1"/>
      <c r="K226" s="1" t="s">
        <v>938</v>
      </c>
      <c r="L226" s="1" t="s">
        <v>82</v>
      </c>
      <c r="M226" s="15" t="s">
        <v>1445</v>
      </c>
      <c r="N226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data-author="Cesáreo Gabarain" data-momento="Comunión" data-bib="-" data-nold="142" data-nnew="K40"&gt;&lt;a href="canciones/iglesia_soy.html"&gt;Iglesia soy&lt;/a&gt;&lt;/li&gt;</v>
      </c>
      <c r="O226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{"title":"Iglesia soy","file":"canciones/iglesia_soy.html","sections":["Comunión"],"number":"K40","number_old":"NUM","tono":"Do cej1","author":"Cesáreo Gabarain","source":"-","keywords":["KW"]},</v>
      </c>
      <c r="S226" s="1"/>
      <c r="T226" s="1"/>
    </row>
    <row r="227" spans="1:20" x14ac:dyDescent="0.3">
      <c r="A227" s="1">
        <f>ROW(Tabla13[[#This Row],[Título]])-1</f>
        <v>226</v>
      </c>
      <c r="B227" s="1" t="s">
        <v>378</v>
      </c>
      <c r="C227" s="1" t="s">
        <v>1169</v>
      </c>
      <c r="D227" s="1" t="s">
        <v>1729</v>
      </c>
      <c r="E227" s="1" t="str">
        <f>_xlfn.XLOOKUP(Tabla13[[#This Row],[Título]],Tabla4[Título],Tabla4[Número],"-",0)</f>
        <v>-</v>
      </c>
      <c r="G227" s="1" t="s">
        <v>1179</v>
      </c>
      <c r="I227" s="15"/>
      <c r="J227" s="1"/>
      <c r="K227" s="1"/>
      <c r="L227" s="1"/>
      <c r="M227" s="15" t="s">
        <v>1395</v>
      </c>
      <c r="N227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data-author="" data-momento="TaizéORIG" data-bib="" data-nold="-" data-nnew="Q44"&gt;&lt;a href="canciones/il_signore_ti_ristora.html"&gt;Il Signore ti ristora&lt;/a&gt;&lt;/li&gt;</v>
      </c>
      <c r="O227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{"title":"Il Signore ti ristora","file":"canciones/il_signore_ti_ristora.html","sections":["TaizéORIG"],"number":"Q44","number_old":"NUM","tono":"Sim cej2","author":"","source":"","keywords":["KW"]},</v>
      </c>
      <c r="S227" s="1"/>
      <c r="T227" s="1"/>
    </row>
    <row r="228" spans="1:20" x14ac:dyDescent="0.3">
      <c r="A228" s="1">
        <f>ROW(Tabla13[[#This Row],[Título]])-1</f>
        <v>227</v>
      </c>
      <c r="B228" s="1" t="s">
        <v>83</v>
      </c>
      <c r="C228" s="1" t="s">
        <v>1138</v>
      </c>
      <c r="D228" s="1" t="s">
        <v>765</v>
      </c>
      <c r="E228" s="1">
        <f>_xlfn.XLOOKUP(Tabla13[[#This Row],[Título]],Tabla4[Título],Tabla4[Número],"-",0)</f>
        <v>141</v>
      </c>
      <c r="F228" s="1" t="s">
        <v>215</v>
      </c>
      <c r="G228" s="1" t="s">
        <v>1190</v>
      </c>
      <c r="H228" s="1" t="s">
        <v>643</v>
      </c>
      <c r="I228" s="15" t="s">
        <v>489</v>
      </c>
      <c r="J228" s="1"/>
      <c r="K228" s="1" t="s">
        <v>938</v>
      </c>
      <c r="L228" s="1" t="s">
        <v>83</v>
      </c>
      <c r="M228" s="15" t="s">
        <v>1446</v>
      </c>
      <c r="N228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data-author="Renovación Carismática Católica" data-momento="Comunión" data-bib="-" data-nold="141" data-nnew="K41"&gt;&lt;a href="canciones/iluminame,_señor.html"&gt;Ilumíname, Señor&lt;/a&gt;&lt;/li&gt;</v>
      </c>
      <c r="O228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{"title":"Ilumíname, Señor","file":"canciones/iluminame,_señor.html","sections":["Comunión"],"number":"K41","number_old":"NUM","tono":"Rem","author":"Renovación Carismática Católica","source":"-","keywords":["KW"]},</v>
      </c>
      <c r="S228" s="1"/>
      <c r="T228" s="1"/>
    </row>
    <row r="229" spans="1:20" x14ac:dyDescent="0.3">
      <c r="A229" s="1">
        <f>ROW(Tabla13[[#This Row],[Título]])-1</f>
        <v>228</v>
      </c>
      <c r="B229" s="1" t="s">
        <v>379</v>
      </c>
      <c r="C229" s="1" t="s">
        <v>1169</v>
      </c>
      <c r="D229" s="1" t="s">
        <v>1737</v>
      </c>
      <c r="E229" s="1" t="str">
        <f>_xlfn.XLOOKUP(Tabla13[[#This Row],[Título]],Tabla4[Título],Tabla4[Número],"-",0)</f>
        <v>-</v>
      </c>
      <c r="G229" s="1" t="s">
        <v>1184</v>
      </c>
      <c r="I229" s="15"/>
      <c r="J229" s="1"/>
      <c r="K229" s="1"/>
      <c r="L229" s="1"/>
      <c r="M229" s="15" t="s">
        <v>1447</v>
      </c>
      <c r="N229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data-author="" data-momento="TaizéORIG" data-bib="" data-nold="-" data-nnew="Q45"&gt;&lt;a href="canciones/in_manus_tuas.html"&gt;In manus tuas&lt;/a&gt;&lt;/li&gt;</v>
      </c>
      <c r="O229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{"title":"In manus tuas","file":"canciones/in_manus_tuas.html","sections":["TaizéORIG"],"number":"Q45","number_old":"NUM","tono":"Do cej2","author":"","source":"","keywords":["KW"]},</v>
      </c>
      <c r="S229" s="1"/>
      <c r="T229" s="1"/>
    </row>
    <row r="230" spans="1:20" x14ac:dyDescent="0.3">
      <c r="A230" s="1">
        <f>ROW(Tabla13[[#This Row],[Título]])-1</f>
        <v>229</v>
      </c>
      <c r="B230" s="1" t="s">
        <v>380</v>
      </c>
      <c r="C230" s="1" t="s">
        <v>1169</v>
      </c>
      <c r="D230" s="1" t="s">
        <v>1685</v>
      </c>
      <c r="E230" s="1" t="str">
        <f>_xlfn.XLOOKUP(Tabla13[[#This Row],[Título]],Tabla4[Título],Tabla4[Número],"-",0)</f>
        <v>-</v>
      </c>
      <c r="G230" s="1" t="s">
        <v>1184</v>
      </c>
      <c r="I230" s="15"/>
      <c r="J230" s="1"/>
      <c r="K230" s="1"/>
      <c r="L230" s="1"/>
      <c r="M230" s="15" t="s">
        <v>1270</v>
      </c>
      <c r="N230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data-author="" data-momento="TaizéORIG" data-bib="" data-nold="-" data-nnew="Q46"&gt;&lt;a href="canciones/in_resurrectione_tua.html"&gt;In resurrectione tua&lt;/a&gt;&lt;/li&gt;</v>
      </c>
      <c r="O230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{"title":"In resurrectione tua","file":"canciones/in_resurrectione_tua.html","sections":["TaizéORIG"],"number":"Q46","number_old":"NUM","tono":"Do cej2","author":"","source":"","keywords":["KW"]},</v>
      </c>
      <c r="S230" s="1"/>
      <c r="T230" s="1"/>
    </row>
    <row r="231" spans="1:20" x14ac:dyDescent="0.3">
      <c r="A231" s="1">
        <f>ROW(Tabla13[[#This Row],[Título]])-1</f>
        <v>230</v>
      </c>
      <c r="B231" s="1" t="s">
        <v>1170</v>
      </c>
      <c r="C231" s="1" t="s">
        <v>1169</v>
      </c>
      <c r="D231" s="1" t="s">
        <v>1706</v>
      </c>
      <c r="E231" s="1" t="str">
        <f>_xlfn.XLOOKUP(Tabla13[[#This Row],[Título]],Tabla4[Título],Tabla4[Número],"-",0)</f>
        <v>-</v>
      </c>
      <c r="G231" s="1" t="s">
        <v>1220</v>
      </c>
      <c r="I231" s="15"/>
      <c r="J231" s="1"/>
      <c r="K231" s="1"/>
      <c r="L231" s="1"/>
      <c r="M231" s="15" t="s">
        <v>1334</v>
      </c>
      <c r="N231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data-author="" data-momento="TaizéORIG" data-bib="" data-nold="-" data-nnew="Q36"&gt;&lt;a href="canciones/eat_this_bread.html"&gt;Jesus Christ, bread of life&lt;/a&gt;&lt;/li&gt;</v>
      </c>
      <c r="O231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{"title":"Jesus Christ, bread of life","file":"canciones/eat_this_bread.html","sections":["TaizéORIG"],"number":"Q36","number_old":"NUM","tono":"Fa cej2","author":"","source":"","keywords":["KW"]},</v>
      </c>
      <c r="S231" s="1"/>
      <c r="T231" s="1"/>
    </row>
    <row r="232" spans="1:20" x14ac:dyDescent="0.3">
      <c r="A232" s="1">
        <f>ROW(Tabla13[[#This Row],[Título]])-1</f>
        <v>231</v>
      </c>
      <c r="B232" s="1" t="s">
        <v>268</v>
      </c>
      <c r="C232" s="1" t="s">
        <v>195</v>
      </c>
      <c r="D232" s="1" t="s">
        <v>806</v>
      </c>
      <c r="E232" s="1" t="str">
        <f>_xlfn.XLOOKUP(Tabla13[[#This Row],[Título]],Tabla4[Título],Tabla4[Número],"-",0)</f>
        <v>-</v>
      </c>
      <c r="F232" s="1" t="s">
        <v>219</v>
      </c>
      <c r="G232" s="1" t="s">
        <v>551</v>
      </c>
      <c r="H232" s="1" t="s">
        <v>643</v>
      </c>
      <c r="I232" s="15" t="s">
        <v>497</v>
      </c>
      <c r="J232" s="1"/>
      <c r="K232" s="1" t="s">
        <v>984</v>
      </c>
      <c r="L232" s="1" t="s">
        <v>268</v>
      </c>
      <c r="M232" s="15" t="s">
        <v>1448</v>
      </c>
      <c r="N232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data-author="Kairoi" data-momento="Entrada" data-bib="1 Corintios 12, 3" data-nold="-" data-nnew="A21"&gt;&lt;a href="canciones/jesus_es_señor.html"&gt;Jesús es Señor&lt;/a&gt;&lt;/li&gt;</v>
      </c>
      <c r="O232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{"title":"Jesús es Señor","file":"canciones/jesus_es_señor.html","sections":["Entrada"],"number":"A21","number_old":"NUM","tono":"Do","author":"Kairoi","source":"1 Corintios 12, 3","keywords":["KW"]},</v>
      </c>
      <c r="S232" s="1"/>
      <c r="T232" s="1"/>
    </row>
    <row r="233" spans="1:20" x14ac:dyDescent="0.3">
      <c r="A233" s="1">
        <f>ROW(Tabla13[[#This Row],[Título]])-1</f>
        <v>232</v>
      </c>
      <c r="B233" s="1" t="s">
        <v>231</v>
      </c>
      <c r="C233" s="1" t="s">
        <v>195</v>
      </c>
      <c r="D233" s="1" t="s">
        <v>807</v>
      </c>
      <c r="E233" s="1" t="str">
        <f>_xlfn.XLOOKUP(Tabla13[[#This Row],[Título]],Tabla4[Título],Tabla4[Número],"-",0)</f>
        <v>-</v>
      </c>
      <c r="F233" s="1" t="s">
        <v>222</v>
      </c>
      <c r="G233" s="1" t="s">
        <v>551</v>
      </c>
      <c r="H233" s="1" t="s">
        <v>643</v>
      </c>
      <c r="I233" s="15" t="s">
        <v>497</v>
      </c>
      <c r="J233" s="1"/>
      <c r="K233" s="1" t="s">
        <v>938</v>
      </c>
      <c r="L233" s="1" t="s">
        <v>231</v>
      </c>
      <c r="M233" s="15" t="s">
        <v>1449</v>
      </c>
      <c r="N233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data-author="Kairoi" data-momento="Entrada" data-bib="-" data-nold="-" data-nnew="A22"&gt;&lt;a href="canciones/jesus_esta_entre_nosotros.html"&gt;Jesús está entre nosotros&lt;/a&gt;&lt;/li&gt;</v>
      </c>
      <c r="O233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{"title":"Jesús está entre nosotros","file":"canciones/jesus_esta_entre_nosotros.html","sections":["Entrada"],"number":"A22","number_old":"NUM","tono":"Do","author":"Kairoi","source":"-","keywords":["KW"]},</v>
      </c>
      <c r="S233" s="1"/>
      <c r="T233" s="1"/>
    </row>
    <row r="234" spans="1:20" x14ac:dyDescent="0.3">
      <c r="A234" s="1">
        <f>ROW(Tabla13[[#This Row],[Título]])-1</f>
        <v>233</v>
      </c>
      <c r="B234" s="1" t="s">
        <v>386</v>
      </c>
      <c r="C234" s="1" t="s">
        <v>1169</v>
      </c>
      <c r="D234" s="1" t="s">
        <v>1711</v>
      </c>
      <c r="E234" s="1" t="str">
        <f>_xlfn.XLOOKUP(Tabla13[[#This Row],[Título]],Tabla4[Título],Tabla4[Número],"-",0)</f>
        <v>-</v>
      </c>
      <c r="G234" s="1" t="s">
        <v>1194</v>
      </c>
      <c r="I234" s="15"/>
      <c r="J234" s="1"/>
      <c r="K234" s="1"/>
      <c r="L234" s="1"/>
      <c r="M234" s="15" t="s">
        <v>1352</v>
      </c>
      <c r="N234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data-author="" data-momento="TaizéORIG" data-bib="" data-nold="-" data-nnew="Q47"&gt;&lt;a href="canciones/jesus_le_christ.html"&gt;Jésus le Christ&lt;/a&gt;&lt;/li&gt;</v>
      </c>
      <c r="O234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{"title":"Jésus le Christ","file":"canciones/jesus_le_christ.html","sections":["TaizéORIG"],"number":"Q47","number_old":"NUM","tono":"Lam cej2","author":"","source":"","keywords":["KW"]},</v>
      </c>
      <c r="S234" s="1"/>
      <c r="T234" s="1"/>
    </row>
    <row r="235" spans="1:20" x14ac:dyDescent="0.3">
      <c r="A235" s="1">
        <f>ROW(Tabla13[[#This Row],[Título]])-1</f>
        <v>234</v>
      </c>
      <c r="B235" s="1" t="s">
        <v>1061</v>
      </c>
      <c r="C235" s="1" t="s">
        <v>1168</v>
      </c>
      <c r="D235" s="1" t="s">
        <v>1738</v>
      </c>
      <c r="E235" s="1" t="str">
        <f>_xlfn.XLOOKUP(Tabla13[[#This Row],[Título]],Tabla4[Título],Tabla4[Número],"-",0)</f>
        <v>-</v>
      </c>
      <c r="G235" s="1" t="s">
        <v>1192</v>
      </c>
      <c r="I235" s="15" t="s">
        <v>277</v>
      </c>
      <c r="J235" s="1"/>
      <c r="K235" s="1" t="s">
        <v>1114</v>
      </c>
      <c r="L235" s="1" t="s">
        <v>388</v>
      </c>
      <c r="M235" s="15" t="s">
        <v>1450</v>
      </c>
      <c r="N235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data-author="Taizé" data-momento="TaizéESP" data-bib="Lucas 23, 42" data-nold="-" data-nnew="Q49"&gt;&lt;a href="canciones/jesus,_remember_me.html"&gt;Jesús, acuérdate de mí&lt;/a&gt;&lt;/li&gt;</v>
      </c>
      <c r="O235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{"title":"Jesús, acuérdate de mí","file":"canciones/jesus,_remember_me.html","sections":["TaizéESP"],"number":"Q49","number_old":"NUM","tono":"Do cej3","author":"Taizé","source":"Lucas 23, 42","keywords":["KW"]},</v>
      </c>
      <c r="S235" s="1"/>
      <c r="T235" s="1"/>
    </row>
    <row r="236" spans="1:20" x14ac:dyDescent="0.3">
      <c r="A236" s="1">
        <f>ROW(Tabla13[[#This Row],[Título]])-1</f>
        <v>235</v>
      </c>
      <c r="B236" s="1" t="s">
        <v>265</v>
      </c>
      <c r="C236" s="1" t="s">
        <v>1138</v>
      </c>
      <c r="D236" s="1" t="s">
        <v>766</v>
      </c>
      <c r="E236" s="1" t="str">
        <f>_xlfn.XLOOKUP(Tabla13[[#This Row],[Título]],Tabla4[Título],Tabla4[Número],"-",0)</f>
        <v>-</v>
      </c>
      <c r="F236" s="1" t="s">
        <v>262</v>
      </c>
      <c r="G236" s="1" t="s">
        <v>1194</v>
      </c>
      <c r="H236" s="1" t="s">
        <v>643</v>
      </c>
      <c r="I236" s="15" t="s">
        <v>669</v>
      </c>
      <c r="J236" s="1"/>
      <c r="K236" s="1" t="s">
        <v>938</v>
      </c>
      <c r="L236" s="1" t="s">
        <v>265</v>
      </c>
      <c r="M236" s="15" t="s">
        <v>1451</v>
      </c>
      <c r="N236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data-author="Marcela de María" data-momento="Comunión" data-bib="-" data-nold="-" data-nnew="K42"&gt;&lt;a href="canciones/jesus,_amigo.html"&gt;Jesús, amigo&lt;/a&gt;&lt;/li&gt;</v>
      </c>
      <c r="O236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{"title":"Jesús, amigo","file":"canciones/jesus,_amigo.html","sections":["Comunión"],"number":"K42","number_old":"NUM","tono":"Lam cej2","author":"Marcela de María","source":"-","keywords":["KW"]},</v>
      </c>
      <c r="S236" s="1"/>
      <c r="T236" s="1"/>
    </row>
    <row r="237" spans="1:20" x14ac:dyDescent="0.3">
      <c r="A237" s="1">
        <f>ROW(Tabla13[[#This Row],[Título]])-1</f>
        <v>236</v>
      </c>
      <c r="B237" s="1" t="s">
        <v>387</v>
      </c>
      <c r="C237" s="1" t="s">
        <v>1169</v>
      </c>
      <c r="D237" s="1" t="s">
        <v>1739</v>
      </c>
      <c r="E237" s="1" t="str">
        <f>_xlfn.XLOOKUP(Tabla13[[#This Row],[Título]],Tabla4[Título],Tabla4[Número],"-",0)</f>
        <v>-</v>
      </c>
      <c r="G237" s="1" t="s">
        <v>552</v>
      </c>
      <c r="I237" s="15"/>
      <c r="J237" s="1"/>
      <c r="K237" s="1"/>
      <c r="L237" s="1"/>
      <c r="M237" s="15" t="s">
        <v>1452</v>
      </c>
      <c r="N237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data-author="" data-momento="TaizéORIG" data-bib="" data-nold="-" data-nnew="Q48"&gt;&lt;a href="canciones/jesus,_ma_joie.html"&gt;Jésus, ma joie&lt;/a&gt;&lt;/li&gt;</v>
      </c>
      <c r="O237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{"title":"Jésus, ma joie","file":"canciones/jesus,_ma_joie.html","sections":["TaizéORIG"],"number":"Q48","number_old":"NUM","tono":"Mim","author":"","source":"","keywords":["KW"]},</v>
      </c>
      <c r="S237" s="1"/>
      <c r="T237" s="1"/>
    </row>
    <row r="238" spans="1:20" x14ac:dyDescent="0.3">
      <c r="A238" s="1">
        <f>ROW(Tabla13[[#This Row],[Título]])-1</f>
        <v>237</v>
      </c>
      <c r="B238" s="1" t="s">
        <v>1060</v>
      </c>
      <c r="C238" s="1" t="s">
        <v>1168</v>
      </c>
      <c r="D238" s="1" t="s">
        <v>1739</v>
      </c>
      <c r="E238" s="1" t="str">
        <f>_xlfn.XLOOKUP(Tabla13[[#This Row],[Título]],Tabla4[Título],Tabla4[Número],"-",0)</f>
        <v>-</v>
      </c>
      <c r="G238" s="1" t="s">
        <v>552</v>
      </c>
      <c r="I238" s="15" t="s">
        <v>277</v>
      </c>
      <c r="J238" s="1"/>
      <c r="K238" s="1" t="s">
        <v>938</v>
      </c>
      <c r="L238" s="1" t="s">
        <v>387</v>
      </c>
      <c r="M238" s="15" t="s">
        <v>1452</v>
      </c>
      <c r="N238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data-author="Taizé" data-momento="TaizéESP" data-bib="-" data-nold="-" data-nnew="Q48"&gt;&lt;a href="canciones/jesus,_ma_joie.html"&gt;Jesús, mi vida&lt;/a&gt;&lt;/li&gt;</v>
      </c>
      <c r="O238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{"title":"Jesús, mi vida","file":"canciones/jesus,_ma_joie.html","sections":["TaizéESP"],"number":"Q48","number_old":"NUM","tono":"Mim","author":"Taizé","source":"-","keywords":["KW"]},</v>
      </c>
      <c r="S238" s="1"/>
      <c r="T238" s="1"/>
    </row>
    <row r="239" spans="1:20" x14ac:dyDescent="0.3">
      <c r="A239" s="1">
        <f>ROW(Tabla13[[#This Row],[Título]])-1</f>
        <v>238</v>
      </c>
      <c r="B239" s="1" t="s">
        <v>84</v>
      </c>
      <c r="C239" s="1" t="s">
        <v>1138</v>
      </c>
      <c r="D239" s="1" t="s">
        <v>767</v>
      </c>
      <c r="E239" s="1">
        <f>_xlfn.XLOOKUP(Tabla13[[#This Row],[Título]],Tabla4[Título],Tabla4[Número],"-",0)</f>
        <v>144</v>
      </c>
      <c r="F239" s="1" t="s">
        <v>215</v>
      </c>
      <c r="G239" s="1" t="s">
        <v>551</v>
      </c>
      <c r="H239" s="1" t="s">
        <v>643</v>
      </c>
      <c r="I239" s="15" t="s">
        <v>494</v>
      </c>
      <c r="J239" s="1"/>
      <c r="K239" s="1" t="s">
        <v>938</v>
      </c>
      <c r="L239" s="1" t="s">
        <v>84</v>
      </c>
      <c r="M239" s="15" t="s">
        <v>1453</v>
      </c>
      <c r="N239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data-author="J. Pedro Martins" data-momento="Comunión" data-bib="-" data-nold="144" data-nnew="K43"&gt;&lt;a href="canciones/jesus,_nuestra_pascua.html"&gt;Jesús, nuestra Pascua&lt;/a&gt;&lt;/li&gt;</v>
      </c>
      <c r="O239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{"title":"Jesús, nuestra Pascua","file":"canciones/jesus,_nuestra_pascua.html","sections":["Comunión"],"number":"K43","number_old":"NUM","tono":"Do","author":"J. Pedro Martins","source":"-","keywords":["KW"]},</v>
      </c>
      <c r="S239" s="1"/>
      <c r="T239" s="1"/>
    </row>
    <row r="240" spans="1:20" x14ac:dyDescent="0.3">
      <c r="A240" s="1">
        <f>ROW(Tabla13[[#This Row],[Título]])-1</f>
        <v>239</v>
      </c>
      <c r="B240" s="1" t="s">
        <v>388</v>
      </c>
      <c r="C240" s="1" t="s">
        <v>1169</v>
      </c>
      <c r="D240" s="1" t="s">
        <v>1738</v>
      </c>
      <c r="E240" s="1" t="str">
        <f>_xlfn.XLOOKUP(Tabla13[[#This Row],[Título]],Tabla4[Título],Tabla4[Número],"-",0)</f>
        <v>-</v>
      </c>
      <c r="G240" s="1" t="s">
        <v>1192</v>
      </c>
      <c r="I240" s="15"/>
      <c r="J240" s="1"/>
      <c r="K240" s="1"/>
      <c r="L240" s="1"/>
      <c r="M240" s="15" t="s">
        <v>1450</v>
      </c>
      <c r="N240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data-author="" data-momento="TaizéORIG" data-bib="" data-nold="-" data-nnew="Q49"&gt;&lt;a href="canciones/jesus,_remember_me.html"&gt;Jesus, remember me&lt;/a&gt;&lt;/li&gt;</v>
      </c>
      <c r="O240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{"title":"Jesus, remember me","file":"canciones/jesus,_remember_me.html","sections":["TaizéORIG"],"number":"Q49","number_old":"NUM","tono":"Do cej3","author":"","source":"","keywords":["KW"]},</v>
      </c>
      <c r="S240" s="1"/>
      <c r="T240" s="1"/>
    </row>
    <row r="241" spans="1:20" x14ac:dyDescent="0.3">
      <c r="A241" s="1">
        <f>ROW(Tabla13[[#This Row],[Título]])-1</f>
        <v>240</v>
      </c>
      <c r="B241" s="1" t="s">
        <v>250</v>
      </c>
      <c r="C241" s="1" t="s">
        <v>1138</v>
      </c>
      <c r="D241" s="1" t="s">
        <v>768</v>
      </c>
      <c r="E241" s="1" t="str">
        <f>_xlfn.XLOOKUP(Tabla13[[#This Row],[Título]],Tabla4[Título],Tabla4[Número],"-",0)</f>
        <v>-</v>
      </c>
      <c r="F241" s="1" t="s">
        <v>226</v>
      </c>
      <c r="G241" s="1" t="s">
        <v>1180</v>
      </c>
      <c r="H241" s="1" t="s">
        <v>643</v>
      </c>
      <c r="I241" s="15" t="s">
        <v>493</v>
      </c>
      <c r="J241" s="1"/>
      <c r="K241" s="1" t="s">
        <v>938</v>
      </c>
      <c r="L241" s="1" t="s">
        <v>250</v>
      </c>
      <c r="M241" s="15" t="s">
        <v>1454</v>
      </c>
      <c r="N241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data-author="Toño Casado" data-momento="Comunión" data-bib="-" data-nold="-" data-nnew="K44"&gt;&lt;a href="canciones/jesus,_ven_tu.html"&gt;Jesús, ven tú&lt;/a&gt;&lt;/li&gt;</v>
      </c>
      <c r="O241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{"title":"Jesús, ven tú","file":"canciones/jesus,_ven_tu.html","sections":["Comunión"],"number":"K44","number_old":"NUM","tono":"Mi","author":"Toño Casado","source":"-","keywords":["KW"]},</v>
      </c>
      <c r="S241" s="1"/>
      <c r="T241" s="1"/>
    </row>
    <row r="242" spans="1:20" x14ac:dyDescent="0.3">
      <c r="A242" s="1">
        <f>ROW(Tabla13[[#This Row],[Título]])-1</f>
        <v>241</v>
      </c>
      <c r="B242" s="1" t="s">
        <v>389</v>
      </c>
      <c r="C242" s="1" t="s">
        <v>1169</v>
      </c>
      <c r="D242" s="1" t="s">
        <v>1684</v>
      </c>
      <c r="E242" s="1" t="str">
        <f>_xlfn.XLOOKUP(Tabla13[[#This Row],[Título]],Tabla4[Título],Tabla4[Número],"-",0)</f>
        <v>-</v>
      </c>
      <c r="G242" s="1" t="s">
        <v>482</v>
      </c>
      <c r="I242" s="15"/>
      <c r="J242" s="1"/>
      <c r="K242" s="1"/>
      <c r="L242" s="1"/>
      <c r="M242" s="15" t="s">
        <v>1267</v>
      </c>
      <c r="N242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data-author="" data-momento="TaizéORIG" data-bib="" data-nold="-" data-nnew="Q50"&gt;&lt;a href="canciones/jubelt_und_freut_euch.html"&gt;Jubelt und freut euch&lt;/a&gt;&lt;/li&gt;</v>
      </c>
      <c r="O242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{"title":"Jubelt und freut euch","file":"canciones/jubelt_und_freut_euch.html","sections":["TaizéORIG"],"number":"Q50","number_old":"NUM","tono":"La","author":"","source":"","keywords":["KW"]},</v>
      </c>
      <c r="S242" s="1"/>
      <c r="T242" s="1"/>
    </row>
    <row r="243" spans="1:20" x14ac:dyDescent="0.3">
      <c r="A243" s="1">
        <f>ROW(Tabla13[[#This Row],[Título]])-1</f>
        <v>242</v>
      </c>
      <c r="B243" s="1" t="s">
        <v>391</v>
      </c>
      <c r="C243" s="1" t="s">
        <v>1169</v>
      </c>
      <c r="D243" s="1" t="s">
        <v>1740</v>
      </c>
      <c r="E243" s="1" t="str">
        <f>_xlfn.XLOOKUP(Tabla13[[#This Row],[Título]],Tabla4[Título],Tabla4[Número],"-",0)</f>
        <v>-</v>
      </c>
      <c r="G243" s="1" t="s">
        <v>1184</v>
      </c>
      <c r="I243" s="15"/>
      <c r="J243" s="1"/>
      <c r="K243" s="1"/>
      <c r="L243" s="1"/>
      <c r="M243" s="15" t="s">
        <v>1455</v>
      </c>
      <c r="N243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data-author="" data-momento="TaizéORIG" data-bib="" data-nold="-" data-nnew="Q52"&gt;&lt;a href="canciones/jubilate_coeli_(canon).html"&gt;Jubilate coeli (canon)&lt;/a&gt;&lt;/li&gt;</v>
      </c>
      <c r="O243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{"title":"Jubilate coeli (canon)","file":"canciones/jubilate_coeli_(canon).html","sections":["TaizéORIG"],"number":"Q52","number_old":"NUM","tono":"Do cej2","author":"","source":"","keywords":["KW"]},</v>
      </c>
      <c r="S243" s="1"/>
      <c r="T243" s="1"/>
    </row>
    <row r="244" spans="1:20" x14ac:dyDescent="0.3">
      <c r="A244" s="1">
        <f>ROW(Tabla13[[#This Row],[Título]])-1</f>
        <v>243</v>
      </c>
      <c r="B244" s="1" t="s">
        <v>392</v>
      </c>
      <c r="C244" s="1" t="s">
        <v>1169</v>
      </c>
      <c r="D244" s="1" t="s">
        <v>1682</v>
      </c>
      <c r="E244" s="1" t="str">
        <f>_xlfn.XLOOKUP(Tabla13[[#This Row],[Título]],Tabla4[Título],Tabla4[Número],"-",0)</f>
        <v>-</v>
      </c>
      <c r="G244" s="1" t="s">
        <v>1183</v>
      </c>
      <c r="I244" s="15"/>
      <c r="J244" s="1"/>
      <c r="K244" s="1"/>
      <c r="L244" s="1"/>
      <c r="M244" s="15" t="s">
        <v>1264</v>
      </c>
      <c r="N244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data-author="" data-momento="TaizéORIG" data-bib="" data-nold="-" data-nnew="Q51"&gt;&lt;a href="canciones/jubilate_deo.html"&gt;Jubilate Deo&lt;/a&gt;&lt;/li&gt;</v>
      </c>
      <c r="O244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{"title":"Jubilate Deo","file":"canciones/jubilate_deo.html","sections":["TaizéORIG"],"number":"Q51","number_old":"NUM","tono":"Re cej3","author":"","source":"","keywords":["KW"]},</v>
      </c>
      <c r="S244" s="1"/>
      <c r="T244" s="1"/>
    </row>
    <row r="245" spans="1:20" x14ac:dyDescent="0.3">
      <c r="A245" s="1">
        <f>ROW(Tabla13[[#This Row],[Título]])-1</f>
        <v>244</v>
      </c>
      <c r="B245" s="1" t="s">
        <v>1063</v>
      </c>
      <c r="C245" s="1" t="s">
        <v>1168</v>
      </c>
      <c r="D245" s="1" t="s">
        <v>1740</v>
      </c>
      <c r="E245" s="1" t="str">
        <f>_xlfn.XLOOKUP(Tabla13[[#This Row],[Título]],Tabla4[Título],Tabla4[Número],"-",0)</f>
        <v>-</v>
      </c>
      <c r="G245" s="1" t="s">
        <v>1184</v>
      </c>
      <c r="I245" s="15" t="s">
        <v>277</v>
      </c>
      <c r="J245" s="1"/>
      <c r="K245" s="1" t="s">
        <v>938</v>
      </c>
      <c r="L245" s="1" t="s">
        <v>391</v>
      </c>
      <c r="M245" s="15" t="s">
        <v>1455</v>
      </c>
      <c r="N245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data-author="Taizé" data-momento="TaizéESP" data-bib="-" data-nold="-" data-nnew="Q52"&gt;&lt;a href="canciones/jubilate_coeli_(canon).html"&gt;Júbilo en el cielo (canon)&lt;/a&gt;&lt;/li&gt;</v>
      </c>
      <c r="O245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{"title":"Júbilo en el cielo (canon)","file":"canciones/jubilate_coeli_(canon).html","sections":["TaizéESP"],"number":"Q52","number_old":"NUM","tono":"Do cej2","author":"Taizé","source":"-","keywords":["KW"]},</v>
      </c>
      <c r="S245" s="1"/>
      <c r="T245" s="1"/>
    </row>
    <row r="246" spans="1:20" x14ac:dyDescent="0.3">
      <c r="A246" s="1">
        <f>ROW(Tabla13[[#This Row],[Título]])-1</f>
        <v>245</v>
      </c>
      <c r="B246" s="1" t="s">
        <v>244</v>
      </c>
      <c r="C246" s="1" t="s">
        <v>204</v>
      </c>
      <c r="D246" s="1" t="s">
        <v>2049</v>
      </c>
      <c r="E246" s="1" t="str">
        <f>_xlfn.XLOOKUP(Tabla13[[#This Row],[Título]],Tabla4[Título],Tabla4[Número],"-",0)</f>
        <v>-</v>
      </c>
      <c r="F246" s="1" t="s">
        <v>222</v>
      </c>
      <c r="G246" s="1" t="s">
        <v>1177</v>
      </c>
      <c r="H246" s="1" t="s">
        <v>643</v>
      </c>
      <c r="I246" s="15" t="s">
        <v>938</v>
      </c>
      <c r="J246" s="1"/>
      <c r="K246" s="1" t="s">
        <v>938</v>
      </c>
      <c r="L246" s="1" t="s">
        <v>244</v>
      </c>
      <c r="M246" s="15" t="s">
        <v>1456</v>
      </c>
      <c r="N246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data-author="-" data-momento="María" data-bib="-" data-nold="-" data-nnew="M07"&gt;&lt;a href="canciones/junto_a_ti,_maria.html"&gt;Junto a ti, María&lt;/a&gt;&lt;/li&gt;</v>
      </c>
      <c r="O246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{"title":"Junto a ti, María","file":"canciones/junto_a_ti,_maria.html","sections":["María"],"number":"M07","number_old":"NUM","tono":"Re","author":"-","source":"-","keywords":["KW"]},</v>
      </c>
      <c r="S246" s="1"/>
      <c r="T246" s="1"/>
    </row>
    <row r="247" spans="1:20" x14ac:dyDescent="0.3">
      <c r="A247" s="1">
        <f>ROW(Tabla13[[#This Row],[Título]])-1</f>
        <v>246</v>
      </c>
      <c r="B247" s="1" t="s">
        <v>187</v>
      </c>
      <c r="C247" s="1" t="s">
        <v>199</v>
      </c>
      <c r="D247" s="1" t="s">
        <v>2050</v>
      </c>
      <c r="E247" s="1" t="str">
        <f>_xlfn.XLOOKUP(Tabla13[[#This Row],[Título]],Tabla4[Título],Tabla4[Número],"-",0)</f>
        <v>-</v>
      </c>
      <c r="F247" s="1" t="s">
        <v>215</v>
      </c>
      <c r="G247" s="1" t="s">
        <v>1177</v>
      </c>
      <c r="H247" s="1" t="s">
        <v>643</v>
      </c>
      <c r="I247" s="15" t="s">
        <v>493</v>
      </c>
      <c r="J247" s="1"/>
      <c r="K247" s="1" t="s">
        <v>938</v>
      </c>
      <c r="L247" s="1" t="s">
        <v>187</v>
      </c>
      <c r="M247" s="15" t="s">
        <v>1457</v>
      </c>
      <c r="N247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data-author="Toño Casado" data-momento="Ofertorio" data-bib="-" data-nold="-" data-nnew="F09"&gt;&lt;a href="canciones/junto_al_vino_y_al_pan.html"&gt;Junto al vino y el pan&lt;/a&gt;&lt;/li&gt;</v>
      </c>
      <c r="O247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{"title":"Junto al vino y el pan","file":"canciones/junto_al_vino_y_al_pan.html","sections":["Ofertorio"],"number":"F09","number_old":"NUM","tono":"Re","author":"Toño Casado","source":"-","keywords":["KW"]},</v>
      </c>
      <c r="S247" s="1"/>
      <c r="T247" s="1"/>
    </row>
    <row r="248" spans="1:20" x14ac:dyDescent="0.3">
      <c r="A248" s="1">
        <f>ROW(Tabla13[[#This Row],[Título]])-1</f>
        <v>247</v>
      </c>
      <c r="B248" s="1" t="s">
        <v>85</v>
      </c>
      <c r="C248" s="1" t="s">
        <v>1138</v>
      </c>
      <c r="D248" s="1" t="s">
        <v>769</v>
      </c>
      <c r="E248" s="1">
        <f>_xlfn.XLOOKUP(Tabla13[[#This Row],[Título]],Tabla4[Título],Tabla4[Número],"-",0)</f>
        <v>143</v>
      </c>
      <c r="F248" s="1" t="s">
        <v>215</v>
      </c>
      <c r="G248" s="1" t="s">
        <v>551</v>
      </c>
      <c r="H248" s="1" t="s">
        <v>643</v>
      </c>
      <c r="I248" s="15" t="s">
        <v>494</v>
      </c>
      <c r="J248" s="1"/>
      <c r="K248" s="1" t="s">
        <v>938</v>
      </c>
      <c r="L248" s="1" t="s">
        <v>85</v>
      </c>
      <c r="M248" s="15" t="s">
        <v>1458</v>
      </c>
      <c r="N248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data-author="J. Pedro Martins" data-momento="Comunión" data-bib="-" data-nold="143" data-nnew="K45"&gt;&lt;a href="canciones/juntos_cantemos_hoy.html"&gt;Juntos cantemos hoy&lt;/a&gt;&lt;/li&gt;</v>
      </c>
      <c r="O248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{"title":"Juntos cantemos hoy","file":"canciones/juntos_cantemos_hoy.html","sections":["Comunión"],"number":"K45","number_old":"NUM","tono":"Do","author":"J. Pedro Martins","source":"-","keywords":["KW"]},</v>
      </c>
      <c r="S248" s="1"/>
      <c r="T248" s="1"/>
    </row>
    <row r="249" spans="1:20" x14ac:dyDescent="0.3">
      <c r="A249" s="1">
        <f>ROW(Tabla13[[#This Row],[Título]])-1</f>
        <v>248</v>
      </c>
      <c r="B249" s="1" t="s">
        <v>86</v>
      </c>
      <c r="C249" s="1" t="s">
        <v>195</v>
      </c>
      <c r="D249" s="1" t="s">
        <v>808</v>
      </c>
      <c r="E249" s="1">
        <f>_xlfn.XLOOKUP(Tabla13[[#This Row],[Título]],Tabla4[Título],Tabla4[Número],"-",0)</f>
        <v>145</v>
      </c>
      <c r="F249" s="1" t="s">
        <v>215</v>
      </c>
      <c r="G249" s="1" t="s">
        <v>551</v>
      </c>
      <c r="H249" s="1" t="s">
        <v>643</v>
      </c>
      <c r="I249" s="15" t="s">
        <v>495</v>
      </c>
      <c r="J249" s="1"/>
      <c r="K249" s="1" t="s">
        <v>938</v>
      </c>
      <c r="L249" s="1" t="s">
        <v>86</v>
      </c>
      <c r="M249" s="15" t="s">
        <v>1459</v>
      </c>
      <c r="N249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data-author="Cesáreo Gabarain" data-momento="Entrada" data-bib="-" data-nold="145" data-nnew="A23"&gt;&lt;a href="canciones/juntos_como_hermanos.html"&gt;Juntos como hermanos&lt;/a&gt;&lt;/li&gt;</v>
      </c>
      <c r="O249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{"title":"Juntos como hermanos","file":"canciones/juntos_como_hermanos.html","sections":["Entrada"],"number":"A23","number_old":"NUM","tono":"Do","author":"Cesáreo Gabarain","source":"-","keywords":["KW"]},</v>
      </c>
      <c r="S249" s="1"/>
      <c r="T249" s="1"/>
    </row>
    <row r="250" spans="1:20" x14ac:dyDescent="0.3">
      <c r="A250" s="1">
        <f>ROW(Tabla13[[#This Row],[Título]])-1</f>
        <v>249</v>
      </c>
      <c r="B250" s="1" t="s">
        <v>597</v>
      </c>
      <c r="C250" s="1" t="s">
        <v>199</v>
      </c>
      <c r="D250" s="1" t="s">
        <v>837</v>
      </c>
      <c r="E250" s="1" t="str">
        <f>_xlfn.XLOOKUP(Tabla13[[#This Row],[Título]],Tabla4[Título],Tabla4[Número],"-",0)</f>
        <v>-</v>
      </c>
      <c r="F250" s="1" t="s">
        <v>582</v>
      </c>
      <c r="G250" s="1" t="s">
        <v>1185</v>
      </c>
      <c r="H250" s="1" t="s">
        <v>643</v>
      </c>
      <c r="I250" s="15" t="s">
        <v>653</v>
      </c>
      <c r="J250" s="1"/>
      <c r="K250" s="1" t="s">
        <v>938</v>
      </c>
      <c r="L250" s="1" t="s">
        <v>597</v>
      </c>
      <c r="M250" s="15" t="s">
        <v>1460</v>
      </c>
      <c r="N250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data-author="Pablo Coloma" data-momento="Ofertorio" data-bib="-" data-nold="-" data-nnew="F10"&gt;&lt;a href="canciones/juntos_nos_acercamos.html"&gt;Juntos nos acercamos&lt;/a&gt;&lt;/li&gt;</v>
      </c>
      <c r="O250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{"title":"Juntos nos acercamos","file":"canciones/juntos_nos_acercamos.html","sections":["Ofertorio"],"number":"F10","number_old":"NUM","tono":"Sol cej4","author":"Pablo Coloma","source":"-","keywords":["KW"]},</v>
      </c>
      <c r="S250" s="1"/>
      <c r="T250" s="1"/>
    </row>
    <row r="251" spans="1:20" x14ac:dyDescent="0.3">
      <c r="A251" s="1">
        <f>ROW(Tabla13[[#This Row],[Título]])-1</f>
        <v>250</v>
      </c>
      <c r="B251" s="1" t="s">
        <v>395</v>
      </c>
      <c r="C251" s="1" t="s">
        <v>1169</v>
      </c>
      <c r="D251" s="1" t="s">
        <v>1741</v>
      </c>
      <c r="E251" s="1" t="str">
        <f>_xlfn.XLOOKUP(Tabla13[[#This Row],[Título]],Tabla4[Título],Tabla4[Número],"-",0)</f>
        <v>-</v>
      </c>
      <c r="G251" s="1" t="s">
        <v>1182</v>
      </c>
      <c r="I251" s="15"/>
      <c r="J251" s="1"/>
      <c r="K251" s="1"/>
      <c r="L251" s="1"/>
      <c r="M251" s="15" t="s">
        <v>1461</v>
      </c>
      <c r="N251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data-author="" data-momento="TaizéORIG" data-bib="" data-nold="-" data-nnew="Q53"&gt;&lt;a href="canciones/kyrie_1.html"&gt;Kyrie 1&lt;/a&gt;&lt;/li&gt;</v>
      </c>
      <c r="O251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{"title":"Kyrie 1","file":"canciones/kyrie_1.html","sections":["TaizéORIG"],"number":"Q53","number_old":"NUM","tono":"Sol","author":"","source":"","keywords":["KW"]},</v>
      </c>
      <c r="S251" s="1"/>
      <c r="T251" s="1"/>
    </row>
    <row r="252" spans="1:20" x14ac:dyDescent="0.3">
      <c r="A252" s="1">
        <f>ROW(Tabla13[[#This Row],[Título]])-1</f>
        <v>251</v>
      </c>
      <c r="B252" s="1" t="s">
        <v>408</v>
      </c>
      <c r="C252" s="1" t="s">
        <v>1169</v>
      </c>
      <c r="D252" s="1" t="s">
        <v>1742</v>
      </c>
      <c r="E252" s="1" t="str">
        <f>_xlfn.XLOOKUP(Tabla13[[#This Row],[Título]],Tabla4[Título],Tabla4[Número],"-",0)</f>
        <v>-</v>
      </c>
      <c r="G252" s="1" t="s">
        <v>1189</v>
      </c>
      <c r="I252" s="15"/>
      <c r="J252" s="1"/>
      <c r="K252" s="1"/>
      <c r="L252" s="1"/>
      <c r="M252" s="15" t="s">
        <v>1462</v>
      </c>
      <c r="N252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data-author="" data-momento="TaizéORIG" data-bib="" data-nold="-" data-nnew="Q56"&gt;&lt;a href="canciones/kyrie_20.html"&gt;Kyrie 20&lt;/a&gt;&lt;/li&gt;</v>
      </c>
      <c r="O252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{"title":"Kyrie 20","file":"canciones/kyrie_20.html","sections":["TaizéORIG"],"number":"Q56","number_old":"NUM","tono":"Lam cej3","author":"","source":"","keywords":["KW"]},</v>
      </c>
      <c r="S252" s="1"/>
      <c r="T252" s="1"/>
    </row>
    <row r="253" spans="1:20" x14ac:dyDescent="0.3">
      <c r="A253" s="1">
        <f>ROW(Tabla13[[#This Row],[Título]])-1</f>
        <v>252</v>
      </c>
      <c r="B253" s="1" t="s">
        <v>397</v>
      </c>
      <c r="C253" s="1" t="s">
        <v>1169</v>
      </c>
      <c r="D253" s="1" t="s">
        <v>1743</v>
      </c>
      <c r="E253" s="1" t="str">
        <f>_xlfn.XLOOKUP(Tabla13[[#This Row],[Título]],Tabla4[Título],Tabla4[Número],"-",0)</f>
        <v>-</v>
      </c>
      <c r="G253" s="1" t="s">
        <v>1210</v>
      </c>
      <c r="I253" s="15"/>
      <c r="J253" s="1"/>
      <c r="K253" s="1"/>
      <c r="L253" s="1"/>
      <c r="M253" s="15" t="s">
        <v>1463</v>
      </c>
      <c r="N253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data-author="" data-momento="TaizéORIG" data-bib="" data-nold="-" data-nnew="Q54"&gt;&lt;a href="canciones/kyrie_6.html"&gt;Kyrie 6&lt;/a&gt;&lt;/li&gt;</v>
      </c>
      <c r="O253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{"title":"Kyrie 6","file":"canciones/kyrie_6.html","sections":["TaizéORIG"],"number":"Q54","number_old":"NUM","tono":"Mim cej1","author":"","source":"","keywords":["KW"]},</v>
      </c>
      <c r="S253" s="1"/>
      <c r="T253" s="1"/>
    </row>
    <row r="254" spans="1:20" x14ac:dyDescent="0.3">
      <c r="A254" s="1">
        <f>ROW(Tabla13[[#This Row],[Título]])-1</f>
        <v>253</v>
      </c>
      <c r="B254" s="1" t="s">
        <v>399</v>
      </c>
      <c r="C254" s="1" t="s">
        <v>1169</v>
      </c>
      <c r="D254" s="1" t="s">
        <v>1744</v>
      </c>
      <c r="E254" s="1" t="str">
        <f>_xlfn.XLOOKUP(Tabla13[[#This Row],[Título]],Tabla4[Título],Tabla4[Número],"-",0)</f>
        <v>-</v>
      </c>
      <c r="G254" s="1" t="s">
        <v>1194</v>
      </c>
      <c r="I254" s="15"/>
      <c r="J254" s="1"/>
      <c r="K254" s="1"/>
      <c r="L254" s="1"/>
      <c r="M254" s="15" t="s">
        <v>1464</v>
      </c>
      <c r="N254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data-author="" data-momento="TaizéORIG" data-bib="" data-nold="-" data-nnew="Q55"&gt;&lt;a href="canciones/kyrie_8.html"&gt;Kyrie 8&lt;/a&gt;&lt;/li&gt;</v>
      </c>
      <c r="O254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{"title":"Kyrie 8","file":"canciones/kyrie_8.html","sections":["TaizéORIG"],"number":"Q55","number_old":"NUM","tono":"Lam cej2","author":"","source":"","keywords":["KW"]},</v>
      </c>
      <c r="S254" s="1"/>
      <c r="T254" s="1"/>
    </row>
    <row r="255" spans="1:20" x14ac:dyDescent="0.3">
      <c r="A255" s="1">
        <f>ROW(Tabla13[[#This Row],[Título]])-1</f>
        <v>254</v>
      </c>
      <c r="B255" s="1" t="s">
        <v>410</v>
      </c>
      <c r="C255" s="1" t="s">
        <v>1169</v>
      </c>
      <c r="D255" s="1" t="s">
        <v>1745</v>
      </c>
      <c r="E255" s="1" t="str">
        <f>_xlfn.XLOOKUP(Tabla13[[#This Row],[Título]],Tabla4[Título],Tabla4[Número],"-",0)</f>
        <v>-</v>
      </c>
      <c r="G255" s="1" t="s">
        <v>1226</v>
      </c>
      <c r="I255" s="15"/>
      <c r="J255" s="1"/>
      <c r="K255" s="1"/>
      <c r="L255" s="1"/>
      <c r="M255" s="15" t="s">
        <v>1465</v>
      </c>
      <c r="N255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data-author="" data-momento="TaizéORIG" data-bib="" data-nold="-" data-nnew="Q57"&gt;&lt;a href="canciones/l’ajuda_em_vindrà.html"&gt;L’ajuda em vindrà&lt;/a&gt;&lt;/li&gt;</v>
      </c>
      <c r="O255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{"title":"L’ajuda em vindrà","file":"canciones/l’ajuda_em_vindrà.html","sections":["TaizéORIG"],"number":"Q57","number_old":"NUM","tono":"Mi cej3","author":"","source":"","keywords":["KW"]},</v>
      </c>
      <c r="S255" s="1"/>
      <c r="T255" s="1"/>
    </row>
    <row r="256" spans="1:20" x14ac:dyDescent="0.3">
      <c r="A256" s="1">
        <f>ROW(Tabla13[[#This Row],[Título]])-1</f>
        <v>255</v>
      </c>
      <c r="B256" s="1" t="s">
        <v>1069</v>
      </c>
      <c r="C256" s="1" t="s">
        <v>1168</v>
      </c>
      <c r="D256" s="1" t="s">
        <v>1745</v>
      </c>
      <c r="E256" s="1" t="str">
        <f>_xlfn.XLOOKUP(Tabla13[[#This Row],[Título]],Tabla4[Título],Tabla4[Número],"-",0)</f>
        <v>-</v>
      </c>
      <c r="G256" s="1" t="s">
        <v>1226</v>
      </c>
      <c r="I256" s="15" t="s">
        <v>277</v>
      </c>
      <c r="J256" s="1"/>
      <c r="K256" s="1" t="s">
        <v>1117</v>
      </c>
      <c r="L256" s="1" t="s">
        <v>410</v>
      </c>
      <c r="M256" s="15" t="s">
        <v>1465</v>
      </c>
      <c r="N256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data-author="Taizé" data-momento="TaizéESP" data-bib="Salmo 121, 2" data-nold="-" data-nnew="Q57"&gt;&lt;a href="canciones/l’ajuda_em_vindrà.html"&gt;La ayuda vendrá&lt;/a&gt;&lt;/li&gt;</v>
      </c>
      <c r="O256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{"title":"La ayuda vendrá","file":"canciones/l’ajuda_em_vindrà.html","sections":["TaizéESP"],"number":"Q57","number_old":"NUM","tono":"Mi cej3","author":"Taizé","source":"Salmo 121, 2","keywords":["KW"]},</v>
      </c>
      <c r="S256" s="1"/>
      <c r="T256" s="1"/>
    </row>
    <row r="257" spans="1:20" x14ac:dyDescent="0.3">
      <c r="A257" s="1">
        <f>ROW(Tabla13[[#This Row],[Título]])-1</f>
        <v>256</v>
      </c>
      <c r="B257" s="1" t="s">
        <v>638</v>
      </c>
      <c r="C257" s="1" t="s">
        <v>206</v>
      </c>
      <c r="D257" s="1" t="s">
        <v>705</v>
      </c>
      <c r="E257" s="1" t="str">
        <f>_xlfn.XLOOKUP(Tabla13[[#This Row],[Título]],Tabla4[Título],Tabla4[Número],"-",0)</f>
        <v>-</v>
      </c>
      <c r="F257" s="1" t="s">
        <v>582</v>
      </c>
      <c r="G257" s="1" t="s">
        <v>1177</v>
      </c>
      <c r="H257" s="1" t="s">
        <v>643</v>
      </c>
      <c r="I257" s="15" t="s">
        <v>497</v>
      </c>
      <c r="J257" s="1"/>
      <c r="K257" s="1" t="s">
        <v>985</v>
      </c>
      <c r="L257" s="1" t="s">
        <v>638</v>
      </c>
      <c r="M257" s="15" t="s">
        <v>1466</v>
      </c>
      <c r="N257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data-author="Kairoi" data-momento="Antífonas" data-bib="Salmo 23, 6" data-nold="-" data-nnew="D21"&gt;&lt;a href="canciones/la_bondad_y_el_amor_del_señor.html"&gt;La bondad y el amor del Señor&lt;/a&gt;&lt;/li&gt;</v>
      </c>
      <c r="O257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{"title":"La bondad y el amor del Señor","file":"canciones/la_bondad_y_el_amor_del_señor.html","sections":["Antífonas"],"number":"D21","number_old":"NUM","tono":"Re","author":"Kairoi","source":"Salmo 23, 6","keywords":["KW"]},</v>
      </c>
      <c r="S257" s="1"/>
      <c r="T257" s="1"/>
    </row>
    <row r="258" spans="1:20" x14ac:dyDescent="0.3">
      <c r="A258" s="1">
        <f>ROW(Tabla13[[#This Row],[Título]])-1</f>
        <v>257</v>
      </c>
      <c r="B258" s="1" t="s">
        <v>87</v>
      </c>
      <c r="C258" s="1" t="s">
        <v>199</v>
      </c>
      <c r="D258" s="1" t="s">
        <v>838</v>
      </c>
      <c r="E258" s="1">
        <f>_xlfn.XLOOKUP(Tabla13[[#This Row],[Título]],Tabla4[Título],Tabla4[Número],"-",0)</f>
        <v>431</v>
      </c>
      <c r="F258" s="1" t="s">
        <v>215</v>
      </c>
      <c r="G258" s="1" t="s">
        <v>551</v>
      </c>
      <c r="H258" s="1" t="s">
        <v>643</v>
      </c>
      <c r="I258" s="15" t="s">
        <v>540</v>
      </c>
      <c r="J258" s="1"/>
      <c r="K258" s="1" t="s">
        <v>938</v>
      </c>
      <c r="L258" s="1" t="s">
        <v>87</v>
      </c>
      <c r="M258" s="15" t="s">
        <v>1467</v>
      </c>
      <c r="N258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data-author="Jesucristo Superstar" data-momento="Ofertorio" data-bib="-" data-nold="431" data-nnew="F11"&gt;&lt;a href="canciones/la_cena_del_señor.html"&gt;La cena del Señor&lt;/a&gt;&lt;/li&gt;</v>
      </c>
      <c r="O258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{"title":"La cena del Señor","file":"canciones/la_cena_del_señor.html","sections":["Ofertorio"],"number":"F11","number_old":"NUM","tono":"Do","author":"Jesucristo Superstar","source":"-","keywords":["KW"]},</v>
      </c>
      <c r="S258" s="1"/>
      <c r="T258" s="1"/>
    </row>
    <row r="259" spans="1:20" x14ac:dyDescent="0.3">
      <c r="A259" s="1">
        <f>ROW(Tabla13[[#This Row],[Título]])-1</f>
        <v>258</v>
      </c>
      <c r="B259" s="1" t="s">
        <v>1073</v>
      </c>
      <c r="C259" s="1" t="s">
        <v>1168</v>
      </c>
      <c r="D259" s="1" t="s">
        <v>1746</v>
      </c>
      <c r="E259" s="1">
        <f>_xlfn.XLOOKUP(Tabla13[[#This Row],[Título]],Tabla4[Título],Tabla4[Número],"-",0)</f>
        <v>157</v>
      </c>
      <c r="G259" s="1" t="s">
        <v>1213</v>
      </c>
      <c r="I259" s="15" t="s">
        <v>277</v>
      </c>
      <c r="J259" s="1"/>
      <c r="K259" s="1" t="s">
        <v>1121</v>
      </c>
      <c r="L259" s="1" t="s">
        <v>422</v>
      </c>
      <c r="M259" s="15" t="s">
        <v>1468</v>
      </c>
      <c r="N259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data-author="Taizé" data-momento="TaizéESP" data-bib="Salmo 89, 2" data-nold="157" data-nnew="Q62"&gt;&lt;a href="canciones/misericordias_domini.html"&gt;La misericordia del Señor&lt;/a&gt;&lt;/li&gt;</v>
      </c>
      <c r="O259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{"title":"La misericordia del Señor","file":"canciones/misericordias_domini.html","sections":["TaizéESP"],"number":"Q62","number_old":"NUM","tono":"Lam cej5","author":"Taizé","source":"Salmo 89, 2","keywords":["KW"]},</v>
      </c>
      <c r="S259" s="1"/>
      <c r="T259" s="1"/>
    </row>
    <row r="260" spans="1:20" x14ac:dyDescent="0.3">
      <c r="A260" s="1">
        <f>ROW(Tabla13[[#This Row],[Título]])-1</f>
        <v>259</v>
      </c>
      <c r="B260" s="1" t="s">
        <v>239</v>
      </c>
      <c r="C260" s="1" t="s">
        <v>202</v>
      </c>
      <c r="D260" s="1" t="s">
        <v>2051</v>
      </c>
      <c r="E260" s="1" t="str">
        <f>_xlfn.XLOOKUP(Tabla13[[#This Row],[Título]],Tabla4[Título],Tabla4[Número],"-",0)</f>
        <v>-</v>
      </c>
      <c r="F260" s="1" t="s">
        <v>219</v>
      </c>
      <c r="G260" s="1" t="s">
        <v>1197</v>
      </c>
      <c r="H260" s="1" t="s">
        <v>643</v>
      </c>
      <c r="I260" s="15" t="s">
        <v>938</v>
      </c>
      <c r="J260" s="1"/>
      <c r="K260" s="1" t="s">
        <v>938</v>
      </c>
      <c r="L260" s="1" t="s">
        <v>239</v>
      </c>
      <c r="M260" s="15" t="s">
        <v>1469</v>
      </c>
      <c r="N260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data-author="-" data-momento="Paz" data-bib="-" data-nold="-" data-nnew="I02"&gt;&lt;a href="canciones/la_paz_te_doy.html"&gt;La paz te doy&lt;/a&gt;&lt;/li&gt;</v>
      </c>
      <c r="O260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{"title":"La paz te doy","file":"canciones/la_paz_te_doy.html","sections":["Paz"],"number":"I02","number_old":"NUM","tono":"La cej2","author":"-","source":"-","keywords":["KW"]},</v>
      </c>
      <c r="S260" s="1"/>
      <c r="T260" s="1"/>
    </row>
    <row r="261" spans="1:20" x14ac:dyDescent="0.3">
      <c r="A261" s="1">
        <f>ROW(Tabla13[[#This Row],[Título]])-1</f>
        <v>260</v>
      </c>
      <c r="B261" s="1" t="s">
        <v>88</v>
      </c>
      <c r="C261" s="1" t="s">
        <v>204</v>
      </c>
      <c r="D261" s="1" t="s">
        <v>2052</v>
      </c>
      <c r="E261" s="1">
        <f>_xlfn.XLOOKUP(Tabla13[[#This Row],[Título]],Tabla4[Título],Tabla4[Número],"-",0)</f>
        <v>432</v>
      </c>
      <c r="F261" s="1" t="s">
        <v>215</v>
      </c>
      <c r="G261" s="1" t="s">
        <v>1180</v>
      </c>
      <c r="H261" s="1" t="s">
        <v>643</v>
      </c>
      <c r="I261" s="15" t="s">
        <v>938</v>
      </c>
      <c r="J261" s="1"/>
      <c r="K261" s="1" t="s">
        <v>938</v>
      </c>
      <c r="L261" s="1" t="s">
        <v>88</v>
      </c>
      <c r="M261" s="15" t="s">
        <v>1470</v>
      </c>
      <c r="N261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data-author="-" data-momento="María" data-bib="-" data-nold="432" data-nnew="M08"&gt;&lt;a href="canciones/la_virgen_sueña_caminos.html"&gt;La Virgen sueña caminos&lt;/a&gt;&lt;/li&gt;</v>
      </c>
      <c r="O261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{"title":"La Virgen sueña caminos","file":"canciones/la_virgen_sueña_caminos.html","sections":["María"],"number":"M08","number_old":"NUM","tono":"Mi","author":"-","source":"-","keywords":["KW"]},</v>
      </c>
      <c r="S261" s="1"/>
      <c r="T261" s="1"/>
    </row>
    <row r="262" spans="1:20" x14ac:dyDescent="0.3">
      <c r="A262" s="1">
        <f>ROW(Tabla13[[#This Row],[Título]])-1</f>
        <v>261</v>
      </c>
      <c r="B262" s="1" t="s">
        <v>636</v>
      </c>
      <c r="C262" s="1" t="s">
        <v>206</v>
      </c>
      <c r="D262" s="1" t="s">
        <v>706</v>
      </c>
      <c r="E262" s="1" t="str">
        <f>_xlfn.XLOOKUP(Tabla13[[#This Row],[Título]],Tabla4[Título],Tabla4[Número],"-",0)</f>
        <v>-</v>
      </c>
      <c r="F262" s="1" t="s">
        <v>637</v>
      </c>
      <c r="G262" s="1" t="s">
        <v>1184</v>
      </c>
      <c r="H262" s="1" t="s">
        <v>643</v>
      </c>
      <c r="I262" s="15" t="s">
        <v>515</v>
      </c>
      <c r="J262" s="1"/>
      <c r="K262" s="1" t="s">
        <v>986</v>
      </c>
      <c r="L262" s="1" t="s">
        <v>636</v>
      </c>
      <c r="M262" s="15" t="s">
        <v>1471</v>
      </c>
      <c r="N262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data-author="Ain Karem" data-momento="Antífonas" data-bib="Salmos 119, 105" data-nold="-" data-nnew="D22"&gt;&lt;a href="canciones/lampara_es_tu_palabra.html"&gt;Lámpara es tu palabra&lt;/a&gt;&lt;/li&gt;</v>
      </c>
      <c r="O262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{"title":"Lámpara es tu palabra","file":"canciones/lampara_es_tu_palabra.html","sections":["Antífonas"],"number":"D22","number_old":"NUM","tono":"Do cej2","author":"Ain Karem","source":"Salmos 119, 105","keywords":["KW"]},</v>
      </c>
      <c r="S262" s="1"/>
      <c r="T262" s="1"/>
    </row>
    <row r="263" spans="1:20" x14ac:dyDescent="0.3">
      <c r="A263" s="1">
        <f>ROW(Tabla13[[#This Row],[Título]])-1</f>
        <v>262</v>
      </c>
      <c r="B263" s="1" t="s">
        <v>903</v>
      </c>
      <c r="C263" s="1" t="s">
        <v>1169</v>
      </c>
      <c r="D263" s="1" t="s">
        <v>1747</v>
      </c>
      <c r="E263" s="1" t="str">
        <f>_xlfn.XLOOKUP(Tabla13[[#This Row],[Título]],Tabla4[Título],Tabla4[Número],"-",0)</f>
        <v>-</v>
      </c>
      <c r="G263" s="1" t="s">
        <v>1209</v>
      </c>
      <c r="I263" s="15"/>
      <c r="J263" s="1"/>
      <c r="K263" s="1"/>
      <c r="L263" s="1"/>
      <c r="M263" s="15" t="s">
        <v>1472</v>
      </c>
      <c r="N263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data-author="" data-momento="TaizéORIG" data-bib="" data-nold="-" data-nnew="Q58"&gt;&lt;a href="canciones/laudate_dominum.html"&gt;Laudate Dominum&lt;/a&gt;&lt;/li&gt;</v>
      </c>
      <c r="O263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{"title":"Laudate Dominum","file":"canciones/laudate_dominum.html","sections":["TaizéORIG"],"number":"Q58","number_old":"NUM","tono":"Mim cej3","author":"","source":"","keywords":["KW"]},</v>
      </c>
      <c r="S263" s="1"/>
      <c r="T263" s="1"/>
    </row>
    <row r="264" spans="1:20" x14ac:dyDescent="0.3">
      <c r="A264" s="1">
        <f>ROW(Tabla13[[#This Row],[Título]])-1</f>
        <v>263</v>
      </c>
      <c r="B264" s="1" t="s">
        <v>904</v>
      </c>
      <c r="C264" s="1" t="s">
        <v>1169</v>
      </c>
      <c r="D264" s="1" t="s">
        <v>1748</v>
      </c>
      <c r="E264" s="1" t="str">
        <f>_xlfn.XLOOKUP(Tabla13[[#This Row],[Título]],Tabla4[Título],Tabla4[Número],"-",0)</f>
        <v>-</v>
      </c>
      <c r="G264" s="1" t="s">
        <v>1192</v>
      </c>
      <c r="I264" s="15"/>
      <c r="J264" s="1"/>
      <c r="K264" s="1"/>
      <c r="L264" s="1"/>
      <c r="M264" s="15" t="s">
        <v>1473</v>
      </c>
      <c r="N264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data-author="" data-momento="TaizéORIG" data-bib="" data-nold="-" data-nnew="Q59"&gt;&lt;a href="canciones/laudate_omnes_gentes.html"&gt;Laudate omnes gentes&lt;/a&gt;&lt;/li&gt;</v>
      </c>
      <c r="O264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{"title":"Laudate omnes gentes","file":"canciones/laudate_omnes_gentes.html","sections":["TaizéORIG"],"number":"Q59","number_old":"NUM","tono":"Do cej3","author":"","source":"","keywords":["KW"]},</v>
      </c>
      <c r="S264" s="1"/>
      <c r="T264" s="1"/>
    </row>
    <row r="265" spans="1:20" x14ac:dyDescent="0.3">
      <c r="A265" s="1">
        <f>ROW(Tabla13[[#This Row],[Título]])-1</f>
        <v>264</v>
      </c>
      <c r="B265" s="1" t="s">
        <v>417</v>
      </c>
      <c r="C265" s="1" t="s">
        <v>1169</v>
      </c>
      <c r="D265" s="1" t="s">
        <v>1749</v>
      </c>
      <c r="E265" s="1" t="str">
        <f>_xlfn.XLOOKUP(Tabla13[[#This Row],[Título]],Tabla4[Título],Tabla4[Número],"-",0)</f>
        <v>-</v>
      </c>
      <c r="G265" s="1" t="s">
        <v>1184</v>
      </c>
      <c r="I265" s="15"/>
      <c r="J265" s="1"/>
      <c r="K265" s="1"/>
      <c r="L265" s="1"/>
      <c r="M265" s="15" t="s">
        <v>1474</v>
      </c>
      <c r="N265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data-author="" data-momento="TaizéORIG" data-bib="" data-nold="-" data-nnew="Q60"&gt;&lt;a href="canciones/let_all_who_are_thirsty_come.html"&gt;Let all who are thirsty come&lt;/a&gt;&lt;/li&gt;</v>
      </c>
      <c r="O265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{"title":"Let all who are thirsty come","file":"canciones/let_all_who_are_thirsty_come.html","sections":["TaizéORIG"],"number":"Q60","number_old":"NUM","tono":"Do cej2","author":"","source":"","keywords":["KW"]},</v>
      </c>
      <c r="S265" s="1"/>
      <c r="T265" s="1"/>
    </row>
    <row r="266" spans="1:20" x14ac:dyDescent="0.3">
      <c r="A266" s="1">
        <f>ROW(Tabla13[[#This Row],[Título]])-1</f>
        <v>265</v>
      </c>
      <c r="B266" s="1" t="s">
        <v>625</v>
      </c>
      <c r="C266" s="1" t="s">
        <v>217</v>
      </c>
      <c r="D266" s="1" t="s">
        <v>2053</v>
      </c>
      <c r="E266" s="1" t="str">
        <f>_xlfn.XLOOKUP(Tabla13[[#This Row],[Título]],Tabla4[Título],Tabla4[Número],"-",0)</f>
        <v>-</v>
      </c>
      <c r="F266" s="1" t="s">
        <v>630</v>
      </c>
      <c r="G266" s="1" t="s">
        <v>1212</v>
      </c>
      <c r="H266" s="1" t="s">
        <v>643</v>
      </c>
      <c r="I266" s="15" t="s">
        <v>938</v>
      </c>
      <c r="J266" s="1"/>
      <c r="K266" s="1" t="s">
        <v>938</v>
      </c>
      <c r="L266" s="1" t="s">
        <v>625</v>
      </c>
      <c r="M266" s="15" t="s">
        <v>1475</v>
      </c>
      <c r="N266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data-author="-" data-momento="Especiales" data-bib="-" data-nold="-" data-nnew="P03"&gt;&lt;a href="canciones/letanias.html"&gt;Letanías&lt;/a&gt;&lt;/li&gt;</v>
      </c>
      <c r="O266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{"title":"Letanías","file":"canciones/letanias.html","sections":["Especiales"],"number":"P03","number_old":"NUM","tono":"Lam cej1","author":"-","source":"-","keywords":["KW"]},</v>
      </c>
      <c r="S266" s="1"/>
      <c r="T266" s="1"/>
    </row>
    <row r="267" spans="1:20" x14ac:dyDescent="0.3">
      <c r="A267" s="1">
        <f>ROW(Tabla13[[#This Row],[Título]])-1</f>
        <v>266</v>
      </c>
      <c r="B267" s="1" t="s">
        <v>1018</v>
      </c>
      <c r="C267" s="1" t="s">
        <v>1168</v>
      </c>
      <c r="D267" s="1" t="s">
        <v>1680</v>
      </c>
      <c r="E267" s="1" t="str">
        <f>_xlfn.XLOOKUP(Tabla13[[#This Row],[Título]],Tabla4[Título],Tabla4[Número],"-",0)</f>
        <v>-</v>
      </c>
      <c r="G267" s="1" t="s">
        <v>1221</v>
      </c>
      <c r="I267" s="15" t="s">
        <v>277</v>
      </c>
      <c r="J267" s="1"/>
      <c r="K267" s="1" t="s">
        <v>1091</v>
      </c>
      <c r="L267" s="1" t="s">
        <v>287</v>
      </c>
      <c r="M267" s="15" t="s">
        <v>1258</v>
      </c>
      <c r="N267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data-author="Taizé" data-momento="TaizéESP" data-bib="Salmo 143, 8" data-nold="-" data-nnew="Q03"&gt;&lt;a href="canciones/ad_te_jesu_christe.html"&gt;Levanto mi alma&lt;/a&gt;&lt;/li&gt;</v>
      </c>
      <c r="O267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{"title":"Levanto mi alma","file":"canciones/ad_te_jesu_christe.html","sections":["TaizéESP"],"number":"Q03","number_old":"NUM","tono":"Solm cej2","author":"Taizé","source":"Salmo 143, 8","keywords":["KW"]},</v>
      </c>
      <c r="S267" s="1"/>
      <c r="T267" s="1"/>
    </row>
    <row r="268" spans="1:20" x14ac:dyDescent="0.3">
      <c r="A268" s="1">
        <f>ROW(Tabla13[[#This Row],[Título]])-1</f>
        <v>267</v>
      </c>
      <c r="B268" s="1" t="s">
        <v>1039</v>
      </c>
      <c r="C268" s="1" t="s">
        <v>1168</v>
      </c>
      <c r="D268" s="1" t="s">
        <v>1707</v>
      </c>
      <c r="E268" s="1" t="str">
        <f>_xlfn.XLOOKUP(Tabla13[[#This Row],[Título]],Tabla4[Título],Tabla4[Número],"-",0)</f>
        <v>-</v>
      </c>
      <c r="G268" s="1" t="s">
        <v>1184</v>
      </c>
      <c r="I268" s="15" t="s">
        <v>277</v>
      </c>
      <c r="J268" s="1"/>
      <c r="K268" s="1" t="s">
        <v>1101</v>
      </c>
      <c r="L268" s="1" t="s">
        <v>341</v>
      </c>
      <c r="M268" s="15" t="s">
        <v>1340</v>
      </c>
      <c r="N268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data-author="Taizé" data-momento="TaizéESP" data-bib="Salmo 136, 1" data-nold="-" data-nnew="Q24"&gt;&lt;a href="canciones/confitemini_domino.html"&gt;Llénanos, Señor, de tu paz&lt;/a&gt;&lt;/li&gt;</v>
      </c>
      <c r="O268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{"title":"Llénanos, Señor, de tu paz","file":"canciones/confitemini_domino.html","sections":["TaizéESP"],"number":"Q24","number_old":"NUM","tono":"Do cej2","author":"Taizé","source":"Salmo 136, 1","keywords":["KW"]},</v>
      </c>
      <c r="S268" s="1"/>
      <c r="T268" s="1"/>
    </row>
    <row r="269" spans="1:20" x14ac:dyDescent="0.3">
      <c r="A269" s="1">
        <f>ROW(Tabla13[[#This Row],[Título]])-1</f>
        <v>268</v>
      </c>
      <c r="B269" s="1" t="s">
        <v>240</v>
      </c>
      <c r="C269" s="1" t="s">
        <v>202</v>
      </c>
      <c r="D269" s="1" t="s">
        <v>2054</v>
      </c>
      <c r="E269" s="1" t="str">
        <f>_xlfn.XLOOKUP(Tabla13[[#This Row],[Título]],Tabla4[Título],Tabla4[Número],"-",0)</f>
        <v>-</v>
      </c>
      <c r="F269" s="1" t="s">
        <v>219</v>
      </c>
      <c r="G269" s="1" t="s">
        <v>1197</v>
      </c>
      <c r="H269" s="1" t="s">
        <v>643</v>
      </c>
      <c r="I269" s="15" t="s">
        <v>938</v>
      </c>
      <c r="J269" s="1" t="s">
        <v>562</v>
      </c>
      <c r="K269" s="1" t="s">
        <v>938</v>
      </c>
      <c r="L269" s="1" t="s">
        <v>240</v>
      </c>
      <c r="M269" s="15" t="s">
        <v>1476</v>
      </c>
      <c r="N269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data-author="-" data-momento="Paz" data-bib="-" data-nold="-" data-nnew="I03"&gt;&lt;a href="canciones/llevad_la_buena_noticia.html"&gt;Llevad la buena noticia&lt;/a&gt;&lt;/li&gt;</v>
      </c>
      <c r="O269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{"title":"Llevad la buena noticia","file":"canciones/llevad_la_buena_noticia.html","sections":["Paz"],"number":"I03","number_old":"NUM","tono":"La cej2","author":"-","source":"-","keywords":["KW"]},</v>
      </c>
      <c r="S269" s="1"/>
      <c r="T269" s="1"/>
    </row>
    <row r="270" spans="1:20" x14ac:dyDescent="0.3">
      <c r="A270" s="1">
        <f>ROW(Tabla13[[#This Row],[Título]])-1</f>
        <v>269</v>
      </c>
      <c r="B270" s="1" t="s">
        <v>89</v>
      </c>
      <c r="C270" s="1" t="s">
        <v>203</v>
      </c>
      <c r="D270" s="1" t="s">
        <v>2055</v>
      </c>
      <c r="E270" s="1">
        <f>_xlfn.XLOOKUP(Tabla13[[#This Row],[Título]],Tabla4[Título],Tabla4[Número],"-",0)</f>
        <v>152</v>
      </c>
      <c r="F270" s="1" t="s">
        <v>215</v>
      </c>
      <c r="G270" s="1" t="s">
        <v>1182</v>
      </c>
      <c r="H270" s="1" t="s">
        <v>643</v>
      </c>
      <c r="I270" s="15" t="s">
        <v>499</v>
      </c>
      <c r="J270" s="1"/>
      <c r="K270" s="1" t="s">
        <v>938</v>
      </c>
      <c r="L270" s="1" t="s">
        <v>89</v>
      </c>
      <c r="M270" s="15" t="s">
        <v>1477</v>
      </c>
      <c r="N270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data-author="Antonio Alcalde" data-momento="Despedida" data-bib="-" data-nold="152" data-nnew="L05"&gt;&lt;a href="canciones/lo_que_hemos_visto_y_oido.html"&gt;Lo que hemos visto y oído&lt;/a&gt;&lt;/li&gt;</v>
      </c>
      <c r="O270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{"title":"Lo que hemos visto y oído","file":"canciones/lo_que_hemos_visto_y_oido.html","sections":["Despedida"],"number":"L05","number_old":"NUM","tono":"Sol","author":"Antonio Alcalde","source":"-","keywords":["KW"]},</v>
      </c>
      <c r="S270" s="1"/>
      <c r="T270" s="1"/>
    </row>
    <row r="271" spans="1:20" x14ac:dyDescent="0.3">
      <c r="A271" s="1">
        <f>ROW(Tabla13[[#This Row],[Título]])-1</f>
        <v>270</v>
      </c>
      <c r="B271" s="1" t="s">
        <v>90</v>
      </c>
      <c r="C271" s="1" t="s">
        <v>485</v>
      </c>
      <c r="D271" s="1" t="s">
        <v>1668</v>
      </c>
      <c r="E271" s="1">
        <f>_xlfn.XLOOKUP(Tabla13[[#This Row],[Título]],Tabla4[Título],Tabla4[Número],"-",0)</f>
        <v>158</v>
      </c>
      <c r="F271" s="1" t="s">
        <v>215</v>
      </c>
      <c r="G271" s="1" t="s">
        <v>551</v>
      </c>
      <c r="H271" s="1" t="s">
        <v>643</v>
      </c>
      <c r="I271" s="15" t="s">
        <v>572</v>
      </c>
      <c r="J271" s="1"/>
      <c r="K271" s="1" t="s">
        <v>938</v>
      </c>
      <c r="L271" s="1" t="s">
        <v>90</v>
      </c>
      <c r="M271" s="15" t="s">
        <v>1478</v>
      </c>
      <c r="N271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data-author="Emilio Vicente Mateu" data-momento="Navidad" data-bib="-" data-nold="158" data-nnew="O11"&gt;&lt;a href="canciones/los_magos_vienen_de_oriente.html"&gt;Los magos vienen de Oriente&lt;/a&gt;&lt;/li&gt;</v>
      </c>
      <c r="O271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{"title":"Los magos vienen de Oriente","file":"canciones/los_magos_vienen_de_oriente.html","sections":["Navidad"],"number":"O11","number_old":"NUM","tono":"Do","author":"Emilio Vicente Mateu","source":"-","keywords":["KW"]},</v>
      </c>
      <c r="S271" s="1"/>
      <c r="T271" s="1"/>
    </row>
    <row r="272" spans="1:20" x14ac:dyDescent="0.3">
      <c r="A272" s="1">
        <f>ROW(Tabla13[[#This Row],[Título]])-1</f>
        <v>271</v>
      </c>
      <c r="B272" s="1" t="s">
        <v>91</v>
      </c>
      <c r="C272" s="1" t="s">
        <v>204</v>
      </c>
      <c r="D272" s="1" t="s">
        <v>2056</v>
      </c>
      <c r="E272" s="1">
        <f>_xlfn.XLOOKUP(Tabla13[[#This Row],[Título]],Tabla4[Título],Tabla4[Número],"-",0)</f>
        <v>163</v>
      </c>
      <c r="F272" s="1" t="s">
        <v>215</v>
      </c>
      <c r="G272" s="1" t="s">
        <v>1189</v>
      </c>
      <c r="H272" s="1" t="s">
        <v>643</v>
      </c>
      <c r="I272" s="15" t="s">
        <v>504</v>
      </c>
      <c r="J272" s="1"/>
      <c r="K272" s="1" t="s">
        <v>938</v>
      </c>
      <c r="L272" s="1" t="s">
        <v>91</v>
      </c>
      <c r="M272" s="15" t="s">
        <v>1479</v>
      </c>
      <c r="N272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data-author="Juan Antonio Espinosa" data-momento="María" data-bib="-" data-nold="163" data-nnew="M09"&gt;&lt;a href="canciones/madre_de_todos_los_hombres.html"&gt;Madre de todos los hombres&lt;/a&gt;&lt;/li&gt;</v>
      </c>
      <c r="O272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{"title":"Madre de todos los hombres","file":"canciones/madre_de_todos_los_hombres.html","sections":["María"],"number":"M09","number_old":"NUM","tono":"Lam cej3","author":"Juan Antonio Espinosa","source":"-","keywords":["KW"]},</v>
      </c>
      <c r="S272" s="1"/>
      <c r="T272" s="1"/>
    </row>
    <row r="273" spans="1:20" x14ac:dyDescent="0.3">
      <c r="A273" s="1">
        <f>ROW(Tabla13[[#This Row],[Título]])-1</f>
        <v>272</v>
      </c>
      <c r="B273" s="1" t="s">
        <v>418</v>
      </c>
      <c r="C273" s="1" t="s">
        <v>1168</v>
      </c>
      <c r="D273" s="1" t="s">
        <v>1750</v>
      </c>
      <c r="E273" s="1" t="str">
        <f>_xlfn.XLOOKUP(Tabla13[[#This Row],[Título]],Tabla4[Título],Tabla4[Número],"-",0)</f>
        <v>-</v>
      </c>
      <c r="G273" s="1" t="s">
        <v>1182</v>
      </c>
      <c r="I273" s="15" t="s">
        <v>277</v>
      </c>
      <c r="J273" s="1"/>
      <c r="K273" s="1" t="s">
        <v>1120</v>
      </c>
      <c r="L273" s="1" t="s">
        <v>418</v>
      </c>
      <c r="M273" s="15" t="s">
        <v>1480</v>
      </c>
      <c r="N273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data-author="Taizé" data-momento="TaizéESP" data-bib="Lucas 1, 46" data-nold="-" data-nnew="Q61"&gt;&lt;a href="canciones/magnificat_(canon).html"&gt;Magnificat (canon)&lt;/a&gt;&lt;/li&gt;</v>
      </c>
      <c r="O273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{"title":"Magnificat (canon)","file":"canciones/magnificat_(canon).html","sections":["TaizéESP"],"number":"Q61","number_old":"NUM","tono":"Sol","author":"Taizé","source":"Lucas 1, 46","keywords":["KW"]},</v>
      </c>
      <c r="S273" s="1"/>
      <c r="T273" s="1"/>
    </row>
    <row r="274" spans="1:20" x14ac:dyDescent="0.3">
      <c r="A274" s="1">
        <f>ROW(Tabla13[[#This Row],[Título]])-1</f>
        <v>273</v>
      </c>
      <c r="B274" s="1" t="s">
        <v>418</v>
      </c>
      <c r="C274" s="1" t="s">
        <v>1169</v>
      </c>
      <c r="D274" s="1" t="s">
        <v>1750</v>
      </c>
      <c r="E274" s="1" t="str">
        <f>_xlfn.XLOOKUP(Tabla13[[#This Row],[Título]],Tabla4[Título],Tabla4[Número],"-",0)</f>
        <v>-</v>
      </c>
      <c r="G274" s="1" t="s">
        <v>1182</v>
      </c>
      <c r="I274" s="15"/>
      <c r="J274" s="1"/>
      <c r="K274" s="1"/>
      <c r="L274" s="1"/>
      <c r="M274" s="15" t="s">
        <v>1480</v>
      </c>
      <c r="N274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data-author="" data-momento="TaizéORIG" data-bib="" data-nold="-" data-nnew="Q61"&gt;&lt;a href="canciones/magnificat_(canon).html"&gt;Magnificat (canon)&lt;/a&gt;&lt;/li&gt;</v>
      </c>
      <c r="O274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{"title":"Magnificat (canon)","file":"canciones/magnificat_(canon).html","sections":["TaizéORIG"],"number":"Q61","number_old":"NUM","tono":"Sol","author":"","source":"","keywords":["KW"]},</v>
      </c>
      <c r="S274" s="1"/>
      <c r="T274" s="1"/>
    </row>
    <row r="275" spans="1:20" x14ac:dyDescent="0.3">
      <c r="A275" s="1">
        <f>ROW(Tabla13[[#This Row],[Título]])-1</f>
        <v>274</v>
      </c>
      <c r="B275" s="1" t="s">
        <v>557</v>
      </c>
      <c r="C275" s="1" t="s">
        <v>204</v>
      </c>
      <c r="D275" s="1" t="s">
        <v>1652</v>
      </c>
      <c r="E275" s="1" t="str">
        <f>_xlfn.XLOOKUP(Tabla13[[#This Row],[Título]],Tabla4[Título],Tabla4[Número],"-",0)</f>
        <v>-</v>
      </c>
      <c r="F275" s="1" t="s">
        <v>267</v>
      </c>
      <c r="G275" s="1" t="s">
        <v>1217</v>
      </c>
      <c r="H275" s="1" t="s">
        <v>643</v>
      </c>
      <c r="I275" s="15" t="s">
        <v>267</v>
      </c>
      <c r="J275" s="1"/>
      <c r="K275" s="1" t="s">
        <v>938</v>
      </c>
      <c r="L275" s="1" t="s">
        <v>557</v>
      </c>
      <c r="M275" s="15" t="s">
        <v>1481</v>
      </c>
      <c r="N275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data-author="Migueli" data-momento="María" data-bib="-" data-nold="-" data-nnew="M10"&gt;&lt;a href="canciones/maria_de_nazaret.html"&gt;María de Nazaret&lt;/a&gt;&lt;/li&gt;</v>
      </c>
      <c r="O275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{"title":"María de Nazaret","file":"canciones/maria_de_nazaret.html","sections":["María"],"number":"M10","number_old":"NUM","tono":"Do cej5","author":"Migueli","source":"-","keywords":["KW"]},</v>
      </c>
      <c r="S275" s="1"/>
      <c r="T275" s="1"/>
    </row>
    <row r="276" spans="1:20" x14ac:dyDescent="0.3">
      <c r="A276" s="1">
        <f>ROW(Tabla13[[#This Row],[Título]])-1</f>
        <v>275</v>
      </c>
      <c r="B276" s="1" t="s">
        <v>92</v>
      </c>
      <c r="C276" s="1" t="s">
        <v>204</v>
      </c>
      <c r="D276" s="1" t="s">
        <v>1653</v>
      </c>
      <c r="E276" s="1">
        <f>_xlfn.XLOOKUP(Tabla13[[#This Row],[Título]],Tabla4[Título],Tabla4[Número],"-",0)</f>
        <v>433</v>
      </c>
      <c r="F276" s="1" t="s">
        <v>215</v>
      </c>
      <c r="G276" s="1" t="s">
        <v>1194</v>
      </c>
      <c r="H276" s="1" t="s">
        <v>643</v>
      </c>
      <c r="I276" s="15" t="s">
        <v>497</v>
      </c>
      <c r="J276" s="1"/>
      <c r="K276" s="1" t="s">
        <v>938</v>
      </c>
      <c r="L276" s="1" t="s">
        <v>92</v>
      </c>
      <c r="M276" s="15" t="s">
        <v>1482</v>
      </c>
      <c r="N276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data-author="Kairoi" data-momento="María" data-bib="-" data-nold="433" data-nnew="M11"&gt;&lt;a href="canciones/maria,_la_madre_buena.html"&gt;María, la madre buena&lt;/a&gt;&lt;/li&gt;</v>
      </c>
      <c r="O276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{"title":"María, la madre buena","file":"canciones/maria,_la_madre_buena.html","sections":["María"],"number":"M11","number_old":"NUM","tono":"Lam cej2","author":"Kairoi","source":"-","keywords":["KW"]},</v>
      </c>
      <c r="S276" s="1"/>
      <c r="T276" s="1"/>
    </row>
    <row r="277" spans="1:20" x14ac:dyDescent="0.3">
      <c r="A277" s="1">
        <f>ROW(Tabla13[[#This Row],[Título]])-1</f>
        <v>276</v>
      </c>
      <c r="B277" s="1" t="s">
        <v>93</v>
      </c>
      <c r="C277" s="1" t="s">
        <v>204</v>
      </c>
      <c r="D277" s="1" t="s">
        <v>1654</v>
      </c>
      <c r="E277" s="1">
        <f>_xlfn.XLOOKUP(Tabla13[[#This Row],[Título]],Tabla4[Título],Tabla4[Número],"-",0)</f>
        <v>434</v>
      </c>
      <c r="F277" s="1" t="s">
        <v>215</v>
      </c>
      <c r="G277" s="1" t="s">
        <v>551</v>
      </c>
      <c r="H277" s="1" t="s">
        <v>643</v>
      </c>
      <c r="I277" s="15" t="s">
        <v>938</v>
      </c>
      <c r="J277" s="1"/>
      <c r="K277" s="1" t="s">
        <v>938</v>
      </c>
      <c r="L277" s="1" t="s">
        <v>93</v>
      </c>
      <c r="M277" s="15" t="s">
        <v>1483</v>
      </c>
      <c r="N277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data-author="-" data-momento="María" data-bib="-" data-nold="434" data-nnew="M12"&gt;&lt;a href="canciones/maria,_madre_nuestra.html"&gt;María, madre nuestra&lt;/a&gt;&lt;/li&gt;</v>
      </c>
      <c r="O277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{"title":"María, madre nuestra","file":"canciones/maria,_madre_nuestra.html","sections":["María"],"number":"M12","number_old":"NUM","tono":"Do","author":"-","source":"-","keywords":["KW"]},</v>
      </c>
      <c r="S277" s="1"/>
      <c r="T277" s="1"/>
    </row>
    <row r="278" spans="1:20" x14ac:dyDescent="0.3">
      <c r="A278" s="1">
        <f>ROW(Tabla13[[#This Row],[Título]])-1</f>
        <v>277</v>
      </c>
      <c r="B278" s="1" t="s">
        <v>251</v>
      </c>
      <c r="C278" s="1" t="s">
        <v>204</v>
      </c>
      <c r="D278" s="1" t="s">
        <v>1655</v>
      </c>
      <c r="E278" s="1" t="str">
        <f>_xlfn.XLOOKUP(Tabla13[[#This Row],[Título]],Tabla4[Título],Tabla4[Número],"-",0)</f>
        <v>-</v>
      </c>
      <c r="F278" s="1" t="s">
        <v>226</v>
      </c>
      <c r="G278" s="1" t="s">
        <v>1177</v>
      </c>
      <c r="H278" s="1" t="s">
        <v>643</v>
      </c>
      <c r="I278" s="15" t="s">
        <v>493</v>
      </c>
      <c r="J278" s="1"/>
      <c r="K278" s="1" t="s">
        <v>938</v>
      </c>
      <c r="L278" s="1" t="s">
        <v>251</v>
      </c>
      <c r="M278" s="15" t="s">
        <v>1484</v>
      </c>
      <c r="N278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data-author="Toño Casado" data-momento="María" data-bib="-" data-nold="-" data-nnew="M13"&gt;&lt;a href="canciones/maria,_maria.html"&gt;María, María&lt;/a&gt;&lt;/li&gt;</v>
      </c>
      <c r="O278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{"title":"María, María","file":"canciones/maria,_maria.html","sections":["María"],"number":"M13","number_old":"NUM","tono":"Re","author":"Toño Casado","source":"-","keywords":["KW"]},</v>
      </c>
      <c r="S278" s="1"/>
      <c r="T278" s="1"/>
    </row>
    <row r="279" spans="1:20" x14ac:dyDescent="0.3">
      <c r="A279" s="1">
        <f>ROW(Tabla13[[#This Row],[Título]])-1</f>
        <v>278</v>
      </c>
      <c r="B279" s="1" t="s">
        <v>94</v>
      </c>
      <c r="C279" s="1" t="s">
        <v>204</v>
      </c>
      <c r="D279" s="1" t="s">
        <v>1656</v>
      </c>
      <c r="E279" s="1">
        <f>_xlfn.XLOOKUP(Tabla13[[#This Row],[Título]],Tabla4[Título],Tabla4[Número],"-",0)</f>
        <v>435</v>
      </c>
      <c r="F279" s="1" t="s">
        <v>215</v>
      </c>
      <c r="G279" s="1" t="s">
        <v>1182</v>
      </c>
      <c r="H279" s="1" t="s">
        <v>643</v>
      </c>
      <c r="I279" s="15" t="s">
        <v>938</v>
      </c>
      <c r="J279" s="1"/>
      <c r="K279" s="1" t="s">
        <v>938</v>
      </c>
      <c r="L279" s="1" t="s">
        <v>94</v>
      </c>
      <c r="M279" s="15" t="s">
        <v>1485</v>
      </c>
      <c r="N279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data-author="-" data-momento="María" data-bib="-" data-nold="435" data-nnew="M14"&gt;&lt;a href="canciones/maria,_mirame.html"&gt;María, mírame&lt;/a&gt;&lt;/li&gt;</v>
      </c>
      <c r="O279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{"title":"María, mírame","file":"canciones/maria,_mirame.html","sections":["María"],"number":"M14","number_old":"NUM","tono":"Sol","author":"-","source":"-","keywords":["KW"]},</v>
      </c>
      <c r="S279" s="1"/>
      <c r="T279" s="1"/>
    </row>
    <row r="280" spans="1:20" x14ac:dyDescent="0.3">
      <c r="A280" s="1">
        <f>ROW(Tabla13[[#This Row],[Título]])-1</f>
        <v>279</v>
      </c>
      <c r="B280" s="1" t="s">
        <v>95</v>
      </c>
      <c r="C280" s="1" t="s">
        <v>204</v>
      </c>
      <c r="D280" s="1" t="s">
        <v>1657</v>
      </c>
      <c r="E280" s="1">
        <f>_xlfn.XLOOKUP(Tabla13[[#This Row],[Título]],Tabla4[Título],Tabla4[Número],"-",0)</f>
        <v>436</v>
      </c>
      <c r="F280" s="1" t="s">
        <v>215</v>
      </c>
      <c r="G280" s="1" t="s">
        <v>1184</v>
      </c>
      <c r="H280" s="1" t="s">
        <v>643</v>
      </c>
      <c r="I280" s="15" t="s">
        <v>497</v>
      </c>
      <c r="J280" s="1"/>
      <c r="K280" s="1" t="s">
        <v>938</v>
      </c>
      <c r="L280" s="1" t="s">
        <v>95</v>
      </c>
      <c r="M280" s="15" t="s">
        <v>1486</v>
      </c>
      <c r="N280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data-author="Kairoi" data-momento="María" data-bib="-" data-nold="436" data-nnew="M15"&gt;&lt;a href="canciones/maria,_musica_de_dios.html"&gt;María, música de Dios&lt;/a&gt;&lt;/li&gt;</v>
      </c>
      <c r="O280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{"title":"María, música de Dios","file":"canciones/maria,_musica_de_dios.html","sections":["María"],"number":"M15","number_old":"NUM","tono":"Do cej2","author":"Kairoi","source":"-","keywords":["KW"]},</v>
      </c>
      <c r="S280" s="1"/>
      <c r="T280" s="1"/>
    </row>
    <row r="281" spans="1:20" x14ac:dyDescent="0.3">
      <c r="A281" s="1">
        <f>ROW(Tabla13[[#This Row],[Título]])-1</f>
        <v>280</v>
      </c>
      <c r="B281" s="1" t="s">
        <v>1016</v>
      </c>
      <c r="C281" s="1" t="s">
        <v>1168</v>
      </c>
      <c r="D281" s="1" t="s">
        <v>1679</v>
      </c>
      <c r="E281" s="1" t="str">
        <f>_xlfn.XLOOKUP(Tabla13[[#This Row],[Título]],Tabla4[Título],Tabla4[Número],"-",0)</f>
        <v>-</v>
      </c>
      <c r="G281" s="1" t="s">
        <v>1181</v>
      </c>
      <c r="H281" s="1" t="s">
        <v>484</v>
      </c>
      <c r="I281" s="15" t="s">
        <v>277</v>
      </c>
      <c r="J281" s="1"/>
      <c r="K281" s="1" t="s">
        <v>1090</v>
      </c>
      <c r="L281" s="1" t="s">
        <v>286</v>
      </c>
      <c r="M281" s="15" t="s">
        <v>1254</v>
      </c>
      <c r="N281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data-author="Taizé" data-momento="TaizéESP" data-bib="Dietrich Bonhoeffer" data-nold="-" data-nnew="Q01"&gt;&lt;a href="canciones/aber_du_weisst_den_weg_für_mich.html"&gt;Mas tú sabes que senda es para mí&lt;/a&gt;&lt;/li&gt;</v>
      </c>
      <c r="O281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{"title":"Mas tú sabes que senda es para mí","file":"canciones/aber_du_weisst_den_weg_für_mich.html","sections":["TaizéESP"],"number":"Q01","number_old":"NUM","tono":"Do cej4","author":"Taizé","source":"Dietrich Bonhoeffer","keywords":["KW"]},</v>
      </c>
      <c r="S281" s="1"/>
      <c r="T281" s="1"/>
    </row>
    <row r="282" spans="1:20" x14ac:dyDescent="0.3">
      <c r="A282" s="1">
        <f>ROW(Tabla13[[#This Row],[Título]])-1</f>
        <v>281</v>
      </c>
      <c r="B282" s="1" t="s">
        <v>234</v>
      </c>
      <c r="C282" s="1" t="s">
        <v>206</v>
      </c>
      <c r="D282" s="1" t="s">
        <v>707</v>
      </c>
      <c r="E282" s="1" t="str">
        <f>_xlfn.XLOOKUP(Tabla13[[#This Row],[Título]],Tabla4[Título],Tabla4[Número],"-",0)</f>
        <v>-</v>
      </c>
      <c r="F282" s="1" t="s">
        <v>222</v>
      </c>
      <c r="G282" s="1" t="s">
        <v>551</v>
      </c>
      <c r="H282" s="1" t="s">
        <v>643</v>
      </c>
      <c r="I282" s="15" t="s">
        <v>513</v>
      </c>
      <c r="J282" s="1"/>
      <c r="K282" s="1" t="s">
        <v>987</v>
      </c>
      <c r="L282" s="1" t="s">
        <v>234</v>
      </c>
      <c r="M282" s="15" t="s">
        <v>1487</v>
      </c>
      <c r="N282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data-author="Brotes de Olivo" data-momento="Antífonas" data-bib="Lucas 15, 18-20" data-nold="-" data-nnew="D23"&gt;&lt;a href="canciones/me_levantare.html"&gt;Me levantaré&lt;/a&gt;&lt;/li&gt;</v>
      </c>
      <c r="O282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{"title":"Me levantaré","file":"canciones/me_levantare.html","sections":["Antífonas"],"number":"D23","number_old":"NUM","tono":"Do","author":"Brotes de Olivo","source":"Lucas 15, 18-20","keywords":["KW"]},</v>
      </c>
      <c r="S282" s="1"/>
      <c r="T282" s="1"/>
    </row>
    <row r="283" spans="1:20" x14ac:dyDescent="0.3">
      <c r="A283" s="1">
        <f>ROW(Tabla13[[#This Row],[Título]])-1</f>
        <v>282</v>
      </c>
      <c r="B283" s="1" t="s">
        <v>1055</v>
      </c>
      <c r="C283" s="1" t="s">
        <v>1168</v>
      </c>
      <c r="D283" s="1" t="s">
        <v>1736</v>
      </c>
      <c r="E283" s="1" t="str">
        <f>_xlfn.XLOOKUP(Tabla13[[#This Row],[Título]],Tabla4[Título],Tabla4[Número],"-",0)</f>
        <v>-</v>
      </c>
      <c r="G283" s="1" t="s">
        <v>1193</v>
      </c>
      <c r="I283" s="15" t="s">
        <v>277</v>
      </c>
      <c r="J283" s="1"/>
      <c r="K283" s="1" t="s">
        <v>1111</v>
      </c>
      <c r="L283" s="1" t="s">
        <v>377</v>
      </c>
      <c r="M283" s="15" t="s">
        <v>1444</v>
      </c>
      <c r="N283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data-author="Taizé" data-momento="TaizéESP" data-bib="Isaías 26, 9" data-nold="-" data-nnew="Q43"&gt;&lt;a href="canciones/iedere_nacht_verlang_ik.html"&gt;Mi corazón te anhela&lt;/a&gt;&lt;/li&gt;</v>
      </c>
      <c r="O283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{"title":"Mi corazón te anhela","file":"canciones/iedere_nacht_verlang_ik.html","sections":["TaizéESP"],"number":"Q43","number_old":"NUM","tono":"Rem cej2","author":"Taizé","source":"Isaías 26, 9","keywords":["KW"]},</v>
      </c>
      <c r="S283" s="1"/>
      <c r="T283" s="1"/>
    </row>
    <row r="284" spans="1:20" x14ac:dyDescent="0.3">
      <c r="A284" s="1">
        <f>ROW(Tabla13[[#This Row],[Título]])-1</f>
        <v>283</v>
      </c>
      <c r="B284" s="1" t="s">
        <v>96</v>
      </c>
      <c r="C284" s="1" t="s">
        <v>196</v>
      </c>
      <c r="D284" s="1" t="s">
        <v>2057</v>
      </c>
      <c r="E284" s="1">
        <f>_xlfn.XLOOKUP(Tabla13[[#This Row],[Título]],Tabla4[Título],Tabla4[Número],"-",0)</f>
        <v>168</v>
      </c>
      <c r="F284" s="1" t="s">
        <v>215</v>
      </c>
      <c r="G284" s="1" t="s">
        <v>1177</v>
      </c>
      <c r="H284" s="1" t="s">
        <v>643</v>
      </c>
      <c r="I284" s="15" t="s">
        <v>517</v>
      </c>
      <c r="J284" s="1"/>
      <c r="K284" s="1" t="s">
        <v>938</v>
      </c>
      <c r="L284" s="1" t="s">
        <v>96</v>
      </c>
      <c r="M284" s="15" t="s">
        <v>1488</v>
      </c>
      <c r="N284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data-author="Manuel José Alonso y José Pagán" data-momento="Perdón - Agua" data-bib="-" data-nold="168" data-nnew="B03"&gt;&lt;a href="canciones/mi_dios_esta_vivo.html"&gt;Mi Dios está vivo&lt;/a&gt;&lt;/li&gt;</v>
      </c>
      <c r="O284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{"title":"Mi Dios está vivo","file":"canciones/mi_dios_esta_vivo.html","sections":["Perdón - Agua"],"number":"B03","number_old":"NUM","tono":"Re","author":"Manuel José Alonso y José Pagán","source":"-","keywords":["KW"]},</v>
      </c>
      <c r="S284" s="1"/>
      <c r="T284" s="1"/>
    </row>
    <row r="285" spans="1:20" x14ac:dyDescent="0.3">
      <c r="A285" s="1">
        <f>ROW(Tabla13[[#This Row],[Título]])-1</f>
        <v>284</v>
      </c>
      <c r="B285" s="1" t="s">
        <v>97</v>
      </c>
      <c r="C285" s="1" t="s">
        <v>1138</v>
      </c>
      <c r="D285" s="1" t="s">
        <v>770</v>
      </c>
      <c r="E285" s="1">
        <f>_xlfn.XLOOKUP(Tabla13[[#This Row],[Título]],Tabla4[Título],Tabla4[Número],"-",0)</f>
        <v>166</v>
      </c>
      <c r="F285" s="1" t="s">
        <v>215</v>
      </c>
      <c r="G285" s="1" t="s">
        <v>1177</v>
      </c>
      <c r="H285" s="1" t="s">
        <v>643</v>
      </c>
      <c r="I285" s="15" t="s">
        <v>500</v>
      </c>
      <c r="J285" s="1"/>
      <c r="K285" s="1" t="s">
        <v>988</v>
      </c>
      <c r="L285" s="1" t="s">
        <v>97</v>
      </c>
      <c r="M285" s="15" t="s">
        <v>1489</v>
      </c>
      <c r="N285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data-author="Miguel Manzano" data-momento="Comunión" data-bib="Mateo 6, 19" data-nold="166" data-nnew="K46"&gt;&lt;a href="canciones/mirad_al_suelo.html"&gt;Mirad al suelo&lt;/a&gt;&lt;/li&gt;</v>
      </c>
      <c r="O285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{"title":"Mirad al suelo","file":"canciones/mirad_al_suelo.html","sections":["Comunión"],"number":"K46","number_old":"NUM","tono":"Re","author":"Miguel Manzano","source":"Mateo 6, 19","keywords":["KW"]},</v>
      </c>
      <c r="S285" s="1"/>
      <c r="T285" s="1"/>
    </row>
    <row r="286" spans="1:20" x14ac:dyDescent="0.3">
      <c r="A286" s="1">
        <f>ROW(Tabla13[[#This Row],[Título]])-1</f>
        <v>285</v>
      </c>
      <c r="B286" s="1" t="s">
        <v>588</v>
      </c>
      <c r="C286" s="1" t="s">
        <v>195</v>
      </c>
      <c r="D286" s="1" t="s">
        <v>809</v>
      </c>
      <c r="E286" s="1" t="str">
        <f>_xlfn.XLOOKUP(Tabla13[[#This Row],[Título]],Tabla4[Título],Tabla4[Número],"-",0)</f>
        <v>-</v>
      </c>
      <c r="F286" s="1" t="s">
        <v>582</v>
      </c>
      <c r="G286" s="1" t="s">
        <v>1177</v>
      </c>
      <c r="H286" s="1" t="s">
        <v>643</v>
      </c>
      <c r="I286" s="15" t="s">
        <v>497</v>
      </c>
      <c r="J286" s="1"/>
      <c r="K286" s="1" t="s">
        <v>938</v>
      </c>
      <c r="L286" s="1" t="s">
        <v>588</v>
      </c>
      <c r="M286" s="15" t="s">
        <v>1490</v>
      </c>
      <c r="N286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data-author="Kairoi" data-momento="Entrada" data-bib="-" data-nold="-" data-nnew="A24"&gt;&lt;a href="canciones/mirad,_jesus_resucita_hoy.html"&gt;Mirad, Jesús resucita hoy&lt;/a&gt;&lt;/li&gt;</v>
      </c>
      <c r="O286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{"title":"Mirad, Jesús resucita hoy","file":"canciones/mirad,_jesus_resucita_hoy.html","sections":["Entrada"],"number":"A24","number_old":"NUM","tono":"Re","author":"Kairoi","source":"-","keywords":["KW"]},</v>
      </c>
      <c r="S286" s="1"/>
      <c r="T286" s="1"/>
    </row>
    <row r="287" spans="1:20" x14ac:dyDescent="0.3">
      <c r="A287" s="1">
        <f>ROW(Tabla13[[#This Row],[Título]])-1</f>
        <v>286</v>
      </c>
      <c r="B287" s="1" t="s">
        <v>422</v>
      </c>
      <c r="C287" s="1" t="s">
        <v>1169</v>
      </c>
      <c r="D287" s="1" t="s">
        <v>1746</v>
      </c>
      <c r="E287" s="1" t="str">
        <f>_xlfn.XLOOKUP(Tabla13[[#This Row],[Título]],Tabla4[Título],Tabla4[Número],"-",0)</f>
        <v>-</v>
      </c>
      <c r="G287" s="1" t="s">
        <v>1213</v>
      </c>
      <c r="I287" s="15"/>
      <c r="J287" s="1"/>
      <c r="K287" s="1"/>
      <c r="L287" s="1"/>
      <c r="M287" s="15" t="s">
        <v>1468</v>
      </c>
      <c r="N287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data-author="" data-momento="TaizéORIG" data-bib="" data-nold="-" data-nnew="Q62"&gt;&lt;a href="canciones/misericordias_domini.html"&gt;Misericordias Domini&lt;/a&gt;&lt;/li&gt;</v>
      </c>
      <c r="O287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{"title":"Misericordias Domini","file":"canciones/misericordias_domini.html","sections":["TaizéORIG"],"number":"Q62","number_old":"NUM","tono":"Lam cej5","author":"","source":"","keywords":["KW"]},</v>
      </c>
      <c r="S287" s="1"/>
      <c r="T287" s="1"/>
    </row>
    <row r="288" spans="1:20" x14ac:dyDescent="0.3">
      <c r="A288" s="1">
        <f>ROW(Tabla13[[#This Row],[Título]])-1</f>
        <v>287</v>
      </c>
      <c r="B288" s="1" t="s">
        <v>188</v>
      </c>
      <c r="C288" s="1" t="s">
        <v>206</v>
      </c>
      <c r="D288" s="1" t="s">
        <v>708</v>
      </c>
      <c r="E288" s="1" t="str">
        <f>_xlfn.XLOOKUP(Tabla13[[#This Row],[Título]],Tabla4[Título],Tabla4[Número],"-",0)</f>
        <v>-</v>
      </c>
      <c r="F288" s="1" t="s">
        <v>215</v>
      </c>
      <c r="G288" s="1" t="s">
        <v>1182</v>
      </c>
      <c r="H288" s="1" t="s">
        <v>643</v>
      </c>
      <c r="I288" s="15" t="s">
        <v>541</v>
      </c>
      <c r="J288" s="1"/>
      <c r="K288" s="1" t="s">
        <v>938</v>
      </c>
      <c r="L288" s="1" t="s">
        <v>188</v>
      </c>
      <c r="M288" s="15" t="s">
        <v>1491</v>
      </c>
      <c r="N288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data-author="Ixcís" data-momento="Antífonas" data-bib="-" data-nold="-" data-nnew="D24"&gt;&lt;a href="canciones/mueveme_mi_dios.html"&gt;Muéveme mi Dios&lt;/a&gt;&lt;/li&gt;</v>
      </c>
      <c r="O288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{"title":"Muéveme mi Dios","file":"canciones/mueveme_mi_dios.html","sections":["Antífonas"],"number":"D24","number_old":"NUM","tono":"Sol","author":"Ixcís","source":"-","keywords":["KW"]},</v>
      </c>
      <c r="S288" s="1"/>
      <c r="T288" s="1"/>
    </row>
    <row r="289" spans="1:20" x14ac:dyDescent="0.3">
      <c r="A289" s="1">
        <f>ROW(Tabla13[[#This Row],[Título]])-1</f>
        <v>288</v>
      </c>
      <c r="B289" s="1" t="s">
        <v>245</v>
      </c>
      <c r="C289" s="1" t="s">
        <v>204</v>
      </c>
      <c r="D289" s="1" t="s">
        <v>1658</v>
      </c>
      <c r="E289" s="1">
        <f>_xlfn.XLOOKUP(Tabla13[[#This Row],[Título]],Tabla4[Título],Tabla4[Número],"-",0)</f>
        <v>42</v>
      </c>
      <c r="F289" s="1" t="s">
        <v>215</v>
      </c>
      <c r="G289" s="1" t="s">
        <v>1174</v>
      </c>
      <c r="H289" s="1" t="s">
        <v>643</v>
      </c>
      <c r="I289" s="15" t="s">
        <v>492</v>
      </c>
      <c r="J289" s="1"/>
      <c r="K289" s="1" t="s">
        <v>938</v>
      </c>
      <c r="L289" s="1" t="s">
        <v>245</v>
      </c>
      <c r="M289" s="15" t="s">
        <v>1492</v>
      </c>
      <c r="N289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data-author="Francisco Palazón" data-momento="María" data-bib="-" data-nold="42" data-nnew="M16"&gt;&lt;a href="canciones/mujer_fuerte.html"&gt;Mujer fuerte&lt;/a&gt;&lt;/li&gt;</v>
      </c>
      <c r="O289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{"title":"Mujer fuerte","file":"canciones/mujer_fuerte.html","sections":["María"],"number":"M16","number_old":"NUM","tono":"Re cej2","author":"Francisco Palazón","source":"-","keywords":["KW"]},</v>
      </c>
      <c r="S289" s="1"/>
      <c r="T289" s="1"/>
    </row>
    <row r="290" spans="1:20" x14ac:dyDescent="0.3">
      <c r="A290" s="1">
        <f>ROW(Tabla13[[#This Row],[Título]])-1</f>
        <v>289</v>
      </c>
      <c r="B290" s="1" t="s">
        <v>260</v>
      </c>
      <c r="C290" s="1" t="s">
        <v>485</v>
      </c>
      <c r="D290" s="1" t="s">
        <v>1669</v>
      </c>
      <c r="E290" s="1" t="str">
        <f>_xlfn.XLOOKUP(Tabla13[[#This Row],[Título]],Tabla4[Título],Tabla4[Número],"-",0)</f>
        <v>-</v>
      </c>
      <c r="F290" s="1" t="s">
        <v>255</v>
      </c>
      <c r="G290" s="1" t="s">
        <v>1177</v>
      </c>
      <c r="H290" s="1" t="s">
        <v>484</v>
      </c>
      <c r="I290" s="15" t="s">
        <v>938</v>
      </c>
      <c r="J290" s="1"/>
      <c r="K290" s="1" t="s">
        <v>938</v>
      </c>
      <c r="L290" s="1" t="s">
        <v>260</v>
      </c>
      <c r="M290" s="15" t="s">
        <v>1493</v>
      </c>
      <c r="N290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data-author="-" data-momento="Navidad" data-bib="-" data-nold="-" data-nnew="O12"&gt;&lt;a href="canciones/nace_el_niño_en_un_portal.html"&gt;Nace el niño en un portal&lt;/a&gt;&lt;/li&gt;</v>
      </c>
      <c r="O290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{"title":"Nace el niño en un portal","file":"canciones/nace_el_niño_en_un_portal.html","sections":["Navidad"],"number":"O12","number_old":"NUM","tono":"Re","author":"-","source":"-","keywords":["KW"]},</v>
      </c>
      <c r="S290" s="1"/>
      <c r="T290" s="1"/>
    </row>
    <row r="291" spans="1:20" x14ac:dyDescent="0.3">
      <c r="A291" s="1">
        <f>ROW(Tabla13[[#This Row],[Título]])-1</f>
        <v>290</v>
      </c>
      <c r="B291" s="1" t="s">
        <v>680</v>
      </c>
      <c r="C291" s="1" t="s">
        <v>206</v>
      </c>
      <c r="D291" s="1" t="s">
        <v>709</v>
      </c>
      <c r="E291" s="1" t="str">
        <f>_xlfn.XLOOKUP(Tabla13[[#This Row],[Título]],Tabla4[Título],Tabla4[Número],"-",0)</f>
        <v>-</v>
      </c>
      <c r="F291" s="1" t="s">
        <v>681</v>
      </c>
      <c r="G291" s="1" t="s">
        <v>1192</v>
      </c>
      <c r="H291" s="1" t="s">
        <v>643</v>
      </c>
      <c r="I291" s="15" t="s">
        <v>513</v>
      </c>
      <c r="J291" s="1"/>
      <c r="K291" s="1" t="s">
        <v>989</v>
      </c>
      <c r="L291" s="1" t="s">
        <v>680</v>
      </c>
      <c r="M291" s="15" t="s">
        <v>1494</v>
      </c>
      <c r="N291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data-author="Brotes de Olivo" data-momento="Antífonas" data-bib="1 Corintios 2, 9" data-nold="-" data-nnew="D25"&gt;&lt;a href="canciones/nada_has_pensado.html"&gt;Nada has pensado&lt;/a&gt;&lt;/li&gt;</v>
      </c>
      <c r="O291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{"title":"Nada has pensado","file":"canciones/nada_has_pensado.html","sections":["Antífonas"],"number":"D25","number_old":"NUM","tono":"Do cej3","author":"Brotes de Olivo","source":"1 Corintios 2, 9","keywords":["KW"]},</v>
      </c>
      <c r="S291" s="1"/>
      <c r="T291" s="1"/>
    </row>
    <row r="292" spans="1:20" x14ac:dyDescent="0.3">
      <c r="A292" s="1">
        <f>ROW(Tabla13[[#This Row],[Título]])-1</f>
        <v>291</v>
      </c>
      <c r="B292" s="1" t="s">
        <v>98</v>
      </c>
      <c r="C292" s="1" t="s">
        <v>206</v>
      </c>
      <c r="D292" s="1" t="s">
        <v>710</v>
      </c>
      <c r="E292" s="1">
        <f>_xlfn.XLOOKUP(Tabla13[[#This Row],[Título]],Tabla4[Título],Tabla4[Número],"-",0)</f>
        <v>438</v>
      </c>
      <c r="F292" s="1" t="s">
        <v>215</v>
      </c>
      <c r="G292" s="1" t="s">
        <v>551</v>
      </c>
      <c r="H292" s="1" t="s">
        <v>643</v>
      </c>
      <c r="I292" s="15" t="s">
        <v>513</v>
      </c>
      <c r="J292" s="1"/>
      <c r="K292" s="1" t="s">
        <v>938</v>
      </c>
      <c r="L292" s="1" t="s">
        <v>98</v>
      </c>
      <c r="M292" s="15" t="s">
        <v>1495</v>
      </c>
      <c r="N292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data-author="Brotes de Olivo" data-momento="Antífonas" data-bib="-" data-nold="438" data-nnew="D26"&gt;&lt;a href="canciones/nada_nos_separara.html"&gt;Nada nos separará&lt;/a&gt;&lt;/li&gt;</v>
      </c>
      <c r="O292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{"title":"Nada nos separará","file":"canciones/nada_nos_separara.html","sections":["Antífonas"],"number":"D26","number_old":"NUM","tono":"Do","author":"Brotes de Olivo","source":"-","keywords":["KW"]},</v>
      </c>
      <c r="S292" s="1"/>
      <c r="T292" s="1"/>
    </row>
    <row r="293" spans="1:20" x14ac:dyDescent="0.3">
      <c r="A293" s="1">
        <f>ROW(Tabla13[[#This Row],[Título]])-1</f>
        <v>292</v>
      </c>
      <c r="B293" s="1" t="s">
        <v>424</v>
      </c>
      <c r="C293" s="1" t="s">
        <v>1169</v>
      </c>
      <c r="D293" s="1" t="s">
        <v>1751</v>
      </c>
      <c r="E293" s="1">
        <f>_xlfn.XLOOKUP(Tabla13[[#This Row],[Título]],Tabla4[Título],Tabla4[Número],"-",0)</f>
        <v>173</v>
      </c>
      <c r="G293" s="1" t="s">
        <v>1199</v>
      </c>
      <c r="I293" s="15" t="s">
        <v>277</v>
      </c>
      <c r="J293" s="1"/>
      <c r="K293" s="1" t="s">
        <v>1122</v>
      </c>
      <c r="L293" s="1" t="s">
        <v>424</v>
      </c>
      <c r="M293" s="15" t="s">
        <v>1496</v>
      </c>
      <c r="N293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data-author="Taizé" data-momento="TaizéORIG" data-bib="Santa Teresa de Ávila" data-nold="173" data-nnew="Q63"&gt;&lt;a href="canciones/nada_te_turbe.html"&gt;Nada te turbe&lt;/a&gt;&lt;/li&gt;</v>
      </c>
      <c r="O293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{"title":"Nada te turbe","file":"canciones/nada_te_turbe.html","sections":["TaizéORIG"],"number":"Q63","number_old":"NUM","tono":"Mim cej5","author":"Taizé","source":"Santa Teresa de Ávila","keywords":["KW"]},</v>
      </c>
      <c r="S293" s="1"/>
      <c r="T293" s="1"/>
    </row>
    <row r="294" spans="1:20" x14ac:dyDescent="0.3">
      <c r="A294" s="1">
        <f>ROW(Tabla13[[#This Row],[Título]])-1</f>
        <v>293</v>
      </c>
      <c r="B294" s="1" t="s">
        <v>99</v>
      </c>
      <c r="C294" s="1" t="s">
        <v>1138</v>
      </c>
      <c r="D294" s="1" t="s">
        <v>772</v>
      </c>
      <c r="E294" s="1">
        <f>_xlfn.XLOOKUP(Tabla13[[#This Row],[Título]],Tabla4[Título],Tabla4[Número],"-",0)</f>
        <v>439</v>
      </c>
      <c r="F294" s="1" t="s">
        <v>215</v>
      </c>
      <c r="G294" s="1" t="s">
        <v>551</v>
      </c>
      <c r="H294" s="1" t="s">
        <v>643</v>
      </c>
      <c r="I294" s="15" t="s">
        <v>607</v>
      </c>
      <c r="J294" s="1"/>
      <c r="K294" s="1" t="s">
        <v>990</v>
      </c>
      <c r="L294" s="1" t="s">
        <v>99</v>
      </c>
      <c r="M294" s="15" t="s">
        <v>1497</v>
      </c>
      <c r="N294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data-author="Martín Valverde" data-momento="Comunión" data-bib="Lucas 23, 26-56" data-nold="439" data-nnew="K48"&gt;&lt;a href="canciones/nadie_te_ama_como_yo.html"&gt;Nadie te ama como Yo&lt;/a&gt;&lt;/li&gt;</v>
      </c>
      <c r="O294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{"title":"Nadie te ama como Yo","file":"canciones/nadie_te_ama_como_yo.html","sections":["Comunión"],"number":"K48","number_old":"NUM","tono":"Do","author":"Martín Valverde","source":"Lucas 23, 26-56","keywords":["KW"]},</v>
      </c>
      <c r="S294" s="1"/>
      <c r="T294" s="1"/>
    </row>
    <row r="295" spans="1:20" x14ac:dyDescent="0.3">
      <c r="A295" s="1">
        <f>ROW(Tabla13[[#This Row],[Título]])-1</f>
        <v>294</v>
      </c>
      <c r="B295" s="1" t="s">
        <v>578</v>
      </c>
      <c r="C295" s="1" t="s">
        <v>485</v>
      </c>
      <c r="D295" s="1" t="s">
        <v>1670</v>
      </c>
      <c r="E295" s="1" t="str">
        <f>_xlfn.XLOOKUP(Tabla13[[#This Row],[Título]],Tabla4[Título],Tabla4[Número],"-",0)</f>
        <v>-</v>
      </c>
      <c r="G295" s="1" t="s">
        <v>1177</v>
      </c>
      <c r="I295" s="15" t="s">
        <v>608</v>
      </c>
      <c r="J295" s="1"/>
      <c r="K295" s="1" t="s">
        <v>938</v>
      </c>
      <c r="L295" s="1" t="s">
        <v>578</v>
      </c>
      <c r="M295" s="15" t="s">
        <v>1498</v>
      </c>
      <c r="N295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data-author="José Luis Perales" data-momento="Navidad" data-bib="-" data-nold="-" data-nnew="O14"&gt;&lt;a href="canciones/navidad,_es_navidad.html"&gt;Navidad, es Navidad&lt;/a&gt;&lt;/li&gt;</v>
      </c>
      <c r="O295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{"title":"Navidad, es Navidad","file":"canciones/navidad,_es_navidad.html","sections":["Navidad"],"number":"O14","number_old":"NUM","tono":"Re","author":"José Luis Perales","source":"-","keywords":["KW"]},</v>
      </c>
      <c r="S295" s="1"/>
      <c r="T295" s="1"/>
    </row>
    <row r="296" spans="1:20" x14ac:dyDescent="0.3">
      <c r="A296" s="1">
        <f>ROW(Tabla13[[#This Row],[Título]])-1</f>
        <v>295</v>
      </c>
      <c r="B296" s="1" t="s">
        <v>579</v>
      </c>
      <c r="C296" s="1" t="s">
        <v>485</v>
      </c>
      <c r="D296" s="1" t="s">
        <v>1671</v>
      </c>
      <c r="E296" s="1" t="str">
        <f>_xlfn.XLOOKUP(Tabla13[[#This Row],[Título]],Tabla4[Título],Tabla4[Número],"-",0)</f>
        <v>-</v>
      </c>
      <c r="G296" s="1" t="s">
        <v>551</v>
      </c>
      <c r="I296" s="15" t="s">
        <v>608</v>
      </c>
      <c r="J296" s="1"/>
      <c r="K296" s="1" t="s">
        <v>938</v>
      </c>
      <c r="L296" s="1" t="s">
        <v>579</v>
      </c>
      <c r="M296" s="15" t="s">
        <v>1499</v>
      </c>
      <c r="N296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data-author="José Luis Perales" data-momento="Navidad" data-bib="-" data-nold="-" data-nnew="O13"&gt;&lt;a href="canciones/navidad,_navidad.html"&gt;Navidad, Navidad&lt;/a&gt;&lt;/li&gt;</v>
      </c>
      <c r="O296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{"title":"Navidad, Navidad","file":"canciones/navidad,_navidad.html","sections":["Navidad"],"number":"O13","number_old":"NUM","tono":"Do","author":"José Luis Perales","source":"-","keywords":["KW"]},</v>
      </c>
      <c r="S296" s="1"/>
      <c r="T296" s="1"/>
    </row>
    <row r="297" spans="1:20" x14ac:dyDescent="0.3">
      <c r="A297" s="1">
        <f>ROW(Tabla13[[#This Row],[Título]])-1</f>
        <v>296</v>
      </c>
      <c r="B297" s="1" t="s">
        <v>259</v>
      </c>
      <c r="C297" s="1" t="s">
        <v>1138</v>
      </c>
      <c r="D297" s="1" t="s">
        <v>771</v>
      </c>
      <c r="E297" s="1">
        <f>_xlfn.XLOOKUP(Tabla13[[#This Row],[Título]],Tabla4[Título],Tabla4[Número],"-",0)</f>
        <v>175</v>
      </c>
      <c r="F297" s="1" t="s">
        <v>255</v>
      </c>
      <c r="G297" s="1" t="s">
        <v>1180</v>
      </c>
      <c r="H297" s="1" t="s">
        <v>643</v>
      </c>
      <c r="I297" s="15" t="s">
        <v>491</v>
      </c>
      <c r="J297" s="1"/>
      <c r="K297" s="1" t="s">
        <v>938</v>
      </c>
      <c r="L297" s="1" t="s">
        <v>259</v>
      </c>
      <c r="M297" s="15" t="s">
        <v>1500</v>
      </c>
      <c r="N297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data-author="Juanjo Elezkano" data-momento="Comunión" data-bib="-" data-nold="175" data-nnew="K47"&gt;&lt;a href="canciones/necesitamos_comer_tu_pan.html"&gt;Necesitamos comer tu pan&lt;/a&gt;&lt;/li&gt;</v>
      </c>
      <c r="O297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{"title":"Necesitamos comer tu pan","file":"canciones/necesitamos_comer_tu_pan.html","sections":["Comunión"],"number":"K47","number_old":"NUM","tono":"Mi","author":"Juanjo Elezkano","source":"-","keywords":["KW"]},</v>
      </c>
      <c r="S297" s="1"/>
      <c r="T297" s="1"/>
    </row>
    <row r="298" spans="1:20" x14ac:dyDescent="0.3">
      <c r="A298" s="1">
        <f>ROW(Tabla13[[#This Row],[Título]])-1</f>
        <v>297</v>
      </c>
      <c r="B298" s="1" t="s">
        <v>100</v>
      </c>
      <c r="C298" s="1" t="s">
        <v>206</v>
      </c>
      <c r="D298" s="1" t="s">
        <v>711</v>
      </c>
      <c r="E298" s="1">
        <f>_xlfn.XLOOKUP(Tabla13[[#This Row],[Título]],Tabla4[Título],Tabla4[Número],"-",0)</f>
        <v>440</v>
      </c>
      <c r="F298" s="1" t="s">
        <v>215</v>
      </c>
      <c r="G298" s="1" t="s">
        <v>1177</v>
      </c>
      <c r="H298" s="1" t="s">
        <v>643</v>
      </c>
      <c r="I298" s="15" t="s">
        <v>525</v>
      </c>
      <c r="J298" s="1"/>
      <c r="K298" s="1" t="s">
        <v>991</v>
      </c>
      <c r="L298" s="1" t="s">
        <v>100</v>
      </c>
      <c r="M298" s="15" t="s">
        <v>1501</v>
      </c>
      <c r="N298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data-author="Luis Alfredo Díaz Britos" data-momento="Antífonas" data-bib="Éxodo 20, 3-17" data-nold="440" data-nnew="D27"&gt;&lt;a href="canciones/no_adoreis_a_nadie.html"&gt;No adoréis a nadie&lt;/a&gt;&lt;/li&gt;</v>
      </c>
      <c r="O298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{"title":"No adoréis a nadie","file":"canciones/no_adoreis_a_nadie.html","sections":["Antífonas"],"number":"D27","number_old":"NUM","tono":"Re","author":"Luis Alfredo Díaz Britos","source":"Éxodo 20, 3-17","keywords":["KW"]},</v>
      </c>
      <c r="S298" s="1"/>
      <c r="T298" s="1"/>
    </row>
    <row r="299" spans="1:20" x14ac:dyDescent="0.3">
      <c r="A299" s="1">
        <f>ROW(Tabla13[[#This Row],[Título]])-1</f>
        <v>298</v>
      </c>
      <c r="B299" s="1" t="s">
        <v>101</v>
      </c>
      <c r="C299" s="1" t="s">
        <v>1138</v>
      </c>
      <c r="D299" s="1" t="s">
        <v>773</v>
      </c>
      <c r="E299" s="1">
        <f>_xlfn.XLOOKUP(Tabla13[[#This Row],[Título]],Tabla4[Título],Tabla4[Número],"-",0)</f>
        <v>441</v>
      </c>
      <c r="F299" s="1" t="s">
        <v>215</v>
      </c>
      <c r="G299" s="1" t="s">
        <v>551</v>
      </c>
      <c r="H299" s="1" t="s">
        <v>643</v>
      </c>
      <c r="I299" s="15" t="s">
        <v>938</v>
      </c>
      <c r="J299" s="1"/>
      <c r="K299" s="1" t="s">
        <v>938</v>
      </c>
      <c r="L299" s="1" t="s">
        <v>101</v>
      </c>
      <c r="M299" s="15" t="s">
        <v>1502</v>
      </c>
      <c r="N299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data-author="-" data-momento="Comunión" data-bib="-" data-nold="441" data-nnew="K49"&gt;&lt;a href="canciones/no_me_mueve.html"&gt;No me mueve&lt;/a&gt;&lt;/li&gt;</v>
      </c>
      <c r="O299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{"title":"No me mueve","file":"canciones/no_me_mueve.html","sections":["Comunión"],"number":"K49","number_old":"NUM","tono":"Do","author":"-","source":"-","keywords":["KW"]},</v>
      </c>
      <c r="S299" s="1"/>
      <c r="T299" s="1"/>
    </row>
    <row r="300" spans="1:20" x14ac:dyDescent="0.3">
      <c r="A300" s="1">
        <f>ROW(Tabla13[[#This Row],[Título]])-1</f>
        <v>299</v>
      </c>
      <c r="B300" s="1" t="s">
        <v>675</v>
      </c>
      <c r="C300" s="1" t="s">
        <v>1138</v>
      </c>
      <c r="D300" s="1" t="s">
        <v>774</v>
      </c>
      <c r="E300" s="1" t="str">
        <f>_xlfn.XLOOKUP(Tabla13[[#This Row],[Título]],Tabla4[Título],Tabla4[Número],"-",0)</f>
        <v>-</v>
      </c>
      <c r="F300" s="1" t="s">
        <v>255</v>
      </c>
      <c r="G300" s="1" t="s">
        <v>1180</v>
      </c>
      <c r="H300" s="1" t="s">
        <v>643</v>
      </c>
      <c r="I300" s="15" t="s">
        <v>504</v>
      </c>
      <c r="J300" s="1"/>
      <c r="K300" s="1" t="s">
        <v>938</v>
      </c>
      <c r="L300" s="1" t="s">
        <v>675</v>
      </c>
      <c r="M300" s="15" t="s">
        <v>1503</v>
      </c>
      <c r="N300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data-author="Juan Antonio Espinosa" data-momento="Comunión" data-bib="-" data-nold="-" data-nnew="K50"&gt;&lt;a href="canciones/no_podemos_caminar_(hambre_de_dios).html"&gt;No podemos caminar (Hambre de Dios)&lt;/a&gt;&lt;/li&gt;</v>
      </c>
      <c r="O300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{"title":"No podemos caminar (Hambre de Dios)","file":"canciones/no_podemos_caminar_(hambre_de_dios).html","sections":["Comunión"],"number":"K50","number_old":"NUM","tono":"Mi","author":"Juan Antonio Espinosa","source":"-","keywords":["KW"]},</v>
      </c>
      <c r="S300" s="1"/>
      <c r="T300" s="1"/>
    </row>
    <row r="301" spans="1:20" x14ac:dyDescent="0.3">
      <c r="A301" s="1">
        <f>ROW(Tabla13[[#This Row],[Título]])-1</f>
        <v>300</v>
      </c>
      <c r="B301" s="1" t="s">
        <v>584</v>
      </c>
      <c r="C301" s="1" t="s">
        <v>206</v>
      </c>
      <c r="D301" s="1" t="s">
        <v>712</v>
      </c>
      <c r="E301" s="1" t="str">
        <f>_xlfn.XLOOKUP(Tabla13[[#This Row],[Título]],Tabla4[Título],Tabla4[Número],"-",0)</f>
        <v>-</v>
      </c>
      <c r="F301" s="1" t="s">
        <v>582</v>
      </c>
      <c r="G301" s="1" t="s">
        <v>552</v>
      </c>
      <c r="H301" s="1" t="s">
        <v>643</v>
      </c>
      <c r="I301" s="15" t="s">
        <v>497</v>
      </c>
      <c r="J301" s="1"/>
      <c r="K301" s="1" t="s">
        <v>992</v>
      </c>
      <c r="L301" s="1" t="s">
        <v>584</v>
      </c>
      <c r="M301" s="15" t="s">
        <v>1504</v>
      </c>
      <c r="N301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data-author="Kairoi" data-momento="Antífonas" data-bib="Ruth 1, 16-17" data-nold="-" data-nnew="D28"&gt;&lt;a href="canciones/no_quiero_alejarme_de_ti.html"&gt;No quiero alejarme de ti&lt;/a&gt;&lt;/li&gt;</v>
      </c>
      <c r="O301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{"title":"No quiero alejarme de ti","file":"canciones/no_quiero_alejarme_de_ti.html","sections":["Antífonas"],"number":"D28","number_old":"NUM","tono":"Mim","author":"Kairoi","source":"Ruth 1, 16-17","keywords":["KW"]},</v>
      </c>
      <c r="S301" s="1"/>
      <c r="T301" s="1"/>
    </row>
    <row r="302" spans="1:20" x14ac:dyDescent="0.3">
      <c r="A302" s="1">
        <f>ROW(Tabla13[[#This Row],[Título]])-1</f>
        <v>301</v>
      </c>
      <c r="B302" s="1" t="s">
        <v>102</v>
      </c>
      <c r="C302" s="1" t="s">
        <v>202</v>
      </c>
      <c r="D302" s="1" t="s">
        <v>2058</v>
      </c>
      <c r="E302" s="1">
        <f>_xlfn.XLOOKUP(Tabla13[[#This Row],[Título]],Tabla4[Título],Tabla4[Número],"-",0)</f>
        <v>442</v>
      </c>
      <c r="F302" s="1" t="s">
        <v>215</v>
      </c>
      <c r="G302" s="1" t="s">
        <v>1180</v>
      </c>
      <c r="H302" s="1" t="s">
        <v>643</v>
      </c>
      <c r="I302" s="15" t="s">
        <v>267</v>
      </c>
      <c r="J302" s="1"/>
      <c r="K302" s="1" t="s">
        <v>938</v>
      </c>
      <c r="L302" s="1" t="s">
        <v>102</v>
      </c>
      <c r="M302" s="15" t="s">
        <v>1505</v>
      </c>
      <c r="N302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data-author="Migueli" data-momento="Paz" data-bib="-" data-nold="442" data-nnew="I04"&gt;&lt;a href="canciones/no_se_canso_de_hacer_el_bien.html"&gt;No se cansó de hacer el bien&lt;/a&gt;&lt;/li&gt;</v>
      </c>
      <c r="O302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{"title":"No se cansó de hacer el bien","file":"canciones/no_se_canso_de_hacer_el_bien.html","sections":["Paz"],"number":"I04","number_old":"NUM","tono":"Mi","author":"Migueli","source":"-","keywords":["KW"]},</v>
      </c>
      <c r="S302" s="1"/>
      <c r="T302" s="1"/>
    </row>
    <row r="303" spans="1:20" x14ac:dyDescent="0.3">
      <c r="A303" s="1">
        <f>ROW(Tabla13[[#This Row],[Título]])-1</f>
        <v>302</v>
      </c>
      <c r="B303" s="1" t="s">
        <v>221</v>
      </c>
      <c r="C303" s="1" t="s">
        <v>1138</v>
      </c>
      <c r="D303" s="1" t="s">
        <v>775</v>
      </c>
      <c r="E303" s="1" t="str">
        <f>_xlfn.XLOOKUP(Tabla13[[#This Row],[Título]],Tabla4[Título],Tabla4[Número],"-",0)</f>
        <v>-</v>
      </c>
      <c r="F303" s="1" t="s">
        <v>222</v>
      </c>
      <c r="G303" s="1" t="s">
        <v>1211</v>
      </c>
      <c r="H303" s="1" t="s">
        <v>643</v>
      </c>
      <c r="I303" s="15" t="s">
        <v>543</v>
      </c>
      <c r="J303" s="1"/>
      <c r="K303" s="1" t="s">
        <v>938</v>
      </c>
      <c r="L303" s="1" t="s">
        <v>221</v>
      </c>
      <c r="M303" s="15" t="s">
        <v>1506</v>
      </c>
      <c r="N303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data-author="Jaime Olguín" data-momento="Comunión" data-bib="-" data-nold="-" data-nnew="K51"&gt;&lt;a href="canciones/no_temas.html"&gt;No temas&lt;/a&gt;&lt;/li&gt;</v>
      </c>
      <c r="O303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{"title":"No temas","file":"canciones/no_temas.html","sections":["Comunión"],"number":"K51","number_old":"NUM","tono":"Mi cej1","author":"Jaime Olguín","source":"-","keywords":["KW"]},</v>
      </c>
      <c r="S303" s="1"/>
      <c r="T303" s="1"/>
    </row>
    <row r="304" spans="1:20" x14ac:dyDescent="0.3">
      <c r="A304" s="1">
        <f>ROW(Tabla13[[#This Row],[Título]])-1</f>
        <v>303</v>
      </c>
      <c r="B304" s="1" t="s">
        <v>909</v>
      </c>
      <c r="C304" s="1" t="s">
        <v>485</v>
      </c>
      <c r="D304" s="1" t="s">
        <v>1672</v>
      </c>
      <c r="E304" s="1" t="str">
        <f>_xlfn.XLOOKUP(Tabla13[[#This Row],[Título]],Tabla4[Título],Tabla4[Número],"-",0)</f>
        <v>-</v>
      </c>
      <c r="G304" s="1" t="s">
        <v>482</v>
      </c>
      <c r="I304" s="15" t="s">
        <v>938</v>
      </c>
      <c r="J304" s="1"/>
      <c r="K304" s="1" t="s">
        <v>938</v>
      </c>
      <c r="L304" s="1" t="s">
        <v>909</v>
      </c>
      <c r="M304" s="15" t="s">
        <v>1507</v>
      </c>
      <c r="N304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data-author="-" data-momento="Navidad" data-bib="-" data-nold="-" data-nnew="O15"&gt;&lt;a href="canciones/noche_de_paz.html"&gt;Noche de paz&lt;/a&gt;&lt;/li&gt;</v>
      </c>
      <c r="O304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{"title":"Noche de paz","file":"canciones/noche_de_paz.html","sections":["Navidad"],"number":"O15","number_old":"NUM","tono":"La","author":"-","source":"-","keywords":["KW"]},</v>
      </c>
      <c r="S304" s="1"/>
      <c r="T304" s="1"/>
    </row>
    <row r="305" spans="1:20" x14ac:dyDescent="0.3">
      <c r="A305" s="1">
        <f>ROW(Tabla13[[#This Row],[Título]])-1</f>
        <v>304</v>
      </c>
      <c r="B305" s="1" t="s">
        <v>429</v>
      </c>
      <c r="C305" s="1" t="s">
        <v>1169</v>
      </c>
      <c r="D305" s="1" t="s">
        <v>1719</v>
      </c>
      <c r="E305" s="1" t="str">
        <f>_xlfn.XLOOKUP(Tabla13[[#This Row],[Título]],Tabla4[Título],Tabla4[Número],"-",0)</f>
        <v>-</v>
      </c>
      <c r="G305" s="1" t="s">
        <v>1182</v>
      </c>
      <c r="I305" s="15"/>
      <c r="J305" s="1"/>
      <c r="K305" s="1"/>
      <c r="L305" s="1"/>
      <c r="M305" s="15" t="s">
        <v>1365</v>
      </c>
      <c r="N305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data-author="" data-momento="TaizéORIG" data-bib="" data-nold="-" data-nnew="Q64"&gt;&lt;a href="canciones/nunc_dimittis.html"&gt;Nunc dimittis&lt;/a&gt;&lt;/li&gt;</v>
      </c>
      <c r="O305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{"title":"Nunc dimittis","file":"canciones/nunc_dimittis.html","sections":["TaizéORIG"],"number":"Q64","number_old":"NUM","tono":"Sol","author":"","source":"","keywords":["KW"]},</v>
      </c>
      <c r="S305" s="1"/>
      <c r="T305" s="1"/>
    </row>
    <row r="306" spans="1:20" x14ac:dyDescent="0.3">
      <c r="A306" s="1">
        <f>ROW(Tabla13[[#This Row],[Título]])-1</f>
        <v>305</v>
      </c>
      <c r="B306" s="1" t="s">
        <v>261</v>
      </c>
      <c r="C306" s="1" t="s">
        <v>485</v>
      </c>
      <c r="D306" s="1" t="s">
        <v>1673</v>
      </c>
      <c r="E306" s="1" t="str">
        <f>_xlfn.XLOOKUP(Tabla13[[#This Row],[Título]],Tabla4[Título],Tabla4[Número],"-",0)</f>
        <v>-</v>
      </c>
      <c r="F306" s="1" t="s">
        <v>255</v>
      </c>
      <c r="G306" s="1" t="s">
        <v>1177</v>
      </c>
      <c r="I306" s="15" t="s">
        <v>938</v>
      </c>
      <c r="J306" s="1"/>
      <c r="K306" s="1" t="s">
        <v>938</v>
      </c>
      <c r="L306" s="1" t="s">
        <v>261</v>
      </c>
      <c r="M306" s="15" t="s">
        <v>1508</v>
      </c>
      <c r="N306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data-author="-" data-momento="Navidad" data-bib="-" data-nold="-" data-nnew="O16"&gt;&lt;a href="canciones/nunca_suenan_las_campanas.html"&gt;Nunca suenan las campanas&lt;/a&gt;&lt;/li&gt;</v>
      </c>
      <c r="O306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{"title":"Nunca suenan las campanas","file":"canciones/nunca_suenan_las_campanas.html","sections":["Navidad"],"number":"O16","number_old":"NUM","tono":"Re","author":"-","source":"-","keywords":["KW"]},</v>
      </c>
      <c r="S306" s="1"/>
      <c r="T306" s="1"/>
    </row>
    <row r="307" spans="1:20" x14ac:dyDescent="0.3">
      <c r="A307" s="1">
        <f>ROW(Tabla13[[#This Row],[Título]])-1</f>
        <v>306</v>
      </c>
      <c r="B307" s="1" t="s">
        <v>1051</v>
      </c>
      <c r="C307" s="1" t="s">
        <v>1168</v>
      </c>
      <c r="D307" s="1" t="s">
        <v>1732</v>
      </c>
      <c r="E307" s="1" t="str">
        <f>_xlfn.XLOOKUP(Tabla13[[#This Row],[Título]],Tabla4[Título],Tabla4[Número],"-",0)</f>
        <v>-</v>
      </c>
      <c r="G307" s="1" t="s">
        <v>552</v>
      </c>
      <c r="I307" s="15" t="s">
        <v>277</v>
      </c>
      <c r="J307" s="1"/>
      <c r="K307" s="1" t="s">
        <v>938</v>
      </c>
      <c r="L307" s="1" t="s">
        <v>358</v>
      </c>
      <c r="M307" s="15" t="s">
        <v>1415</v>
      </c>
      <c r="N307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data-author="Taizé" data-momento="TaizéESP" data-bib="-" data-nold="-" data-nnew="Q39"&gt;&lt;a href="canciones/esprit_consolateur.html"&gt;Oh, Dios consolador&lt;/a&gt;&lt;/li&gt;</v>
      </c>
      <c r="O307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{"title":"Oh, Dios consolador","file":"canciones/esprit_consolateur.html","sections":["TaizéESP"],"number":"Q39","number_old":"NUM","tono":"Mim","author":"Taizé","source":"-","keywords":["KW"]},</v>
      </c>
      <c r="S307" s="1"/>
      <c r="T307" s="1"/>
    </row>
    <row r="308" spans="1:20" x14ac:dyDescent="0.3">
      <c r="A308" s="1">
        <f>ROW(Tabla13[[#This Row],[Título]])-1</f>
        <v>307</v>
      </c>
      <c r="B308" s="1" t="s">
        <v>533</v>
      </c>
      <c r="C308" s="1" t="s">
        <v>206</v>
      </c>
      <c r="D308" s="1" t="s">
        <v>713</v>
      </c>
      <c r="E308" s="1" t="str">
        <f>_xlfn.XLOOKUP(Tabla13[[#This Row],[Título]],Tabla4[Título],Tabla4[Número],"-",0)</f>
        <v>-</v>
      </c>
      <c r="F308" s="1" t="s">
        <v>215</v>
      </c>
      <c r="G308" s="1" t="s">
        <v>552</v>
      </c>
      <c r="H308" s="1" t="s">
        <v>643</v>
      </c>
      <c r="I308" s="15" t="s">
        <v>526</v>
      </c>
      <c r="J308" s="1"/>
      <c r="K308" s="1" t="s">
        <v>993</v>
      </c>
      <c r="L308" s="1" t="s">
        <v>533</v>
      </c>
      <c r="M308" s="15" t="s">
        <v>1509</v>
      </c>
      <c r="N308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data-author="Juan Jáuregi" data-momento="Antífonas" data-bib="Salmo 62" data-nold="-" data-nnew="D29"&gt;&lt;a href="canciones/oh,_dios,_tu_eres_mi_dios_(sed_de_dios).html"&gt;Oh, Dios, tú eres mi Dios (Sed de Dios)&lt;/a&gt;&lt;/li&gt;</v>
      </c>
      <c r="O308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{"title":"Oh, Dios, tú eres mi Dios (Sed de Dios)","file":"canciones/oh,_dios,_tu_eres_mi_dios_(sed_de_dios).html","sections":["Antífonas"],"number":"D29","number_old":"NUM","tono":"Mim","author":"Juan Jáuregi","source":"Salmo 62","keywords":["KW"]},</v>
      </c>
      <c r="S308" s="1"/>
      <c r="T308" s="1"/>
    </row>
    <row r="309" spans="1:20" x14ac:dyDescent="0.3">
      <c r="A309" s="1">
        <f>ROW(Tabla13[[#This Row],[Título]])-1</f>
        <v>308</v>
      </c>
      <c r="B309" s="1" t="s">
        <v>1044</v>
      </c>
      <c r="C309" s="1" t="s">
        <v>1168</v>
      </c>
      <c r="D309" s="1" t="s">
        <v>1722</v>
      </c>
      <c r="E309" s="1" t="str">
        <f>_xlfn.XLOOKUP(Tabla13[[#This Row],[Título]],Tabla4[Título],Tabla4[Número],"-",0)</f>
        <v>-</v>
      </c>
      <c r="G309" s="1" t="s">
        <v>1210</v>
      </c>
      <c r="I309" s="15" t="s">
        <v>277</v>
      </c>
      <c r="J309" s="1"/>
      <c r="K309" s="1" t="s">
        <v>1106</v>
      </c>
      <c r="L309" s="1" t="s">
        <v>348</v>
      </c>
      <c r="M309" s="15" t="s">
        <v>1368</v>
      </c>
      <c r="N309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data-author="Taizé" data-momento="TaizéESP" data-bib="Salmo 63, 2-5" data-nold="-" data-nnew="Q31"&gt;&lt;a href="canciones/deus,_deus_meus_(canon).html"&gt;Oh, Dios, tú, Dios mío (canon)&lt;/a&gt;&lt;/li&gt;</v>
      </c>
      <c r="O309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{"title":"Oh, Dios, tú, Dios mío (canon)","file":"canciones/deus,_deus_meus_(canon).html","sections":["TaizéESP"],"number":"Q31","number_old":"NUM","tono":"Mim cej1","author":"Taizé","source":"Salmo 63, 2-5","keywords":["KW"]},</v>
      </c>
      <c r="S309" s="1"/>
      <c r="T309" s="1"/>
    </row>
    <row r="310" spans="1:20" x14ac:dyDescent="0.3">
      <c r="A310" s="1">
        <f>ROW(Tabla13[[#This Row],[Título]])-1</f>
        <v>309</v>
      </c>
      <c r="B310" s="1" t="s">
        <v>103</v>
      </c>
      <c r="C310" s="1" t="s">
        <v>206</v>
      </c>
      <c r="D310" s="1" t="s">
        <v>714</v>
      </c>
      <c r="E310" s="1">
        <f>_xlfn.XLOOKUP(Tabla13[[#This Row],[Título]],Tabla4[Título],Tabla4[Número],"-",0)</f>
        <v>189</v>
      </c>
      <c r="F310" s="1" t="s">
        <v>215</v>
      </c>
      <c r="G310" s="1" t="s">
        <v>1178</v>
      </c>
      <c r="H310" s="1" t="s">
        <v>643</v>
      </c>
      <c r="I310" s="15" t="s">
        <v>490</v>
      </c>
      <c r="J310" s="1"/>
      <c r="K310" s="1" t="s">
        <v>994</v>
      </c>
      <c r="L310" s="1" t="s">
        <v>103</v>
      </c>
      <c r="M310" s="15" t="s">
        <v>1510</v>
      </c>
      <c r="N310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data-author="Carmelo Erdozáin" data-momento="Antífonas" data-bib="Salmo 50" data-nold="189" data-nnew="D30"&gt;&lt;a href="canciones/oh,_mi_dios,_crea_en_mi.html"&gt;Oh, mi Dios, crea en mí&lt;/a&gt;&lt;/li&gt;</v>
      </c>
      <c r="O310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{"title":"Oh, mi Dios, crea en mí","file":"canciones/oh,_mi_dios,_crea_en_mi.html","sections":["Antífonas"],"number":"D30","number_old":"NUM","tono":"Fa","author":"Carmelo Erdozáin","source":"Salmo 50","keywords":["KW"]},</v>
      </c>
      <c r="S310" s="1"/>
      <c r="T310" s="1"/>
    </row>
    <row r="311" spans="1:20" x14ac:dyDescent="0.3">
      <c r="A311" s="1">
        <f>ROW(Tabla13[[#This Row],[Título]])-1</f>
        <v>310</v>
      </c>
      <c r="B311" s="1" t="s">
        <v>1057</v>
      </c>
      <c r="C311" s="1" t="s">
        <v>1168</v>
      </c>
      <c r="D311" s="1" t="s">
        <v>1737</v>
      </c>
      <c r="E311" s="1" t="str">
        <f>_xlfn.XLOOKUP(Tabla13[[#This Row],[Título]],Tabla4[Título],Tabla4[Número],"-",0)</f>
        <v>-</v>
      </c>
      <c r="G311" s="1" t="s">
        <v>1184</v>
      </c>
      <c r="I311" s="15" t="s">
        <v>277</v>
      </c>
      <c r="J311" s="1"/>
      <c r="K311" s="1" t="s">
        <v>1113</v>
      </c>
      <c r="L311" s="1" t="s">
        <v>379</v>
      </c>
      <c r="M311" s="15" t="s">
        <v>1447</v>
      </c>
      <c r="N311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data-author="Taizé" data-momento="TaizéESP" data-bib="Lucas 23, 46" data-nold="-" data-nnew="Q45"&gt;&lt;a href="canciones/in_manus_tuas.html"&gt;Oh, Padre, entre tus manos&lt;/a&gt;&lt;/li&gt;</v>
      </c>
      <c r="O311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{"title":"Oh, Padre, entre tus manos","file":"canciones/in_manus_tuas.html","sections":["TaizéESP"],"number":"Q45","number_old":"NUM","tono":"Do cej2","author":"Taizé","source":"Lucas 23, 46","keywords":["KW"]},</v>
      </c>
      <c r="S311" s="1"/>
      <c r="T311" s="1"/>
    </row>
    <row r="312" spans="1:20" x14ac:dyDescent="0.3">
      <c r="A312" s="1">
        <f>ROW(Tabla13[[#This Row],[Título]])-1</f>
        <v>311</v>
      </c>
      <c r="B312" s="1" t="s">
        <v>104</v>
      </c>
      <c r="C312" s="1" t="s">
        <v>196</v>
      </c>
      <c r="D312" s="1" t="s">
        <v>2059</v>
      </c>
      <c r="E312" s="1">
        <f>_xlfn.XLOOKUP(Tabla13[[#This Row],[Título]],Tabla4[Título],Tabla4[Número],"-",0)</f>
        <v>191</v>
      </c>
      <c r="F312" s="1" t="s">
        <v>215</v>
      </c>
      <c r="G312" s="1" t="s">
        <v>551</v>
      </c>
      <c r="H312" s="1" t="s">
        <v>643</v>
      </c>
      <c r="I312" s="15" t="s">
        <v>518</v>
      </c>
      <c r="J312" s="1"/>
      <c r="K312" s="1" t="s">
        <v>938</v>
      </c>
      <c r="L312" s="1" t="s">
        <v>104</v>
      </c>
      <c r="M312" s="15" t="s">
        <v>1511</v>
      </c>
      <c r="N312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data-author="Anónimo" data-momento="Perdón - Agua" data-bib="-" data-nold="191" data-nnew="B04"&gt;&lt;a href="canciones/oh,_señor,_mueve_mi_espiritu.html"&gt;Oh, Señor, mueve mi espíritu&lt;/a&gt;&lt;/li&gt;</v>
      </c>
      <c r="O312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{"title":"Oh, Señor, mueve mi espíritu","file":"canciones/oh,_señor,_mueve_mi_espiritu.html","sections":["Perdón - Agua"],"number":"B04","number_old":"NUM","tono":"Do","author":"Anónimo","source":"-","keywords":["KW"]},</v>
      </c>
      <c r="S312" s="1"/>
      <c r="T312" s="1"/>
    </row>
    <row r="313" spans="1:20" x14ac:dyDescent="0.3">
      <c r="A313" s="1">
        <f>ROW(Tabla13[[#This Row],[Título]])-1</f>
        <v>312</v>
      </c>
      <c r="B313" s="1" t="s">
        <v>105</v>
      </c>
      <c r="C313" s="1" t="s">
        <v>206</v>
      </c>
      <c r="D313" s="1" t="s">
        <v>715</v>
      </c>
      <c r="E313" s="1">
        <f>_xlfn.XLOOKUP(Tabla13[[#This Row],[Título]],Tabla4[Título],Tabla4[Número],"-",0)</f>
        <v>193</v>
      </c>
      <c r="F313" s="1" t="s">
        <v>215</v>
      </c>
      <c r="G313" s="1" t="s">
        <v>1182</v>
      </c>
      <c r="H313" s="1" t="s">
        <v>643</v>
      </c>
      <c r="I313" s="15" t="s">
        <v>495</v>
      </c>
      <c r="J313" s="1"/>
      <c r="K313" s="1" t="s">
        <v>938</v>
      </c>
      <c r="L313" s="1" t="s">
        <v>105</v>
      </c>
      <c r="M313" s="15" t="s">
        <v>1512</v>
      </c>
      <c r="N313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data-author="Cesáreo Gabarain" data-momento="Antífonas" data-bib="-" data-nold="193" data-nnew="D31"&gt;&lt;a href="canciones/ojala_escuchemos_hoy_su_voz.html"&gt;Ojalá escuchemos hoy su voz&lt;/a&gt;&lt;/li&gt;</v>
      </c>
      <c r="O313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{"title":"Ojalá escuchemos hoy su voz","file":"canciones/ojala_escuchemos_hoy_su_voz.html","sections":["Antífonas"],"number":"D31","number_old":"NUM","tono":"Sol","author":"Cesáreo Gabarain","source":"-","keywords":["KW"]},</v>
      </c>
      <c r="S313" s="1"/>
      <c r="T313" s="1"/>
    </row>
    <row r="314" spans="1:20" x14ac:dyDescent="0.3">
      <c r="A314" s="1">
        <f>ROW(Tabla13[[#This Row],[Título]])-1</f>
        <v>313</v>
      </c>
      <c r="B314" s="1" t="s">
        <v>106</v>
      </c>
      <c r="C314" s="1" t="s">
        <v>1138</v>
      </c>
      <c r="D314" s="1" t="s">
        <v>776</v>
      </c>
      <c r="E314" s="1">
        <f>_xlfn.XLOOKUP(Tabla13[[#This Row],[Título]],Tabla4[Título],Tabla4[Número],"-",0)</f>
        <v>443</v>
      </c>
      <c r="F314" s="1" t="s">
        <v>215</v>
      </c>
      <c r="G314" s="1" t="s">
        <v>1194</v>
      </c>
      <c r="H314" s="1" t="s">
        <v>643</v>
      </c>
      <c r="I314" s="15" t="s">
        <v>497</v>
      </c>
      <c r="J314" s="1"/>
      <c r="K314" s="1" t="s">
        <v>938</v>
      </c>
      <c r="L314" s="1" t="s">
        <v>106</v>
      </c>
      <c r="M314" s="15" t="s">
        <v>1513</v>
      </c>
      <c r="N314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data-author="Kairoi" data-momento="Comunión" data-bib="-" data-nold="443" data-nnew="K52"&gt;&lt;a href="canciones/oracion_del_pobre.html"&gt;Oración del pobre&lt;/a&gt;&lt;/li&gt;</v>
      </c>
      <c r="O314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{"title":"Oración del pobre","file":"canciones/oracion_del_pobre.html","sections":["Comunión"],"number":"K52","number_old":"NUM","tono":"Lam cej2","author":"Kairoi","source":"-","keywords":["KW"]},</v>
      </c>
      <c r="S314" s="1"/>
      <c r="T314" s="1"/>
    </row>
    <row r="315" spans="1:20" x14ac:dyDescent="0.3">
      <c r="A315" s="1">
        <f>ROW(Tabla13[[#This Row],[Título]])-1</f>
        <v>314</v>
      </c>
      <c r="B315" s="1" t="s">
        <v>107</v>
      </c>
      <c r="C315" s="1" t="s">
        <v>206</v>
      </c>
      <c r="D315" s="1" t="s">
        <v>716</v>
      </c>
      <c r="E315" s="1">
        <f>_xlfn.XLOOKUP(Tabla13[[#This Row],[Título]],Tabla4[Título],Tabla4[Número],"-",0)</f>
        <v>192</v>
      </c>
      <c r="F315" s="1" t="s">
        <v>215</v>
      </c>
      <c r="G315" s="1" t="s">
        <v>1184</v>
      </c>
      <c r="H315" s="1" t="s">
        <v>643</v>
      </c>
      <c r="I315" s="15" t="s">
        <v>518</v>
      </c>
      <c r="J315" s="1"/>
      <c r="K315" s="1" t="s">
        <v>995</v>
      </c>
      <c r="L315" s="1" t="s">
        <v>107</v>
      </c>
      <c r="M315" s="15" t="s">
        <v>1514</v>
      </c>
      <c r="N315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data-author="Anónimo" data-momento="Antífonas" data-bib="Juan 13, 34-35" data-nold="192" data-nnew="D32"&gt;&lt;a href="canciones/os_doy_un_mandato_nuevo.html"&gt;Os doy un mandato nuevo&lt;/a&gt;&lt;/li&gt;</v>
      </c>
      <c r="O315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{"title":"Os doy un mandato nuevo","file":"canciones/os_doy_un_mandato_nuevo.html","sections":["Antífonas"],"number":"D32","number_old":"NUM","tono":"Do cej2","author":"Anónimo","source":"Juan 13, 34-35","keywords":["KW"]},</v>
      </c>
      <c r="S315" s="1"/>
      <c r="T315" s="1"/>
    </row>
    <row r="316" spans="1:20" x14ac:dyDescent="0.3">
      <c r="A316" s="1">
        <f>ROW(Tabla13[[#This Row],[Título]])-1</f>
        <v>315</v>
      </c>
      <c r="B316" s="1" t="s">
        <v>654</v>
      </c>
      <c r="C316" s="1" t="s">
        <v>201</v>
      </c>
      <c r="D316" s="1" t="s">
        <v>2060</v>
      </c>
      <c r="E316" s="1" t="str">
        <f>_xlfn.XLOOKUP(Tabla13[[#This Row],[Título]],Tabla4[Título],Tabla4[Número],"-",0)</f>
        <v>-</v>
      </c>
      <c r="F316" s="1" t="s">
        <v>255</v>
      </c>
      <c r="G316" s="1" t="s">
        <v>1187</v>
      </c>
      <c r="H316" s="1" t="s">
        <v>643</v>
      </c>
      <c r="I316" s="15" t="s">
        <v>490</v>
      </c>
      <c r="J316" s="1"/>
      <c r="K316" s="1" t="s">
        <v>938</v>
      </c>
      <c r="L316" s="1" t="s">
        <v>654</v>
      </c>
      <c r="M316" s="15" t="s">
        <v>1515</v>
      </c>
      <c r="N316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data-author="Carmelo Erdozáin" data-momento="Padrenuestro" data-bib="-" data-nold="-" data-nnew="H02"&gt;&lt;a href="canciones/padre_nuestro_(erdozain).html"&gt;Padre nuestro (Erdozáin)&lt;/a&gt;&lt;/li&gt;</v>
      </c>
      <c r="O316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{"title":"Padre nuestro (Erdozáin)","file":"canciones/padre_nuestro_(erdozain).html","sections":["Padrenuestro"],"number":"H02","number_old":"NUM","tono":"Lam","author":"Carmelo Erdozáin","source":"-","keywords":["KW"]},</v>
      </c>
      <c r="S316" s="1"/>
      <c r="T316" s="1"/>
    </row>
    <row r="317" spans="1:20" x14ac:dyDescent="0.3">
      <c r="A317" s="1">
        <f>ROW(Tabla13[[#This Row],[Título]])-1</f>
        <v>316</v>
      </c>
      <c r="B317" s="1" t="s">
        <v>108</v>
      </c>
      <c r="C317" s="1" t="s">
        <v>201</v>
      </c>
      <c r="D317" s="1" t="s">
        <v>2061</v>
      </c>
      <c r="E317" s="1">
        <f>_xlfn.XLOOKUP(Tabla13[[#This Row],[Título]],Tabla4[Título],Tabla4[Número],"-",0)</f>
        <v>444</v>
      </c>
      <c r="F317" s="1" t="s">
        <v>215</v>
      </c>
      <c r="G317" s="1" t="s">
        <v>1176</v>
      </c>
      <c r="H317" s="1" t="s">
        <v>643</v>
      </c>
      <c r="I317" s="15" t="s">
        <v>938</v>
      </c>
      <c r="J317" s="1"/>
      <c r="K317" s="1" t="s">
        <v>938</v>
      </c>
      <c r="L317" s="1" t="s">
        <v>108</v>
      </c>
      <c r="M317" s="15" t="s">
        <v>1516</v>
      </c>
      <c r="N317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data-author="-" data-momento="Padrenuestro" data-bib="-" data-nold="444" data-nnew="H03"&gt;&lt;a href="canciones/padre_nuestro_(mexicano).html"&gt;Padre nuestro (mexicano)&lt;/a&gt;&lt;/li&gt;</v>
      </c>
      <c r="O317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{"title":"Padre nuestro (mexicano)","file":"canciones/padre_nuestro_(mexicano).html","sections":["Padrenuestro"],"number":"H03","number_old":"NUM","tono":"Sol cej2","author":"-","source":"-","keywords":["KW"]},</v>
      </c>
      <c r="S317" s="1"/>
      <c r="T317" s="1"/>
    </row>
    <row r="318" spans="1:20" x14ac:dyDescent="0.3">
      <c r="A318" s="1">
        <f>ROW(Tabla13[[#This Row],[Título]])-1</f>
        <v>317</v>
      </c>
      <c r="B318" s="1" t="s">
        <v>271</v>
      </c>
      <c r="C318" s="1" t="s">
        <v>201</v>
      </c>
      <c r="D318" s="1" t="s">
        <v>2062</v>
      </c>
      <c r="E318" s="1" t="str">
        <f>_xlfn.XLOOKUP(Tabla13[[#This Row],[Título]],Tabla4[Título],Tabla4[Número],"-",0)</f>
        <v>-</v>
      </c>
      <c r="F318" s="1" t="s">
        <v>272</v>
      </c>
      <c r="G318" s="1" t="s">
        <v>1182</v>
      </c>
      <c r="H318" s="1" t="s">
        <v>643</v>
      </c>
      <c r="I318" s="15" t="s">
        <v>559</v>
      </c>
      <c r="J318" s="1"/>
      <c r="K318" s="1" t="s">
        <v>938</v>
      </c>
      <c r="L318" s="1" t="s">
        <v>271</v>
      </c>
      <c r="M318" s="15" t="s">
        <v>1517</v>
      </c>
      <c r="N318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data-author="Pedro Antonio Garza" data-momento="Padrenuestro" data-bib="-" data-nold="-" data-nnew="H04"&gt;&lt;a href="canciones/padre_nuestro_zaragozano.html"&gt;Padre nuestro zaragozano&lt;/a&gt;&lt;/li&gt;</v>
      </c>
      <c r="O318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{"title":"Padre nuestro zaragozano","file":"canciones/padre_nuestro_zaragozano.html","sections":["Padrenuestro"],"number":"H04","number_old":"NUM","tono":"Sol","author":"Pedro Antonio Garza","source":"-","keywords":["KW"]},</v>
      </c>
      <c r="S318" s="1"/>
      <c r="T318" s="1"/>
    </row>
    <row r="319" spans="1:20" x14ac:dyDescent="0.3">
      <c r="A319" s="1">
        <f>ROW(Tabla13[[#This Row],[Título]])-1</f>
        <v>318</v>
      </c>
      <c r="B319" s="1" t="s">
        <v>249</v>
      </c>
      <c r="C319" s="1" t="s">
        <v>201</v>
      </c>
      <c r="D319" s="1" t="s">
        <v>2063</v>
      </c>
      <c r="E319" s="1" t="str">
        <f>_xlfn.XLOOKUP(Tabla13[[#This Row],[Título]],Tabla4[Título],Tabla4[Número],"-",0)</f>
        <v>-</v>
      </c>
      <c r="F319" s="1" t="s">
        <v>226</v>
      </c>
      <c r="G319" s="1" t="s">
        <v>551</v>
      </c>
      <c r="H319" s="1" t="s">
        <v>643</v>
      </c>
      <c r="I319" s="15" t="s">
        <v>493</v>
      </c>
      <c r="J319" s="1"/>
      <c r="K319" s="1" t="s">
        <v>938</v>
      </c>
      <c r="L319" s="1" t="s">
        <v>249</v>
      </c>
      <c r="M319" s="15" t="s">
        <v>1518</v>
      </c>
      <c r="N319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data-author="Toño Casado" data-momento="Padrenuestro" data-bib="-" data-nold="-" data-nnew="H05"&gt;&lt;a href="canciones/padre_nuestro,_padre_nuestro.html"&gt;Padre nuestro, padre nuestro&lt;/a&gt;&lt;/li&gt;</v>
      </c>
      <c r="O319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{"title":"Padre nuestro, padre nuestro","file":"canciones/padre_nuestro,_padre_nuestro.html","sections":["Padrenuestro"],"number":"H05","number_old":"NUM","tono":"Do","author":"Toño Casado","source":"-","keywords":["KW"]},</v>
      </c>
      <c r="S319" s="1"/>
      <c r="T319" s="1"/>
    </row>
    <row r="320" spans="1:20" x14ac:dyDescent="0.3">
      <c r="A320" s="1">
        <f>ROW(Tabla13[[#This Row],[Título]])-1</f>
        <v>319</v>
      </c>
      <c r="B320" s="1" t="s">
        <v>109</v>
      </c>
      <c r="C320" s="1" t="s">
        <v>201</v>
      </c>
      <c r="D320" s="1" t="s">
        <v>2064</v>
      </c>
      <c r="E320" s="1">
        <f>_xlfn.XLOOKUP(Tabla13[[#This Row],[Título]],Tabla4[Título],Tabla4[Número],"-",0)</f>
        <v>198</v>
      </c>
      <c r="F320" s="1" t="s">
        <v>215</v>
      </c>
      <c r="G320" s="1" t="s">
        <v>1194</v>
      </c>
      <c r="H320" s="1" t="s">
        <v>643</v>
      </c>
      <c r="I320" s="15" t="s">
        <v>560</v>
      </c>
      <c r="J320" s="1"/>
      <c r="K320" s="1" t="s">
        <v>938</v>
      </c>
      <c r="L320" s="1" t="s">
        <v>109</v>
      </c>
      <c r="M320" s="15" t="s">
        <v>1519</v>
      </c>
      <c r="N320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data-author="Simon &amp; Garfunkel" data-momento="Padrenuestro" data-bib="-" data-nold="198" data-nnew="H06"&gt;&lt;a href="canciones/padre_nuestro,_tu_que_estas.html"&gt;Padre nuestro, tú que estás&lt;/a&gt;&lt;/li&gt;</v>
      </c>
      <c r="O320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{"title":"Padre nuestro, tú que estás","file":"canciones/padre_nuestro,_tu_que_estas.html","sections":["Padrenuestro"],"number":"H06","number_old":"NUM","tono":"Lam cej2","author":"Simon &amp; Garfunkel","source":"-","keywords":["KW"]},</v>
      </c>
      <c r="S320" s="1"/>
      <c r="T320" s="1"/>
    </row>
    <row r="321" spans="1:20" x14ac:dyDescent="0.3">
      <c r="A321" s="1">
        <f>ROW(Tabla13[[#This Row],[Título]])-1</f>
        <v>320</v>
      </c>
      <c r="B321" s="1" t="s">
        <v>110</v>
      </c>
      <c r="C321" s="1" t="s">
        <v>202</v>
      </c>
      <c r="D321" s="1" t="s">
        <v>2065</v>
      </c>
      <c r="E321" s="1">
        <f>_xlfn.XLOOKUP(Tabla13[[#This Row],[Título]],Tabla4[Título],Tabla4[Número],"-",0)</f>
        <v>195</v>
      </c>
      <c r="F321" s="1" t="s">
        <v>215</v>
      </c>
      <c r="G321" s="1" t="s">
        <v>1182</v>
      </c>
      <c r="H321" s="1" t="s">
        <v>643</v>
      </c>
      <c r="I321" s="15" t="s">
        <v>614</v>
      </c>
      <c r="J321" s="1"/>
      <c r="K321" s="1" t="s">
        <v>938</v>
      </c>
      <c r="L321" s="1" t="s">
        <v>110</v>
      </c>
      <c r="M321" s="15" t="s">
        <v>1520</v>
      </c>
      <c r="N321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data-author="Rick Ridings" data-momento="Paz" data-bib="-" data-nold="195" data-nnew="I05"&gt;&lt;a href="canciones/padre,_unenos.html"&gt;Padre, únenos&lt;/a&gt;&lt;/li&gt;</v>
      </c>
      <c r="O321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{"title":"Padre, únenos","file":"canciones/padre,_unenos.html","sections":["Paz"],"number":"I05","number_old":"NUM","tono":"Sol","author":"Rick Ridings","source":"-","keywords":["KW"]},</v>
      </c>
      <c r="S321" s="1"/>
      <c r="T321" s="1"/>
    </row>
    <row r="322" spans="1:20" x14ac:dyDescent="0.3">
      <c r="A322" s="1">
        <f>ROW(Tabla13[[#This Row],[Título]])-1</f>
        <v>321</v>
      </c>
      <c r="B322" s="1" t="s">
        <v>587</v>
      </c>
      <c r="C322" s="1" t="s">
        <v>196</v>
      </c>
      <c r="D322" s="1" t="s">
        <v>2066</v>
      </c>
      <c r="E322" s="1" t="str">
        <f>_xlfn.XLOOKUP(Tabla13[[#This Row],[Título]],Tabla4[Título],Tabla4[Número],"-",0)</f>
        <v>-</v>
      </c>
      <c r="F322" s="1" t="s">
        <v>582</v>
      </c>
      <c r="G322" s="1" t="s">
        <v>1185</v>
      </c>
      <c r="H322" s="1" t="s">
        <v>643</v>
      </c>
      <c r="I322" s="15" t="s">
        <v>497</v>
      </c>
      <c r="J322" s="1"/>
      <c r="K322" s="1" t="s">
        <v>996</v>
      </c>
      <c r="L322" s="1" t="s">
        <v>587</v>
      </c>
      <c r="M322" s="15" t="s">
        <v>1521</v>
      </c>
      <c r="N322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data-author="Kairoi" data-momento="Perdón - Agua" data-bib="Lc 15, 11-32" data-nold="-" data-nnew="B05"&gt;&lt;a href="canciones/padre,_vuelvo_a_ti.html"&gt;Padre, vuelvo a ti&lt;/a&gt;&lt;/li&gt;</v>
      </c>
      <c r="O322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{"title":"Padre, vuelvo a ti","file":"canciones/padre,_vuelvo_a_ti.html","sections":["Perdón - Agua"],"number":"B05","number_old":"NUM","tono":"Sol cej4","author":"Kairoi","source":"Lc 15, 11-32","keywords":["KW"]},</v>
      </c>
      <c r="S322" s="1"/>
      <c r="T322" s="1"/>
    </row>
    <row r="323" spans="1:20" x14ac:dyDescent="0.3">
      <c r="A323" s="1">
        <f>ROW(Tabla13[[#This Row],[Título]])-1</f>
        <v>322</v>
      </c>
      <c r="B323" s="1" t="s">
        <v>111</v>
      </c>
      <c r="C323" s="1" t="s">
        <v>1138</v>
      </c>
      <c r="D323" s="1" t="s">
        <v>777</v>
      </c>
      <c r="E323" s="1">
        <f>_xlfn.XLOOKUP(Tabla13[[#This Row],[Título]],Tabla4[Título],Tabla4[Número],"-",0)</f>
        <v>445</v>
      </c>
      <c r="F323" s="1" t="s">
        <v>215</v>
      </c>
      <c r="G323" s="1" t="s">
        <v>482</v>
      </c>
      <c r="H323" s="1" t="s">
        <v>643</v>
      </c>
      <c r="I323" s="15" t="s">
        <v>938</v>
      </c>
      <c r="J323" s="1"/>
      <c r="K323" s="1" t="s">
        <v>938</v>
      </c>
      <c r="L323" s="1" t="s">
        <v>111</v>
      </c>
      <c r="M323" s="15" t="s">
        <v>1522</v>
      </c>
      <c r="N323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data-author="-" data-momento="Comunión" data-bib="-" data-nold="445" data-nnew="K53"&gt;&lt;a href="canciones/para_el_que_sabe.html"&gt;Para el que sabe&lt;/a&gt;&lt;/li&gt;</v>
      </c>
      <c r="O323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{"title":"Para el que sabe","file":"canciones/para_el_que_sabe.html","sections":["Comunión"],"number":"K53","number_old":"NUM","tono":"La","author":"-","source":"-","keywords":["KW"]},</v>
      </c>
      <c r="S323" s="1"/>
      <c r="T323" s="1"/>
    </row>
    <row r="324" spans="1:20" x14ac:dyDescent="0.3">
      <c r="A324" s="1">
        <f>ROW(Tabla13[[#This Row],[Título]])-1</f>
        <v>323</v>
      </c>
      <c r="B324" s="1" t="s">
        <v>1075</v>
      </c>
      <c r="C324" s="1" t="s">
        <v>1168</v>
      </c>
      <c r="D324" s="1" t="s">
        <v>1752</v>
      </c>
      <c r="E324" s="1" t="str">
        <f>_xlfn.XLOOKUP(Tabla13[[#This Row],[Título]],Tabla4[Título],Tabla4[Número],"-",0)</f>
        <v>-</v>
      </c>
      <c r="G324" s="1" t="s">
        <v>551</v>
      </c>
      <c r="I324" s="15" t="s">
        <v>277</v>
      </c>
      <c r="J324" s="1"/>
      <c r="K324" s="1" t="s">
        <v>938</v>
      </c>
      <c r="L324" s="1" t="s">
        <v>434</v>
      </c>
      <c r="M324" s="15" t="s">
        <v>1523</v>
      </c>
      <c r="N324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data-author="Taizé" data-momento="TaizéESP" data-bib="-" data-nold="-" data-nnew="Q65"&gt;&lt;a href="canciones/para_mim,_ser_feliz.html"&gt;Para mí ser feliz&lt;/a&gt;&lt;/li&gt;</v>
      </c>
      <c r="O324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{"title":"Para mí ser feliz","file":"canciones/para_mim,_ser_feliz.html","sections":["TaizéESP"],"number":"Q65","number_old":"NUM","tono":"Do","author":"Taizé","source":"-","keywords":["KW"]},</v>
      </c>
      <c r="S324" s="1"/>
      <c r="T324" s="1"/>
    </row>
    <row r="325" spans="1:20" x14ac:dyDescent="0.3">
      <c r="A325" s="1">
        <f>ROW(Tabla13[[#This Row],[Título]])-1</f>
        <v>324</v>
      </c>
      <c r="B325" s="1" t="s">
        <v>434</v>
      </c>
      <c r="C325" s="1" t="s">
        <v>1169</v>
      </c>
      <c r="D325" s="1" t="s">
        <v>1752</v>
      </c>
      <c r="E325" s="1" t="str">
        <f>_xlfn.XLOOKUP(Tabla13[[#This Row],[Título]],Tabla4[Título],Tabla4[Número],"-",0)</f>
        <v>-</v>
      </c>
      <c r="G325" s="1" t="s">
        <v>551</v>
      </c>
      <c r="I325" s="15"/>
      <c r="J325" s="1"/>
      <c r="K325" s="1"/>
      <c r="L325" s="1"/>
      <c r="M325" s="15" t="s">
        <v>1523</v>
      </c>
      <c r="N325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data-author="" data-momento="TaizéORIG" data-bib="" data-nold="-" data-nnew="Q65"&gt;&lt;a href="canciones/para_mim,_ser_feliz.html"&gt;Para mim, ser feliz&lt;/a&gt;&lt;/li&gt;</v>
      </c>
      <c r="O325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{"title":"Para mim, ser feliz","file":"canciones/para_mim,_ser_feliz.html","sections":["TaizéORIG"],"number":"Q65","number_old":"NUM","tono":"Do","author":"","source":"","keywords":["KW"]},</v>
      </c>
      <c r="S325" s="1"/>
      <c r="T325" s="1"/>
    </row>
    <row r="326" spans="1:20" x14ac:dyDescent="0.3">
      <c r="A326" s="1">
        <f>ROW(Tabla13[[#This Row],[Título]])-1</f>
        <v>325</v>
      </c>
      <c r="B326" s="1" t="s">
        <v>189</v>
      </c>
      <c r="C326" s="1" t="s">
        <v>485</v>
      </c>
      <c r="D326" s="1" t="s">
        <v>1674</v>
      </c>
      <c r="E326" s="1" t="str">
        <f>_xlfn.XLOOKUP(Tabla13[[#This Row],[Título]],Tabla4[Título],Tabla4[Número],"-",0)</f>
        <v>-</v>
      </c>
      <c r="F326" s="1" t="s">
        <v>215</v>
      </c>
      <c r="G326" s="1" t="s">
        <v>1190</v>
      </c>
      <c r="I326" s="15" t="s">
        <v>938</v>
      </c>
      <c r="J326" s="1"/>
      <c r="K326" s="1" t="s">
        <v>938</v>
      </c>
      <c r="L326" s="1" t="s">
        <v>189</v>
      </c>
      <c r="M326" s="15" t="s">
        <v>1524</v>
      </c>
      <c r="N326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data-author="-" data-momento="Navidad" data-bib="-" data-nold="-" data-nnew="O17"&gt;&lt;a href="canciones/pastores,_venid.html"&gt;Pastores, venid&lt;/a&gt;&lt;/li&gt;</v>
      </c>
      <c r="O326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{"title":"Pastores, venid","file":"canciones/pastores,_venid.html","sections":["Navidad"],"number":"O17","number_old":"NUM","tono":"Rem","author":"-","source":"-","keywords":["KW"]},</v>
      </c>
      <c r="S326" s="1"/>
      <c r="T326" s="1"/>
    </row>
    <row r="327" spans="1:20" x14ac:dyDescent="0.3">
      <c r="A327" s="1">
        <f>ROW(Tabla13[[#This Row],[Título]])-1</f>
        <v>326</v>
      </c>
      <c r="B327" s="1" t="s">
        <v>112</v>
      </c>
      <c r="C327" s="1" t="s">
        <v>202</v>
      </c>
      <c r="D327" s="1" t="s">
        <v>2067</v>
      </c>
      <c r="E327" s="1">
        <f>_xlfn.XLOOKUP(Tabla13[[#This Row],[Título]],Tabla4[Título],Tabla4[Número],"-",0)</f>
        <v>201</v>
      </c>
      <c r="F327" s="1" t="s">
        <v>215</v>
      </c>
      <c r="G327" s="1" t="s">
        <v>1184</v>
      </c>
      <c r="H327" s="1" t="s">
        <v>643</v>
      </c>
      <c r="I327" s="15" t="s">
        <v>563</v>
      </c>
      <c r="J327" s="1"/>
      <c r="K327" s="1" t="s">
        <v>938</v>
      </c>
      <c r="L327" s="1" t="s">
        <v>112</v>
      </c>
      <c r="M327" s="15" t="s">
        <v>1525</v>
      </c>
      <c r="N327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data-author="Kairós" data-momento="Paz" data-bib="-" data-nold="201" data-nnew="I06"&gt;&lt;a href="canciones/paz_en_la_tierra.html"&gt;Paz en la tierra&lt;/a&gt;&lt;/li&gt;</v>
      </c>
      <c r="O327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{"title":"Paz en la tierra","file":"canciones/paz_en_la_tierra.html","sections":["Paz"],"number":"I06","number_old":"NUM","tono":"Do cej2","author":"Kairós","source":"-","keywords":["KW"]},</v>
      </c>
      <c r="S327" s="1"/>
      <c r="T327" s="1"/>
    </row>
    <row r="328" spans="1:20" x14ac:dyDescent="0.3">
      <c r="A328" s="1">
        <f>ROW(Tabla13[[#This Row],[Título]])-1</f>
        <v>327</v>
      </c>
      <c r="B328" s="1" t="s">
        <v>113</v>
      </c>
      <c r="C328" s="1" t="s">
        <v>202</v>
      </c>
      <c r="D328" s="1" t="s">
        <v>2068</v>
      </c>
      <c r="E328" s="1">
        <f>_xlfn.XLOOKUP(Tabla13[[#This Row],[Título]],Tabla4[Título],Tabla4[Número],"-",0)</f>
        <v>200</v>
      </c>
      <c r="F328" s="1" t="s">
        <v>215</v>
      </c>
      <c r="G328" s="1" t="s">
        <v>1174</v>
      </c>
      <c r="H328" s="1" t="s">
        <v>643</v>
      </c>
      <c r="I328" s="15" t="s">
        <v>518</v>
      </c>
      <c r="J328" s="1"/>
      <c r="K328" s="1" t="s">
        <v>938</v>
      </c>
      <c r="L328" s="1" t="s">
        <v>113</v>
      </c>
      <c r="M328" s="15" t="s">
        <v>1526</v>
      </c>
      <c r="N328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data-author="Anónimo" data-momento="Paz" data-bib="-" data-nold="200" data-nnew="I07"&gt;&lt;a href="canciones/paz,_señor,_en_el_cielo_y_la_tierra.html"&gt;Paz, Señor, en el cielo y la tierra&lt;/a&gt;&lt;/li&gt;</v>
      </c>
      <c r="O328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{"title":"Paz, Señor, en el cielo y la tierra","file":"canciones/paz,_señor,_en_el_cielo_y_la_tierra.html","sections":["Paz"],"number":"I07","number_old":"NUM","tono":"Re cej2","author":"Anónimo","source":"-","keywords":["KW"]},</v>
      </c>
      <c r="S328" s="1"/>
      <c r="T328" s="1"/>
    </row>
    <row r="329" spans="1:20" x14ac:dyDescent="0.3">
      <c r="A329" s="1">
        <f>ROW(Tabla13[[#This Row],[Título]])-1</f>
        <v>328</v>
      </c>
      <c r="B329" s="1" t="s">
        <v>435</v>
      </c>
      <c r="C329" s="1" t="s">
        <v>1169</v>
      </c>
      <c r="D329" s="1" t="s">
        <v>1753</v>
      </c>
      <c r="E329" s="1" t="str">
        <f>_xlfn.XLOOKUP(Tabla13[[#This Row],[Título]],Tabla4[Título],Tabla4[Número],"-",0)</f>
        <v>-</v>
      </c>
      <c r="G329" s="1" t="s">
        <v>1213</v>
      </c>
      <c r="I329" s="15"/>
      <c r="J329" s="1"/>
      <c r="K329" s="1"/>
      <c r="L329" s="1"/>
      <c r="M329" s="15" t="s">
        <v>1527</v>
      </c>
      <c r="N329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data-author="" data-momento="TaizéORIG" data-bib="" data-nold="-" data-nnew="Q66"&gt;&lt;a href="canciones/per_crucem.html"&gt;Per crucem&lt;/a&gt;&lt;/li&gt;</v>
      </c>
      <c r="O329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{"title":"Per crucem","file":"canciones/per_crucem.html","sections":["TaizéORIG"],"number":"Q66","number_old":"NUM","tono":"Lam cej5","author":"","source":"","keywords":["KW"]},</v>
      </c>
      <c r="S329" s="1"/>
      <c r="T329" s="1"/>
    </row>
    <row r="330" spans="1:20" x14ac:dyDescent="0.3">
      <c r="A330" s="1">
        <f>ROW(Tabla13[[#This Row],[Título]])-1</f>
        <v>329</v>
      </c>
      <c r="B330" s="1" t="s">
        <v>502</v>
      </c>
      <c r="C330" s="1" t="s">
        <v>195</v>
      </c>
      <c r="D330" s="1" t="s">
        <v>810</v>
      </c>
      <c r="E330" s="1" t="str">
        <f>_xlfn.XLOOKUP(Tabla13[[#This Row],[Título]],Tabla4[Título],Tabla4[Número],"-",0)</f>
        <v>-</v>
      </c>
      <c r="F330" s="1" t="s">
        <v>222</v>
      </c>
      <c r="G330" s="1" t="s">
        <v>552</v>
      </c>
      <c r="H330" s="1" t="s">
        <v>643</v>
      </c>
      <c r="I330" s="15" t="s">
        <v>495</v>
      </c>
      <c r="J330" s="1" t="s">
        <v>554</v>
      </c>
      <c r="K330" s="1" t="s">
        <v>938</v>
      </c>
      <c r="L330" s="1" t="s">
        <v>502</v>
      </c>
      <c r="M330" s="15" t="s">
        <v>1528</v>
      </c>
      <c r="N330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data-author="Cesáreo Gabarain" data-momento="Entrada" data-bib="-" data-nold="-" data-nnew="A25"&gt;&lt;a href="canciones/peregrino_(exodo_y_liberacion).html"&gt;Peregrino (Éxodo y liberación)&lt;/a&gt;&lt;/li&gt;</v>
      </c>
      <c r="O330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{"title":"Peregrino (Éxodo y liberación)","file":"canciones/peregrino_(exodo_y_liberacion).html","sections":["Entrada"],"number":"A25","number_old":"NUM","tono":"Mim","author":"Cesáreo Gabarain","source":"-","keywords":["KW"]},</v>
      </c>
      <c r="S330" s="1"/>
      <c r="T330" s="1"/>
    </row>
    <row r="331" spans="1:20" x14ac:dyDescent="0.3">
      <c r="A331" s="1">
        <f>ROW(Tabla13[[#This Row],[Título]])-1</f>
        <v>330</v>
      </c>
      <c r="B331" s="1" t="s">
        <v>254</v>
      </c>
      <c r="C331" s="1" t="s">
        <v>195</v>
      </c>
      <c r="D331" s="1" t="s">
        <v>811</v>
      </c>
      <c r="E331" s="1">
        <f>_xlfn.XLOOKUP(Tabla13[[#This Row],[Título]],Tabla4[Título],Tabla4[Número],"-",0)</f>
        <v>208</v>
      </c>
      <c r="F331" s="1" t="s">
        <v>255</v>
      </c>
      <c r="G331" s="1" t="s">
        <v>1178</v>
      </c>
      <c r="H331" s="1" t="s">
        <v>643</v>
      </c>
      <c r="I331" s="15" t="s">
        <v>499</v>
      </c>
      <c r="J331" s="1"/>
      <c r="K331" s="1" t="s">
        <v>938</v>
      </c>
      <c r="L331" s="1" t="s">
        <v>254</v>
      </c>
      <c r="M331" s="15" t="s">
        <v>1529</v>
      </c>
      <c r="N331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data-author="Antonio Alcalde" data-momento="Entrada" data-bib="-" data-nold="208" data-nnew="A26"&gt;&lt;a href="canciones/peregrinos_de_la_paz_y_la_alegria.html"&gt;Peregrinos de la paz y la alegría&lt;/a&gt;&lt;/li&gt;</v>
      </c>
      <c r="O331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{"title":"Peregrinos de la paz y la alegría","file":"canciones/peregrinos_de_la_paz_y_la_alegria.html","sections":["Entrada"],"number":"A26","number_old":"NUM","tono":"Fa","author":"Antonio Alcalde","source":"-","keywords":["KW"]},</v>
      </c>
      <c r="S331" s="1"/>
      <c r="T331" s="1"/>
    </row>
    <row r="332" spans="1:20" x14ac:dyDescent="0.3">
      <c r="A332" s="1">
        <f>ROW(Tabla13[[#This Row],[Título]])-1</f>
        <v>331</v>
      </c>
      <c r="B332" s="1" t="s">
        <v>1030</v>
      </c>
      <c r="C332" s="1" t="s">
        <v>1168</v>
      </c>
      <c r="D332" s="1" t="s">
        <v>1697</v>
      </c>
      <c r="E332" s="1" t="str">
        <f>_xlfn.XLOOKUP(Tabla13[[#This Row],[Título]],Tabla4[Título],Tabla4[Número],"-",0)</f>
        <v>-</v>
      </c>
      <c r="G332" s="1" t="s">
        <v>1213</v>
      </c>
      <c r="I332" s="15" t="s">
        <v>277</v>
      </c>
      <c r="J332" s="1"/>
      <c r="K332" s="1" t="s">
        <v>1096</v>
      </c>
      <c r="L332" s="1" t="s">
        <v>327</v>
      </c>
      <c r="M332" s="15" t="s">
        <v>1314</v>
      </c>
      <c r="N332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data-author="Taizé" data-momento="TaizéESP" data-bib="Mateo 26, 38" data-nold="-" data-nnew="Q14"&gt;&lt;a href="canciones/bleibet_hier.html"&gt;Permaneced conmigo&lt;/a&gt;&lt;/li&gt;</v>
      </c>
      <c r="O332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{"title":"Permaneced conmigo","file":"canciones/bleibet_hier.html","sections":["TaizéESP"],"number":"Q14","number_old":"NUM","tono":"Lam cej5","author":"Taizé","source":"Mateo 26, 38","keywords":["KW"]},</v>
      </c>
      <c r="S332" s="1"/>
      <c r="T332" s="1"/>
    </row>
    <row r="333" spans="1:20" x14ac:dyDescent="0.3">
      <c r="A333" s="1">
        <f>ROW(Tabla13[[#This Row],[Título]])-1</f>
        <v>332</v>
      </c>
      <c r="B333" s="1" t="s">
        <v>114</v>
      </c>
      <c r="C333" s="1" t="s">
        <v>1138</v>
      </c>
      <c r="D333" s="1" t="s">
        <v>778</v>
      </c>
      <c r="E333" s="1">
        <f>_xlfn.XLOOKUP(Tabla13[[#This Row],[Título]],Tabla4[Título],Tabla4[Número],"-",0)</f>
        <v>313</v>
      </c>
      <c r="F333" s="1" t="s">
        <v>215</v>
      </c>
      <c r="G333" s="1" t="s">
        <v>1184</v>
      </c>
      <c r="H333" s="1" t="s">
        <v>643</v>
      </c>
      <c r="I333" s="15" t="s">
        <v>495</v>
      </c>
      <c r="J333" s="1"/>
      <c r="K333" s="1" t="s">
        <v>997</v>
      </c>
      <c r="L333" s="1" t="s">
        <v>114</v>
      </c>
      <c r="M333" s="15" t="s">
        <v>1530</v>
      </c>
      <c r="N333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data-author="Cesáreo Gabarain" data-momento="Comunión" data-bib="Lucas 6, 13-16" data-nold="313" data-nnew="K54"&gt;&lt;a href="canciones/pescador_de_hombres.html"&gt;Pescador de hombres&lt;/a&gt;&lt;/li&gt;</v>
      </c>
      <c r="O333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{"title":"Pescador de hombres","file":"canciones/pescador_de_hombres.html","sections":["Comunión"],"number":"K54","number_old":"NUM","tono":"Do cej2","author":"Cesáreo Gabarain","source":"Lucas 6, 13-16","keywords":["KW"]},</v>
      </c>
      <c r="S333" s="1"/>
      <c r="T333" s="1"/>
    </row>
    <row r="334" spans="1:20" x14ac:dyDescent="0.3">
      <c r="A334" s="1">
        <f>ROW(Tabla13[[#This Row],[Título]])-1</f>
        <v>333</v>
      </c>
      <c r="B334" s="1" t="s">
        <v>115</v>
      </c>
      <c r="C334" s="1" t="s">
        <v>202</v>
      </c>
      <c r="D334" s="1" t="s">
        <v>2069</v>
      </c>
      <c r="E334" s="1">
        <f>_xlfn.XLOOKUP(Tabla13[[#This Row],[Título]],Tabla4[Título],Tabla4[Número],"-",0)</f>
        <v>448</v>
      </c>
      <c r="F334" s="1" t="s">
        <v>215</v>
      </c>
      <c r="G334" s="1" t="s">
        <v>551</v>
      </c>
      <c r="H334" s="1" t="s">
        <v>643</v>
      </c>
      <c r="I334" s="15" t="s">
        <v>938</v>
      </c>
      <c r="J334" s="1"/>
      <c r="K334" s="1" t="s">
        <v>938</v>
      </c>
      <c r="L334" s="1" t="s">
        <v>115</v>
      </c>
      <c r="M334" s="15" t="s">
        <v>1531</v>
      </c>
      <c r="N334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data-author="-" data-momento="Paz" data-bib="-" data-nold="448" data-nnew="I08"&gt;&lt;a href="canciones/pon_tu_mano.html"&gt;Pon tu mano&lt;/a&gt;&lt;/li&gt;</v>
      </c>
      <c r="O334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{"title":"Pon tu mano","file":"canciones/pon_tu_mano.html","sections":["Paz"],"number":"I08","number_old":"NUM","tono":"Do","author":"-","source":"-","keywords":["KW"]},</v>
      </c>
      <c r="S334" s="1"/>
      <c r="T334" s="1"/>
    </row>
    <row r="335" spans="1:20" x14ac:dyDescent="0.3">
      <c r="A335" s="1">
        <f>ROW(Tabla13[[#This Row],[Título]])-1</f>
        <v>334</v>
      </c>
      <c r="B335" s="1" t="s">
        <v>190</v>
      </c>
      <c r="C335" s="1" t="s">
        <v>202</v>
      </c>
      <c r="D335" s="1" t="s">
        <v>2070</v>
      </c>
      <c r="E335" s="1">
        <f>_xlfn.XLOOKUP(Tabla13[[#This Row],[Título]],Tabla4[Título],Tabla4[Número],"-",0)</f>
        <v>209</v>
      </c>
      <c r="F335" s="1" t="s">
        <v>215</v>
      </c>
      <c r="G335" s="1" t="s">
        <v>1194</v>
      </c>
      <c r="H335" s="1" t="s">
        <v>643</v>
      </c>
      <c r="I335" s="15" t="s">
        <v>938</v>
      </c>
      <c r="J335" s="1"/>
      <c r="K335" s="1" t="s">
        <v>938</v>
      </c>
      <c r="L335" s="1" t="s">
        <v>190</v>
      </c>
      <c r="M335" s="15" t="s">
        <v>1532</v>
      </c>
      <c r="N335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data-author="-" data-momento="Paz" data-bib="-" data-nold="209" data-nnew="I09"&gt;&lt;a href="canciones/por_la_paz_no_callare.html"&gt;Por la paz no callaré&lt;/a&gt;&lt;/li&gt;</v>
      </c>
      <c r="O335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{"title":"Por la paz no callaré","file":"canciones/por_la_paz_no_callare.html","sections":["Paz"],"number":"I09","number_old":"NUM","tono":"Lam cej2","author":"-","source":"-","keywords":["KW"]},</v>
      </c>
      <c r="S335" s="1"/>
      <c r="T335" s="1"/>
    </row>
    <row r="336" spans="1:20" x14ac:dyDescent="0.3">
      <c r="A336" s="1">
        <f>ROW(Tabla13[[#This Row],[Título]])-1</f>
        <v>335</v>
      </c>
      <c r="B336" s="1" t="s">
        <v>116</v>
      </c>
      <c r="C336" s="1" t="s">
        <v>199</v>
      </c>
      <c r="D336" s="1" t="s">
        <v>839</v>
      </c>
      <c r="E336" s="1">
        <f>_xlfn.XLOOKUP(Tabla13[[#This Row],[Título]],Tabla4[Título],Tabla4[Número],"-",0)</f>
        <v>214</v>
      </c>
      <c r="F336" s="1" t="s">
        <v>215</v>
      </c>
      <c r="G336" s="1" t="s">
        <v>551</v>
      </c>
      <c r="H336" s="1" t="s">
        <v>643</v>
      </c>
      <c r="I336" s="15" t="s">
        <v>536</v>
      </c>
      <c r="J336" s="1"/>
      <c r="K336" s="1" t="s">
        <v>938</v>
      </c>
      <c r="L336" s="1" t="s">
        <v>116</v>
      </c>
      <c r="M336" s="15" t="s">
        <v>1533</v>
      </c>
      <c r="N336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data-author="Gregorio Fernández" data-momento="Ofertorio" data-bib="-" data-nold="214" data-nnew="F12"&gt;&lt;a href="canciones/por_los_hombres.html"&gt;Por los hombres&lt;/a&gt;&lt;/li&gt;</v>
      </c>
      <c r="O336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{"title":"Por los hombres","file":"canciones/por_los_hombres.html","sections":["Ofertorio"],"number":"F12","number_old":"NUM","tono":"Do","author":"Gregorio Fernández","source":"-","keywords":["KW"]},</v>
      </c>
      <c r="S336" s="1"/>
      <c r="T336" s="1"/>
    </row>
    <row r="337" spans="1:20" x14ac:dyDescent="0.3">
      <c r="A337" s="1">
        <f>ROW(Tabla13[[#This Row],[Título]])-1</f>
        <v>336</v>
      </c>
      <c r="B337" s="1" t="s">
        <v>117</v>
      </c>
      <c r="C337" s="1" t="s">
        <v>203</v>
      </c>
      <c r="D337" s="1" t="s">
        <v>2071</v>
      </c>
      <c r="E337" s="1">
        <f>_xlfn.XLOOKUP(Tabla13[[#This Row],[Título]],Tabla4[Título],Tabla4[Número],"-",0)</f>
        <v>203</v>
      </c>
      <c r="F337" s="1" t="s">
        <v>215</v>
      </c>
      <c r="G337" s="1" t="s">
        <v>482</v>
      </c>
      <c r="H337" s="1" t="s">
        <v>643</v>
      </c>
      <c r="I337" s="15" t="s">
        <v>504</v>
      </c>
      <c r="J337" s="1"/>
      <c r="K337" s="1" t="s">
        <v>998</v>
      </c>
      <c r="L337" s="1" t="s">
        <v>117</v>
      </c>
      <c r="M337" s="15" t="s">
        <v>1534</v>
      </c>
      <c r="N337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data-author="Juan Antonio Espinosa" data-momento="Despedida" data-bib="Isaías 41, 10" data-nold="203" data-nnew="L06"&gt;&lt;a href="canciones/por_ti,_mi_dios.html"&gt;Por ti, mi Dios&lt;/a&gt;&lt;/li&gt;</v>
      </c>
      <c r="O337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{"title":"Por ti, mi Dios","file":"canciones/por_ti,_mi_dios.html","sections":["Despedida"],"number":"L06","number_old":"NUM","tono":"La","author":"Juan Antonio Espinosa","source":"Isaías 41, 10","keywords":["KW"]},</v>
      </c>
      <c r="S337" s="1"/>
      <c r="T337" s="1"/>
    </row>
    <row r="338" spans="1:20" x14ac:dyDescent="0.3">
      <c r="A338" s="1">
        <f>ROW(Tabla13[[#This Row],[Título]])-1</f>
        <v>337</v>
      </c>
      <c r="B338" s="1" t="s">
        <v>1076</v>
      </c>
      <c r="C338" s="1" t="s">
        <v>1168</v>
      </c>
      <c r="D338" s="1" t="s">
        <v>1753</v>
      </c>
      <c r="E338" s="1" t="str">
        <f>_xlfn.XLOOKUP(Tabla13[[#This Row],[Título]],Tabla4[Título],Tabla4[Número],"-",0)</f>
        <v>-</v>
      </c>
      <c r="G338" s="1" t="s">
        <v>1213</v>
      </c>
      <c r="I338" s="15" t="s">
        <v>277</v>
      </c>
      <c r="J338" s="1"/>
      <c r="K338" s="1" t="s">
        <v>938</v>
      </c>
      <c r="L338" s="1" t="s">
        <v>435</v>
      </c>
      <c r="M338" s="15" t="s">
        <v>1527</v>
      </c>
      <c r="N338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data-author="Taizé" data-momento="TaizéESP" data-bib="-" data-nold="-" data-nnew="Q66"&gt;&lt;a href="canciones/per_crucem.html"&gt;Por tu Cruz&lt;/a&gt;&lt;/li&gt;</v>
      </c>
      <c r="O338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{"title":"Por tu Cruz","file":"canciones/per_crucem.html","sections":["TaizéESP"],"number":"Q66","number_old":"NUM","tono":"Lam cej5","author":"Taizé","source":"-","keywords":["KW"]},</v>
      </c>
      <c r="S338" s="1"/>
      <c r="T338" s="1"/>
    </row>
    <row r="339" spans="1:20" x14ac:dyDescent="0.3">
      <c r="A339" s="1">
        <f>ROW(Tabla13[[#This Row],[Título]])-1</f>
        <v>338</v>
      </c>
      <c r="B339" s="1" t="s">
        <v>627</v>
      </c>
      <c r="C339" s="1" t="s">
        <v>217</v>
      </c>
      <c r="D339" s="1" t="s">
        <v>2072</v>
      </c>
      <c r="E339" s="1" t="str">
        <f>_xlfn.XLOOKUP(Tabla13[[#This Row],[Título]],Tabla4[Título],Tabla4[Número],"-",0)</f>
        <v>-</v>
      </c>
      <c r="F339" s="1" t="s">
        <v>215</v>
      </c>
      <c r="G339" s="1" t="s">
        <v>1191</v>
      </c>
      <c r="H339" s="1" t="s">
        <v>643</v>
      </c>
      <c r="I339" s="15" t="s">
        <v>497</v>
      </c>
      <c r="J339" s="1"/>
      <c r="K339" s="1" t="s">
        <v>938</v>
      </c>
      <c r="L339" s="1" t="s">
        <v>627</v>
      </c>
      <c r="M339" s="15" t="s">
        <v>1535</v>
      </c>
      <c r="N339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data-author="Kairoi" data-momento="Especiales" data-bib="-" data-nold="-" data-nnew="P04"&gt;&lt;a href="canciones/pregon_pascual.html"&gt;Pregón Pascual&lt;/a&gt;&lt;/li&gt;</v>
      </c>
      <c r="O339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{"title":"Pregón Pascual","file":"canciones/pregon_pascual.html","sections":["Especiales"],"number":"P04","number_old":"NUM","tono":"La cej1","author":"Kairoi","source":"-","keywords":["KW"]},</v>
      </c>
      <c r="S339" s="1"/>
      <c r="T339" s="1"/>
    </row>
    <row r="340" spans="1:20" x14ac:dyDescent="0.3">
      <c r="A340" s="1">
        <f>ROW(Tabla13[[#This Row],[Título]])-1</f>
        <v>339</v>
      </c>
      <c r="B340" s="1" t="s">
        <v>118</v>
      </c>
      <c r="C340" s="1" t="s">
        <v>195</v>
      </c>
      <c r="D340" s="1" t="s">
        <v>812</v>
      </c>
      <c r="E340" s="1">
        <f>_xlfn.XLOOKUP(Tabla13[[#This Row],[Título]],Tabla4[Título],Tabla4[Número],"-",0)</f>
        <v>449</v>
      </c>
      <c r="F340" s="1" t="s">
        <v>215</v>
      </c>
      <c r="G340" s="1" t="s">
        <v>1180</v>
      </c>
      <c r="H340" s="1" t="s">
        <v>643</v>
      </c>
      <c r="I340" s="15" t="s">
        <v>621</v>
      </c>
      <c r="J340" s="1"/>
      <c r="K340" s="1" t="s">
        <v>999</v>
      </c>
      <c r="L340" s="1" t="s">
        <v>118</v>
      </c>
      <c r="M340" s="15" t="s">
        <v>1536</v>
      </c>
      <c r="N340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data-author="Stephen Schwartz" data-momento="Entrada" data-bib="Isaías 40, 3-27" data-nold="449" data-nnew="A27"&gt;&lt;a href="canciones/preparad_el_camino_al_señor.html"&gt;Preparad el camino al Señor&lt;/a&gt;&lt;/li&gt;</v>
      </c>
      <c r="O340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{"title":"Preparad el camino al Señor","file":"canciones/preparad_el_camino_al_señor.html","sections":["Entrada"],"number":"A27","number_old":"NUM","tono":"Mi","author":"Stephen Schwartz","source":"Isaías 40, 3-27","keywords":["KW"]},</v>
      </c>
      <c r="S340" s="1"/>
      <c r="T340" s="1"/>
    </row>
    <row r="341" spans="1:20" x14ac:dyDescent="0.3">
      <c r="A341" s="1">
        <f>ROW(Tabla13[[#This Row],[Título]])-1</f>
        <v>340</v>
      </c>
      <c r="B341" s="1" t="s">
        <v>640</v>
      </c>
      <c r="C341" s="1" t="s">
        <v>1138</v>
      </c>
      <c r="D341" s="1" t="s">
        <v>779</v>
      </c>
      <c r="E341" s="1" t="str">
        <f>_xlfn.XLOOKUP(Tabla13[[#This Row],[Título]],Tabla4[Título],Tabla4[Número],"-",0)</f>
        <v>-</v>
      </c>
      <c r="F341" s="1" t="s">
        <v>637</v>
      </c>
      <c r="G341" s="1" t="s">
        <v>551</v>
      </c>
      <c r="H341" s="1" t="s">
        <v>643</v>
      </c>
      <c r="I341" s="15" t="s">
        <v>641</v>
      </c>
      <c r="J341" s="1"/>
      <c r="K341" s="1" t="s">
        <v>938</v>
      </c>
      <c r="L341" s="1" t="s">
        <v>640</v>
      </c>
      <c r="M341" s="15" t="s">
        <v>1537</v>
      </c>
      <c r="N341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data-author="José María Olaizola" data-momento="Comunión" data-bib="-" data-nold="-" data-nnew="K55"&gt;&lt;a href="canciones/principio_y_fundamento.html"&gt;Principio y fundamento&lt;/a&gt;&lt;/li&gt;</v>
      </c>
      <c r="O341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{"title":"Principio y fundamento","file":"canciones/principio_y_fundamento.html","sections":["Comunión"],"number":"K55","number_old":"NUM","tono":"Do","author":"José María Olaizola","source":"-","keywords":["KW"]},</v>
      </c>
      <c r="S341" s="1"/>
      <c r="T341" s="1"/>
    </row>
    <row r="342" spans="1:20" x14ac:dyDescent="0.3">
      <c r="A342" s="1">
        <f>ROW(Tabla13[[#This Row],[Título]])-1</f>
        <v>341</v>
      </c>
      <c r="B342" s="1" t="s">
        <v>1027</v>
      </c>
      <c r="C342" s="1" t="s">
        <v>1168</v>
      </c>
      <c r="D342" s="1" t="s">
        <v>1694</v>
      </c>
      <c r="E342" s="1" t="str">
        <f>_xlfn.XLOOKUP(Tabla13[[#This Row],[Título]],Tabla4[Título],Tabla4[Número],"-",0)</f>
        <v>-</v>
      </c>
      <c r="G342" s="1" t="s">
        <v>1192</v>
      </c>
      <c r="I342" s="15" t="s">
        <v>277</v>
      </c>
      <c r="J342" s="1"/>
      <c r="K342" s="1" t="s">
        <v>1093</v>
      </c>
      <c r="L342" s="1" t="s">
        <v>321</v>
      </c>
      <c r="M342" s="15" t="s">
        <v>1306</v>
      </c>
      <c r="N342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data-author="Taizé" data-momento="TaizéESP" data-bib="Salmo 16, 1-11" data-nold="-" data-nnew="Q12"&gt;&lt;a href="canciones/behüte_mich_gott.html"&gt;Protégeme, Dios&lt;/a&gt;&lt;/li&gt;</v>
      </c>
      <c r="O342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{"title":"Protégeme, Dios","file":"canciones/behüte_mich_gott.html","sections":["TaizéESP"],"number":"Q12","number_old":"NUM","tono":"Do cej3","author":"Taizé","source":"Salmo 16, 1-11","keywords":["KW"]},</v>
      </c>
      <c r="S342" s="1"/>
      <c r="T342" s="1"/>
    </row>
    <row r="343" spans="1:20" x14ac:dyDescent="0.3">
      <c r="A343" s="1">
        <f>ROW(Tabla13[[#This Row],[Título]])-1</f>
        <v>342</v>
      </c>
      <c r="B343" s="1" t="s">
        <v>119</v>
      </c>
      <c r="C343" s="1" t="s">
        <v>1138</v>
      </c>
      <c r="D343" s="1" t="s">
        <v>780</v>
      </c>
      <c r="E343" s="1">
        <f>_xlfn.XLOOKUP(Tabla13[[#This Row],[Título]],Tabla4[Título],Tabla4[Número],"-",0)</f>
        <v>202</v>
      </c>
      <c r="F343" s="1" t="s">
        <v>215</v>
      </c>
      <c r="G343" s="1" t="s">
        <v>551</v>
      </c>
      <c r="H343" s="1" t="s">
        <v>643</v>
      </c>
      <c r="I343" s="15" t="s">
        <v>529</v>
      </c>
      <c r="J343" s="1"/>
      <c r="K343" s="1" t="s">
        <v>938</v>
      </c>
      <c r="L343" s="1" t="s">
        <v>119</v>
      </c>
      <c r="M343" s="15" t="s">
        <v>1538</v>
      </c>
      <c r="N343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data-author="Ricardo Cantalapiedra" data-momento="Comunión" data-bib="-" data-nold="202" data-nnew="K56"&gt;&lt;a href="canciones/protegeme,_dios_mio.html"&gt;Protégeme, Dios mío&lt;/a&gt;&lt;/li&gt;</v>
      </c>
      <c r="O343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{"title":"Protégeme, Dios mío","file":"canciones/protegeme,_dios_mio.html","sections":["Comunión"],"number":"K56","number_old":"NUM","tono":"Do","author":"Ricardo Cantalapiedra","source":"-","keywords":["KW"]},</v>
      </c>
      <c r="S343" s="1"/>
      <c r="T343" s="1"/>
    </row>
    <row r="344" spans="1:20" x14ac:dyDescent="0.3">
      <c r="A344" s="1">
        <f>ROW(Tabla13[[#This Row],[Título]])-1</f>
        <v>343</v>
      </c>
      <c r="B344" s="1" t="s">
        <v>437</v>
      </c>
      <c r="C344" s="1" t="s">
        <v>1169</v>
      </c>
      <c r="D344" s="1" t="s">
        <v>1733</v>
      </c>
      <c r="E344" s="1" t="str">
        <f>_xlfn.XLOOKUP(Tabla13[[#This Row],[Título]],Tabla4[Título],Tabla4[Número],"-",0)</f>
        <v>-</v>
      </c>
      <c r="G344" s="1" t="s">
        <v>1209</v>
      </c>
      <c r="I344" s="15"/>
      <c r="J344" s="1"/>
      <c r="K344" s="1"/>
      <c r="L344" s="1"/>
      <c r="M344" s="15" t="s">
        <v>1417</v>
      </c>
      <c r="N344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data-author="" data-momento="TaizéORIG" data-bib="" data-nold="-" data-nnew="Q67"&gt;&lt;a href="canciones/psallite_deo.html"&gt;Psallite Deo&lt;/a&gt;&lt;/li&gt;</v>
      </c>
      <c r="O344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{"title":"Psallite Deo","file":"canciones/psallite_deo.html","sections":["TaizéORIG"],"number":"Q67","number_old":"NUM","tono":"Mim cej3","author":"","source":"","keywords":["KW"]},</v>
      </c>
      <c r="S344" s="1"/>
      <c r="T344" s="1"/>
    </row>
    <row r="345" spans="1:20" x14ac:dyDescent="0.3">
      <c r="A345" s="1">
        <f>ROW(Tabla13[[#This Row],[Título]])-1</f>
        <v>344</v>
      </c>
      <c r="B345" s="1" t="s">
        <v>120</v>
      </c>
      <c r="C345" s="1" t="s">
        <v>1138</v>
      </c>
      <c r="D345" s="1" t="s">
        <v>1139</v>
      </c>
      <c r="E345" s="1">
        <f>_xlfn.XLOOKUP(Tabla13[[#This Row],[Título]],Tabla4[Título],Tabla4[Número],"-",0)</f>
        <v>205</v>
      </c>
      <c r="F345" s="1" t="s">
        <v>215</v>
      </c>
      <c r="G345" s="1" t="s">
        <v>1212</v>
      </c>
      <c r="H345" s="1" t="s">
        <v>643</v>
      </c>
      <c r="I345" s="15" t="s">
        <v>529</v>
      </c>
      <c r="J345" s="1"/>
      <c r="K345" s="1" t="s">
        <v>1000</v>
      </c>
      <c r="L345" s="1" t="s">
        <v>120</v>
      </c>
      <c r="M345" s="15" t="s">
        <v>1539</v>
      </c>
      <c r="N345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data-author="Ricardo Cantalapiedra" data-momento="Comunión" data-bib="Miqueas 6, 3-8" data-nold="205" data-nnew="K57"&gt;&lt;a href="canciones/pueblo_mio.html"&gt;Pueblo mío&lt;/a&gt;&lt;/li&gt;</v>
      </c>
      <c r="O345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{"title":"Pueblo mío","file":"canciones/pueblo_mio.html","sections":["Comunión"],"number":"K57","number_old":"NUM","tono":"Lam cej1","author":"Ricardo Cantalapiedra","source":"Miqueas 6, 3-8","keywords":["KW"]},</v>
      </c>
      <c r="S345" s="1"/>
      <c r="T345" s="1"/>
    </row>
    <row r="346" spans="1:20" x14ac:dyDescent="0.3">
      <c r="A346" s="1">
        <f>ROW(Tabla13[[#This Row],[Título]])-1</f>
        <v>345</v>
      </c>
      <c r="B346" s="1" t="s">
        <v>121</v>
      </c>
      <c r="C346" s="1" t="s">
        <v>1138</v>
      </c>
      <c r="D346" s="1" t="s">
        <v>1140</v>
      </c>
      <c r="E346" s="1">
        <f>_xlfn.XLOOKUP(Tabla13[[#This Row],[Título]],Tabla4[Título],Tabla4[Número],"-",0)</f>
        <v>211</v>
      </c>
      <c r="F346" s="1" t="s">
        <v>215</v>
      </c>
      <c r="G346" s="1" t="s">
        <v>1182</v>
      </c>
      <c r="H346" s="1" t="s">
        <v>643</v>
      </c>
      <c r="I346" s="15" t="s">
        <v>490</v>
      </c>
      <c r="J346" s="1"/>
      <c r="K346" s="1" t="s">
        <v>938</v>
      </c>
      <c r="L346" s="1" t="s">
        <v>121</v>
      </c>
      <c r="M346" s="15" t="s">
        <v>1540</v>
      </c>
      <c r="N346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data-author="Carmelo Erdozáin" data-momento="Comunión" data-bib="-" data-nold="211" data-nnew="K58"&gt;&lt;a href="canciones/purificame,_señor.html"&gt;Purifícame, Señor&lt;/a&gt;&lt;/li&gt;</v>
      </c>
      <c r="O346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{"title":"Purifícame, Señor","file":"canciones/purificame,_señor.html","sections":["Comunión"],"number":"K58","number_old":"NUM","tono":"Sol","author":"Carmelo Erdozáin","source":"-","keywords":["KW"]},</v>
      </c>
      <c r="S346" s="1"/>
      <c r="T346" s="1"/>
    </row>
    <row r="347" spans="1:20" x14ac:dyDescent="0.3">
      <c r="A347" s="1">
        <f>ROW(Tabla13[[#This Row],[Título]])-1</f>
        <v>346</v>
      </c>
      <c r="B347" s="1" t="s">
        <v>1070</v>
      </c>
      <c r="C347" s="1" t="s">
        <v>1168</v>
      </c>
      <c r="D347" s="1" t="s">
        <v>1747</v>
      </c>
      <c r="E347" s="1" t="str">
        <f>_xlfn.XLOOKUP(Tabla13[[#This Row],[Título]],Tabla4[Título],Tabla4[Número],"-",0)</f>
        <v>-</v>
      </c>
      <c r="G347" s="1" t="s">
        <v>1209</v>
      </c>
      <c r="I347" s="15" t="s">
        <v>277</v>
      </c>
      <c r="J347" s="1"/>
      <c r="K347" s="1" t="s">
        <v>1118</v>
      </c>
      <c r="L347" s="1" t="s">
        <v>903</v>
      </c>
      <c r="M347" s="15" t="s">
        <v>1472</v>
      </c>
      <c r="N347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data-author="Taizé" data-momento="TaizéESP" data-bib="Salmo 117, 1" data-nold="-" data-nnew="Q58"&gt;&lt;a href="canciones/laudate_dominum.html"&gt;Que alabe al Señor&lt;/a&gt;&lt;/li&gt;</v>
      </c>
      <c r="O347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{"title":"Que alabe al Señor","file":"canciones/laudate_dominum.html","sections":["TaizéESP"],"number":"Q58","number_old":"NUM","tono":"Mim cej3","author":"Taizé","source":"Salmo 117, 1","keywords":["KW"]},</v>
      </c>
      <c r="S347" s="1"/>
      <c r="T347" s="1"/>
    </row>
    <row r="348" spans="1:20" x14ac:dyDescent="0.3">
      <c r="A348" s="1">
        <f>ROW(Tabla13[[#This Row],[Título]])-1</f>
        <v>347</v>
      </c>
      <c r="B348" s="1" t="s">
        <v>122</v>
      </c>
      <c r="C348" s="1" t="s">
        <v>195</v>
      </c>
      <c r="D348" s="1" t="s">
        <v>813</v>
      </c>
      <c r="E348" s="1">
        <f>_xlfn.XLOOKUP(Tabla13[[#This Row],[Título]],Tabla4[Título],Tabla4[Número],"-",0)</f>
        <v>221</v>
      </c>
      <c r="F348" s="1" t="s">
        <v>215</v>
      </c>
      <c r="G348" s="1" t="s">
        <v>1180</v>
      </c>
      <c r="H348" s="1" t="s">
        <v>643</v>
      </c>
      <c r="I348" s="15" t="s">
        <v>500</v>
      </c>
      <c r="J348" s="1"/>
      <c r="K348" s="1" t="s">
        <v>1001</v>
      </c>
      <c r="L348" s="1" t="s">
        <v>122</v>
      </c>
      <c r="M348" s="15" t="s">
        <v>1541</v>
      </c>
      <c r="N348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data-author="Miguel Manzano" data-momento="Entrada" data-bib="Salmo 122" data-nold="221" data-nnew="A28"&gt;&lt;a href="canciones/que_alegria_cuando_me_dijeron.html"&gt;Qué alegría cuando me dijeron&lt;/a&gt;&lt;/li&gt;</v>
      </c>
      <c r="O348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{"title":"Qué alegría cuando me dijeron","file":"canciones/que_alegria_cuando_me_dijeron.html","sections":["Entrada"],"number":"A28","number_old":"NUM","tono":"Mi","author":"Miguel Manzano","source":"Salmo 122","keywords":["KW"]},</v>
      </c>
      <c r="S348" s="1"/>
      <c r="T348" s="1"/>
    </row>
    <row r="349" spans="1:20" x14ac:dyDescent="0.3">
      <c r="A349" s="1">
        <f>ROW(Tabla13[[#This Row],[Título]])-1</f>
        <v>348</v>
      </c>
      <c r="B349" s="1" t="s">
        <v>1034</v>
      </c>
      <c r="C349" s="1" t="s">
        <v>1168</v>
      </c>
      <c r="D349" s="1" t="s">
        <v>1701</v>
      </c>
      <c r="E349" s="1" t="str">
        <f>_xlfn.XLOOKUP(Tabla13[[#This Row],[Título]],Tabla4[Título],Tabla4[Número],"-",0)</f>
        <v>-</v>
      </c>
      <c r="G349" s="1" t="s">
        <v>1213</v>
      </c>
      <c r="I349" s="15" t="s">
        <v>277</v>
      </c>
      <c r="J349" s="1"/>
      <c r="K349" s="1" t="s">
        <v>1098</v>
      </c>
      <c r="L349" s="1" t="s">
        <v>332</v>
      </c>
      <c r="M349" s="15" t="s">
        <v>1318</v>
      </c>
      <c r="N349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data-author="Taizé" data-momento="TaizéESP" data-bib="Salmo 118, 8-9" data-nold="-" data-nnew="Q19"&gt;&lt;a href="canciones/bonum_est_confidere.html"&gt;Qué bueno es confiar en ti&lt;/a&gt;&lt;/li&gt;</v>
      </c>
      <c r="O349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{"title":"Qué bueno es confiar en ti","file":"canciones/bonum_est_confidere.html","sections":["TaizéESP"],"number":"Q19","number_old":"NUM","tono":"Lam cej5","author":"Taizé","source":"Salmo 118, 8-9","keywords":["KW"]},</v>
      </c>
      <c r="S349" s="1"/>
      <c r="T349" s="1"/>
    </row>
    <row r="350" spans="1:20" x14ac:dyDescent="0.3">
      <c r="A350" s="1">
        <f>ROW(Tabla13[[#This Row],[Título]])-1</f>
        <v>349</v>
      </c>
      <c r="B350" s="1" t="s">
        <v>274</v>
      </c>
      <c r="C350" s="1" t="s">
        <v>203</v>
      </c>
      <c r="D350" s="1" t="s">
        <v>2073</v>
      </c>
      <c r="E350" s="1" t="str">
        <f>_xlfn.XLOOKUP(Tabla13[[#This Row],[Título]],Tabla4[Título],Tabla4[Número],"-",0)</f>
        <v>-</v>
      </c>
      <c r="F350" s="1" t="s">
        <v>275</v>
      </c>
      <c r="G350" s="1" t="s">
        <v>551</v>
      </c>
      <c r="H350" s="1" t="s">
        <v>643</v>
      </c>
      <c r="I350" s="15" t="s">
        <v>513</v>
      </c>
      <c r="J350" s="1"/>
      <c r="K350" s="1" t="s">
        <v>959</v>
      </c>
      <c r="L350" s="1" t="s">
        <v>274</v>
      </c>
      <c r="M350" s="15" t="s">
        <v>1542</v>
      </c>
      <c r="N350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data-author="Brotes de Olivo" data-momento="Despedida" data-bib="Mateo 5, 13-16" data-nold="-" data-nnew="L07"&gt;&lt;a href="canciones/que_sea_mi_vida_la_sal.html"&gt;Que sea mi vida la sal&lt;/a&gt;&lt;/li&gt;</v>
      </c>
      <c r="O350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{"title":"Que sea mi vida la sal","file":"canciones/que_sea_mi_vida_la_sal.html","sections":["Despedida"],"number":"L07","number_old":"NUM","tono":"Do","author":"Brotes de Olivo","source":"Mateo 5, 13-16","keywords":["KW"]},</v>
      </c>
      <c r="S350" s="1"/>
      <c r="T350" s="1"/>
    </row>
    <row r="351" spans="1:20" x14ac:dyDescent="0.3">
      <c r="A351" s="1">
        <f>ROW(Tabla13[[#This Row],[Título]])-1</f>
        <v>350</v>
      </c>
      <c r="B351" s="1" t="s">
        <v>123</v>
      </c>
      <c r="C351" s="1" t="s">
        <v>199</v>
      </c>
      <c r="D351" s="1" t="s">
        <v>840</v>
      </c>
      <c r="E351" s="1">
        <f>_xlfn.XLOOKUP(Tabla13[[#This Row],[Título]],Tabla4[Título],Tabla4[Número],"-",0)</f>
        <v>450</v>
      </c>
      <c r="F351" s="1" t="s">
        <v>215</v>
      </c>
      <c r="G351" s="1" t="s">
        <v>1182</v>
      </c>
      <c r="H351" s="1" t="s">
        <v>643</v>
      </c>
      <c r="I351" s="15" t="s">
        <v>525</v>
      </c>
      <c r="J351" s="1"/>
      <c r="K351" s="1" t="s">
        <v>938</v>
      </c>
      <c r="L351" s="1" t="s">
        <v>123</v>
      </c>
      <c r="M351" s="15" t="s">
        <v>1543</v>
      </c>
      <c r="N351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data-author="Luis Alfredo Díaz Britos" data-momento="Ofertorio" data-bib="-" data-nold="450" data-nnew="F13"&gt;&lt;a href="canciones/que_te_puedo_dar.html"&gt;Qué te puedo dar&lt;/a&gt;&lt;/li&gt;</v>
      </c>
      <c r="O351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{"title":"Qué te puedo dar","file":"canciones/que_te_puedo_dar.html","sections":["Ofertorio"],"number":"F13","number_old":"NUM","tono":"Sol","author":"Luis Alfredo Díaz Britos","source":"-","keywords":["KW"]},</v>
      </c>
      <c r="S351" s="1"/>
      <c r="T351" s="1"/>
    </row>
    <row r="352" spans="1:20" x14ac:dyDescent="0.3">
      <c r="A352" s="1">
        <f>ROW(Tabla13[[#This Row],[Título]])-1</f>
        <v>351</v>
      </c>
      <c r="B352" s="1" t="s">
        <v>124</v>
      </c>
      <c r="C352" s="1" t="s">
        <v>1138</v>
      </c>
      <c r="D352" s="1" t="s">
        <v>1141</v>
      </c>
      <c r="E352" s="1">
        <f>_xlfn.XLOOKUP(Tabla13[[#This Row],[Título]],Tabla4[Título],Tabla4[Número],"-",0)</f>
        <v>217</v>
      </c>
      <c r="F352" s="1" t="s">
        <v>215</v>
      </c>
      <c r="G352" s="1" t="s">
        <v>1177</v>
      </c>
      <c r="H352" s="1" t="s">
        <v>643</v>
      </c>
      <c r="I352" s="15" t="s">
        <v>499</v>
      </c>
      <c r="J352" s="1"/>
      <c r="K352" s="1" t="s">
        <v>938</v>
      </c>
      <c r="L352" s="1" t="s">
        <v>124</v>
      </c>
      <c r="M352" s="15" t="s">
        <v>1544</v>
      </c>
      <c r="N352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data-author="Antonio Alcalde" data-momento="Comunión" data-bib="-" data-nold="217" data-nnew="K59"&gt;&lt;a href="canciones/que_tendra_lo_pequeño.html"&gt;Qué tendrá lo pequeño&lt;/a&gt;&lt;/li&gt;</v>
      </c>
      <c r="O352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{"title":"Qué tendrá lo pequeño","file":"canciones/que_tendra_lo_pequeño.html","sections":["Comunión"],"number":"K59","number_old":"NUM","tono":"Re","author":"Antonio Alcalde","source":"-","keywords":["KW"]},</v>
      </c>
      <c r="S352" s="1"/>
      <c r="T352" s="1"/>
    </row>
    <row r="353" spans="1:20" x14ac:dyDescent="0.3">
      <c r="A353" s="1">
        <f>ROW(Tabla13[[#This Row],[Título]])-1</f>
        <v>352</v>
      </c>
      <c r="B353" s="1" t="s">
        <v>1071</v>
      </c>
      <c r="C353" s="1" t="s">
        <v>1168</v>
      </c>
      <c r="D353" s="1" t="s">
        <v>1748</v>
      </c>
      <c r="E353" s="1" t="str">
        <f>_xlfn.XLOOKUP(Tabla13[[#This Row],[Título]],Tabla4[Título],Tabla4[Número],"-",0)</f>
        <v>-</v>
      </c>
      <c r="G353" s="1" t="s">
        <v>1192</v>
      </c>
      <c r="I353" s="15" t="s">
        <v>277</v>
      </c>
      <c r="J353" s="1"/>
      <c r="K353" s="1" t="s">
        <v>1118</v>
      </c>
      <c r="L353" s="1" t="s">
        <v>904</v>
      </c>
      <c r="M353" s="15" t="s">
        <v>1473</v>
      </c>
      <c r="N353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data-author="Taizé" data-momento="TaizéESP" data-bib="Salmo 117, 1" data-nold="-" data-nnew="Q59"&gt;&lt;a href="canciones/laudate_omnes_gentes.html"&gt;Que todo el mundo alabe&lt;/a&gt;&lt;/li&gt;</v>
      </c>
      <c r="O353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{"title":"Que todo el mundo alabe","file":"canciones/laudate_omnes_gentes.html","sections":["TaizéESP"],"number":"Q59","number_old":"NUM","tono":"Do cej3","author":"Taizé","source":"Salmo 117, 1","keywords":["KW"]},</v>
      </c>
      <c r="S353" s="1"/>
      <c r="T353" s="1"/>
    </row>
    <row r="354" spans="1:20" x14ac:dyDescent="0.3">
      <c r="A354" s="1">
        <f>ROW(Tabla13[[#This Row],[Título]])-1</f>
        <v>353</v>
      </c>
      <c r="B354" s="1" t="s">
        <v>247</v>
      </c>
      <c r="C354" s="1" t="s">
        <v>1138</v>
      </c>
      <c r="D354" s="1" t="s">
        <v>1142</v>
      </c>
      <c r="E354" s="1" t="str">
        <f>_xlfn.XLOOKUP(Tabla13[[#This Row],[Título]],Tabla4[Título],Tabla4[Número],"-",0)</f>
        <v>-</v>
      </c>
      <c r="F354" s="1" t="s">
        <v>226</v>
      </c>
      <c r="G354" s="1" t="s">
        <v>1177</v>
      </c>
      <c r="H354" s="1" t="s">
        <v>643</v>
      </c>
      <c r="I354" s="15" t="s">
        <v>493</v>
      </c>
      <c r="J354" s="1"/>
      <c r="K354" s="1" t="s">
        <v>938</v>
      </c>
      <c r="L354" s="1" t="s">
        <v>247</v>
      </c>
      <c r="M354" s="15" t="s">
        <v>1545</v>
      </c>
      <c r="N354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data-author="Toño Casado" data-momento="Comunión" data-bib="-" data-nold="-" data-nnew="K60"&gt;&lt;a href="canciones/que_tu_palabra_nos_cambie_el_corazon.html"&gt;Que tu palabra nos cambie el corazón&lt;/a&gt;&lt;/li&gt;</v>
      </c>
      <c r="O354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{"title":"Que tu palabra nos cambie el corazón","file":"canciones/que_tu_palabra_nos_cambie_el_corazon.html","sections":["Comunión"],"number":"K60","number_old":"NUM","tono":"Re","author":"Toño Casado","source":"-","keywords":["KW"]},</v>
      </c>
      <c r="S354" s="1"/>
      <c r="T354" s="1"/>
    </row>
    <row r="355" spans="1:20" x14ac:dyDescent="0.3">
      <c r="A355" s="1">
        <f>ROW(Tabla13[[#This Row],[Título]])-1</f>
        <v>354</v>
      </c>
      <c r="B355" s="1" t="s">
        <v>1072</v>
      </c>
      <c r="C355" s="1" t="s">
        <v>1168</v>
      </c>
      <c r="D355" s="1" t="s">
        <v>1749</v>
      </c>
      <c r="E355" s="1" t="str">
        <f>_xlfn.XLOOKUP(Tabla13[[#This Row],[Título]],Tabla4[Título],Tabla4[Número],"-",0)</f>
        <v>-</v>
      </c>
      <c r="G355" s="1" t="s">
        <v>1184</v>
      </c>
      <c r="I355" s="15" t="s">
        <v>277</v>
      </c>
      <c r="J355" s="1"/>
      <c r="K355" s="1" t="s">
        <v>1119</v>
      </c>
      <c r="L355" s="1" t="s">
        <v>417</v>
      </c>
      <c r="M355" s="15" t="s">
        <v>1474</v>
      </c>
      <c r="N355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data-author="Taizé" data-momento="TaizéESP" data-bib="Apocalipsis 22, 17" data-nold="-" data-nnew="Q60"&gt;&lt;a href="canciones/let_all_who_are_thirsty_come.html"&gt;Que venga a ti&lt;/a&gt;&lt;/li&gt;</v>
      </c>
      <c r="O355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{"title":"Que venga a ti","file":"canciones/let_all_who_are_thirsty_come.html","sections":["TaizéESP"],"number":"Q60","number_old":"NUM","tono":"Do cej2","author":"Taizé","source":"Apocalipsis 22, 17","keywords":["KW"]},</v>
      </c>
      <c r="S355" s="1"/>
      <c r="T355" s="1"/>
    </row>
    <row r="356" spans="1:20" x14ac:dyDescent="0.3">
      <c r="A356" s="1">
        <f>ROW(Tabla13[[#This Row],[Título]])-1</f>
        <v>355</v>
      </c>
      <c r="B356" s="1" t="s">
        <v>125</v>
      </c>
      <c r="C356" s="1" t="s">
        <v>195</v>
      </c>
      <c r="D356" s="1" t="s">
        <v>814</v>
      </c>
      <c r="E356" s="1">
        <f>_xlfn.XLOOKUP(Tabla13[[#This Row],[Título]],Tabla4[Título],Tabla4[Número],"-",0)</f>
        <v>220</v>
      </c>
      <c r="F356" s="1" t="s">
        <v>215</v>
      </c>
      <c r="G356" s="1" t="s">
        <v>552</v>
      </c>
      <c r="H356" s="1" t="s">
        <v>643</v>
      </c>
      <c r="I356" s="15" t="s">
        <v>504</v>
      </c>
      <c r="J356" s="1"/>
      <c r="K356" s="1" t="s">
        <v>1002</v>
      </c>
      <c r="L356" s="1" t="s">
        <v>125</v>
      </c>
      <c r="M356" s="15" t="s">
        <v>1546</v>
      </c>
      <c r="N356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data-author="Juan Antonio Espinosa" data-momento="Entrada" data-bib="Isaías 21, 11-12" data-nold="220" data-nnew="A29"&gt;&lt;a href="canciones/que_ves_en_la_noche.html"&gt;Qué ves en la noche&lt;/a&gt;&lt;/li&gt;</v>
      </c>
      <c r="O356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{"title":"Qué ves en la noche","file":"canciones/que_ves_en_la_noche.html","sections":["Entrada"],"number":"A29","number_old":"NUM","tono":"Mim","author":"Juan Antonio Espinosa","source":"Isaías 21, 11-12","keywords":["KW"]},</v>
      </c>
      <c r="S356" s="1"/>
      <c r="T356" s="1"/>
    </row>
    <row r="357" spans="1:20" x14ac:dyDescent="0.3">
      <c r="A357" s="1">
        <f>ROW(Tabla13[[#This Row],[Título]])-1</f>
        <v>356</v>
      </c>
      <c r="B357" s="1" t="s">
        <v>126</v>
      </c>
      <c r="C357" s="1" t="s">
        <v>1138</v>
      </c>
      <c r="D357" s="1" t="s">
        <v>1143</v>
      </c>
      <c r="E357" s="1">
        <f>_xlfn.XLOOKUP(Tabla13[[#This Row],[Título]],Tabla4[Título],Tabla4[Número],"-",0)</f>
        <v>222</v>
      </c>
      <c r="F357" s="1" t="s">
        <v>215</v>
      </c>
      <c r="G357" s="1" t="s">
        <v>552</v>
      </c>
      <c r="H357" s="1" t="s">
        <v>643</v>
      </c>
      <c r="I357" s="15" t="s">
        <v>504</v>
      </c>
      <c r="J357" s="1"/>
      <c r="K357" s="1" t="s">
        <v>949</v>
      </c>
      <c r="L357" s="1" t="s">
        <v>126</v>
      </c>
      <c r="M357" s="15" t="s">
        <v>1547</v>
      </c>
      <c r="N357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data-author="Juan Antonio Espinosa" data-momento="Comunión" data-bib="Lucas 24, 13-35" data-nold="222" data-nnew="K61"&gt;&lt;a href="canciones/quedate_con_nosotros.html"&gt;Quédate con nosotros&lt;/a&gt;&lt;/li&gt;</v>
      </c>
      <c r="O357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{"title":"Quédate con nosotros","file":"canciones/quedate_con_nosotros.html","sections":["Comunión"],"number":"K61","number_old":"NUM","tono":"Mim","author":"Juan Antonio Espinosa","source":"Lucas 24, 13-35","keywords":["KW"]},</v>
      </c>
      <c r="S357" s="1"/>
      <c r="T357" s="1"/>
    </row>
    <row r="358" spans="1:20" x14ac:dyDescent="0.3">
      <c r="A358" s="1">
        <f>ROW(Tabla13[[#This Row],[Título]])-1</f>
        <v>357</v>
      </c>
      <c r="B358" s="1" t="s">
        <v>236</v>
      </c>
      <c r="C358" s="1" t="s">
        <v>1138</v>
      </c>
      <c r="D358" s="1" t="s">
        <v>1144</v>
      </c>
      <c r="E358" s="1" t="str">
        <f>_xlfn.XLOOKUP(Tabla13[[#This Row],[Título]],Tabla4[Título],Tabla4[Número],"-",0)</f>
        <v>-</v>
      </c>
      <c r="G358" s="1" t="s">
        <v>1177</v>
      </c>
      <c r="H358" s="7" t="s">
        <v>643</v>
      </c>
      <c r="I358" s="15" t="s">
        <v>527</v>
      </c>
      <c r="J358" s="1"/>
      <c r="K358" s="1" t="s">
        <v>938</v>
      </c>
      <c r="L358" s="1" t="s">
        <v>236</v>
      </c>
      <c r="M358" s="15" t="s">
        <v>1548</v>
      </c>
      <c r="N358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data-author="Marcos Frisina" data-momento="Comunión" data-bib="-" data-nold="-" data-nnew="K62"&gt;&lt;a href="canciones/quien_nos_separara.html"&gt;Quién nos separará&lt;/a&gt;&lt;/li&gt;</v>
      </c>
      <c r="O358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{"title":"Quién nos separará","file":"canciones/quien_nos_separara.html","sections":["Comunión"],"number":"K62","number_old":"NUM","tono":"Re","author":"Marcos Frisina","source":"-","keywords":["KW"]},</v>
      </c>
      <c r="S358" s="1"/>
      <c r="T358" s="1"/>
    </row>
    <row r="359" spans="1:20" x14ac:dyDescent="0.3">
      <c r="A359" s="1">
        <f>ROW(Tabla13[[#This Row],[Título]])-1</f>
        <v>358</v>
      </c>
      <c r="B359" s="1" t="s">
        <v>127</v>
      </c>
      <c r="C359" s="1" t="s">
        <v>195</v>
      </c>
      <c r="D359" s="1" t="s">
        <v>815</v>
      </c>
      <c r="E359" s="1">
        <f>_xlfn.XLOOKUP(Tabla13[[#This Row],[Título]],Tabla4[Título],Tabla4[Número],"-",0)</f>
        <v>451</v>
      </c>
      <c r="F359" s="1" t="s">
        <v>215</v>
      </c>
      <c r="G359" s="1" t="s">
        <v>1177</v>
      </c>
      <c r="H359" s="1" t="s">
        <v>643</v>
      </c>
      <c r="I359" s="15" t="s">
        <v>503</v>
      </c>
      <c r="J359" s="1"/>
      <c r="K359" s="1" t="s">
        <v>938</v>
      </c>
      <c r="L359" s="1" t="s">
        <v>127</v>
      </c>
      <c r="M359" s="15" t="s">
        <v>1549</v>
      </c>
      <c r="N359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data-author="Maranatha" data-momento="Entrada" data-bib="-" data-nold="451" data-nnew="A30"&gt;&lt;a href="canciones/quiero_alabarte.html"&gt;Quiero alabarte&lt;/a&gt;&lt;/li&gt;</v>
      </c>
      <c r="O359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{"title":"Quiero alabarte","file":"canciones/quiero_alabarte.html","sections":["Entrada"],"number":"A30","number_old":"NUM","tono":"Re","author":"Maranatha","source":"-","keywords":["KW"]},</v>
      </c>
      <c r="S359" s="1"/>
      <c r="T359" s="1"/>
    </row>
    <row r="360" spans="1:20" x14ac:dyDescent="0.3">
      <c r="A360" s="1">
        <f>ROW(Tabla13[[#This Row],[Título]])-1</f>
        <v>359</v>
      </c>
      <c r="B360" s="1" t="s">
        <v>585</v>
      </c>
      <c r="C360" s="1" t="s">
        <v>206</v>
      </c>
      <c r="D360" s="1" t="s">
        <v>717</v>
      </c>
      <c r="E360" s="1" t="str">
        <f>_xlfn.XLOOKUP(Tabla13[[#This Row],[Título]],Tabla4[Título],Tabla4[Número],"-",0)</f>
        <v>-</v>
      </c>
      <c r="F360" s="1" t="s">
        <v>582</v>
      </c>
      <c r="G360" s="1" t="s">
        <v>1177</v>
      </c>
      <c r="H360" s="1" t="s">
        <v>643</v>
      </c>
      <c r="I360" s="15" t="s">
        <v>648</v>
      </c>
      <c r="J360" s="1"/>
      <c r="K360" s="1" t="s">
        <v>938</v>
      </c>
      <c r="L360" s="1" t="s">
        <v>585</v>
      </c>
      <c r="M360" s="15" t="s">
        <v>1550</v>
      </c>
      <c r="N360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data-author="Sor Trini - Hijas de la Caridad" data-momento="Antífonas" data-bib="-" data-nold="-" data-nnew="D33"&gt;&lt;a href="canciones/quiero_caminar.html"&gt;Quiero caminar&lt;/a&gt;&lt;/li&gt;</v>
      </c>
      <c r="O360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{"title":"Quiero caminar","file":"canciones/quiero_caminar.html","sections":["Antífonas"],"number":"D33","number_old":"NUM","tono":"Re","author":"Sor Trini - Hijas de la Caridad","source":"-","keywords":["KW"]},</v>
      </c>
      <c r="S360" s="1"/>
      <c r="T360" s="1"/>
    </row>
    <row r="361" spans="1:20" x14ac:dyDescent="0.3">
      <c r="A361" s="1">
        <f>ROW(Tabla13[[#This Row],[Título]])-1</f>
        <v>360</v>
      </c>
      <c r="B361" s="1" t="s">
        <v>243</v>
      </c>
      <c r="C361" s="1" t="s">
        <v>204</v>
      </c>
      <c r="D361" s="1" t="s">
        <v>1659</v>
      </c>
      <c r="E361" s="1" t="str">
        <f>_xlfn.XLOOKUP(Tabla13[[#This Row],[Título]],Tabla4[Título],Tabla4[Número],"-",0)</f>
        <v>-</v>
      </c>
      <c r="F361" s="1" t="s">
        <v>215</v>
      </c>
      <c r="G361" s="1" t="s">
        <v>1177</v>
      </c>
      <c r="H361" s="1" t="s">
        <v>643</v>
      </c>
      <c r="I361" s="15" t="s">
        <v>609</v>
      </c>
      <c r="J361" s="1"/>
      <c r="K361" s="1" t="s">
        <v>938</v>
      </c>
      <c r="L361" s="1" t="s">
        <v>243</v>
      </c>
      <c r="M361" s="15" t="s">
        <v>1551</v>
      </c>
      <c r="N361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data-author="Athenas" data-momento="María" data-bib="-" data-nold="-" data-nnew="M17"&gt;&lt;a href="canciones/quiero_caminar_contigo,_maria.html"&gt;Quiero caminar contigo, María&lt;/a&gt;&lt;/li&gt;</v>
      </c>
      <c r="O361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{"title":"Quiero caminar contigo, María","file":"canciones/quiero_caminar_contigo,_maria.html","sections":["María"],"number":"M17","number_old":"NUM","tono":"Re","author":"Athenas","source":"-","keywords":["KW"]},</v>
      </c>
      <c r="S361" s="1"/>
      <c r="T361" s="1"/>
    </row>
    <row r="362" spans="1:20" x14ac:dyDescent="0.3">
      <c r="A362" s="1">
        <f>ROW(Tabla13[[#This Row],[Título]])-1</f>
        <v>361</v>
      </c>
      <c r="B362" s="1" t="s">
        <v>629</v>
      </c>
      <c r="C362" s="1" t="s">
        <v>1138</v>
      </c>
      <c r="D362" s="1" t="s">
        <v>1145</v>
      </c>
      <c r="E362" s="1" t="str">
        <f>_xlfn.XLOOKUP(Tabla13[[#This Row],[Título]],Tabla4[Título],Tabla4[Número],"-",0)</f>
        <v>-</v>
      </c>
      <c r="F362" s="1" t="s">
        <v>630</v>
      </c>
      <c r="G362" s="1" t="s">
        <v>1177</v>
      </c>
      <c r="H362" s="1" t="s">
        <v>643</v>
      </c>
      <c r="I362" s="15" t="s">
        <v>664</v>
      </c>
      <c r="J362" s="1"/>
      <c r="K362" s="1" t="s">
        <v>938</v>
      </c>
      <c r="L362" s="1" t="s">
        <v>629</v>
      </c>
      <c r="M362" s="15" t="s">
        <v>1552</v>
      </c>
      <c r="N362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data-author="Eduardo Meana" data-momento="Comunión" data-bib="-" data-nold="-" data-nnew="K63"&gt;&lt;a href="canciones/quiero_ser_pan.html"&gt;Quiero ser pan&lt;/a&gt;&lt;/li&gt;</v>
      </c>
      <c r="O362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{"title":"Quiero ser pan","file":"canciones/quiero_ser_pan.html","sections":["Comunión"],"number":"K63","number_old":"NUM","tono":"Re","author":"Eduardo Meana","source":"-","keywords":["KW"]},</v>
      </c>
      <c r="S362" s="1"/>
      <c r="T362" s="1"/>
    </row>
    <row r="363" spans="1:20" x14ac:dyDescent="0.3">
      <c r="A363" s="1">
        <f>ROW(Tabla13[[#This Row],[Título]])-1</f>
        <v>362</v>
      </c>
      <c r="B363" s="1" t="s">
        <v>128</v>
      </c>
      <c r="C363" s="1" t="s">
        <v>204</v>
      </c>
      <c r="D363" s="1" t="s">
        <v>1660</v>
      </c>
      <c r="E363" s="1">
        <f>_xlfn.XLOOKUP(Tabla13[[#This Row],[Título]],Tabla4[Título],Tabla4[Número],"-",0)</f>
        <v>227</v>
      </c>
      <c r="F363" s="1" t="s">
        <v>215</v>
      </c>
      <c r="G363" s="1" t="s">
        <v>482</v>
      </c>
      <c r="H363" s="1" t="s">
        <v>643</v>
      </c>
      <c r="I363" s="15" t="s">
        <v>492</v>
      </c>
      <c r="J363" s="1"/>
      <c r="K363" s="1" t="s">
        <v>938</v>
      </c>
      <c r="L363" s="1" t="s">
        <v>128</v>
      </c>
      <c r="M363" s="15" t="s">
        <v>1553</v>
      </c>
      <c r="N363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data-author="Francisco Palazón" data-momento="María" data-bib="-" data-nold="227" data-nnew="M19"&gt;&lt;a href="canciones/reina_del_cielo.html"&gt;Reina del Cielo&lt;/a&gt;&lt;/li&gt;</v>
      </c>
      <c r="O363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{"title":"Reina del Cielo","file":"canciones/reina_del_cielo.html","sections":["María"],"number":"M19","number_old":"NUM","tono":"La","author":"Francisco Palazón","source":"-","keywords":["KW"]},</v>
      </c>
      <c r="S363" s="1"/>
      <c r="T363" s="1"/>
    </row>
    <row r="364" spans="1:20" x14ac:dyDescent="0.3">
      <c r="A364" s="1">
        <f>ROW(Tabla13[[#This Row],[Título]])-1</f>
        <v>363</v>
      </c>
      <c r="B364" s="1" t="s">
        <v>129</v>
      </c>
      <c r="C364" s="1" t="s">
        <v>1138</v>
      </c>
      <c r="D364" s="1" t="s">
        <v>1146</v>
      </c>
      <c r="E364" s="1">
        <f>_xlfn.XLOOKUP(Tabla13[[#This Row],[Título]],Tabla4[Título],Tabla4[Número],"-",0)</f>
        <v>225</v>
      </c>
      <c r="F364" s="1" t="s">
        <v>215</v>
      </c>
      <c r="G364" s="1" t="s">
        <v>552</v>
      </c>
      <c r="H364" s="1" t="s">
        <v>643</v>
      </c>
      <c r="I364" s="15" t="s">
        <v>610</v>
      </c>
      <c r="J364" s="1"/>
      <c r="K364" s="1" t="s">
        <v>938</v>
      </c>
      <c r="L364" s="1" t="s">
        <v>129</v>
      </c>
      <c r="M364" s="15" t="s">
        <v>1554</v>
      </c>
      <c r="N364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data-author="Kiko Argüello" data-momento="Comunión" data-bib="-" data-nold="225" data-nnew="K64"&gt;&lt;a href="canciones/resucito,_aleluya.html"&gt;Resucitó, aleluya&lt;/a&gt;&lt;/li&gt;</v>
      </c>
      <c r="O364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{"title":"Resucitó, aleluya","file":"canciones/resucito,_aleluya.html","sections":["Comunión"],"number":"K64","number_old":"NUM","tono":"Mim","author":"Kiko Argüello","source":"-","keywords":["KW"]},</v>
      </c>
      <c r="S364" s="1"/>
      <c r="T364" s="1"/>
    </row>
    <row r="365" spans="1:20" x14ac:dyDescent="0.3">
      <c r="A365" s="1">
        <f>ROW(Tabla13[[#This Row],[Título]])-1</f>
        <v>364</v>
      </c>
      <c r="B365" s="1" t="s">
        <v>130</v>
      </c>
      <c r="C365" s="1" t="s">
        <v>195</v>
      </c>
      <c r="D365" s="1" t="s">
        <v>816</v>
      </c>
      <c r="E365" s="1">
        <f>_xlfn.XLOOKUP(Tabla13[[#This Row],[Título]],Tabla4[Título],Tabla4[Número],"-",0)</f>
        <v>453</v>
      </c>
      <c r="F365" s="1" t="s">
        <v>215</v>
      </c>
      <c r="G365" s="1" t="s">
        <v>1182</v>
      </c>
      <c r="H365" s="1" t="s">
        <v>643</v>
      </c>
      <c r="I365" s="15" t="s">
        <v>492</v>
      </c>
      <c r="J365" s="1"/>
      <c r="K365" s="1" t="s">
        <v>938</v>
      </c>
      <c r="L365" s="1" t="s">
        <v>130</v>
      </c>
      <c r="M365" s="15" t="s">
        <v>1555</v>
      </c>
      <c r="N365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data-author="Francisco Palazón" data-momento="Entrada" data-bib="-" data-nold="453" data-nnew="A31"&gt;&lt;a href="canciones/reunidos_en_el_nombre_del_señor.html"&gt;Reunidos en el nombre del Señor&lt;/a&gt;&lt;/li&gt;</v>
      </c>
      <c r="O365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{"title":"Reunidos en el nombre del Señor","file":"canciones/reunidos_en_el_nombre_del_señor.html","sections":["Entrada"],"number":"A31","number_old":"NUM","tono":"Sol","author":"Francisco Palazón","source":"-","keywords":["KW"]},</v>
      </c>
      <c r="S365" s="1"/>
      <c r="T365" s="1"/>
    </row>
    <row r="366" spans="1:20" x14ac:dyDescent="0.3">
      <c r="A366" s="1">
        <f>ROW(Tabla13[[#This Row],[Título]])-1</f>
        <v>365</v>
      </c>
      <c r="B366" s="1" t="s">
        <v>633</v>
      </c>
      <c r="C366" s="1" t="s">
        <v>204</v>
      </c>
      <c r="D366" s="1" t="s">
        <v>1661</v>
      </c>
      <c r="E366" s="1" t="str">
        <f>_xlfn.XLOOKUP(Tabla13[[#This Row],[Título]],Tabla4[Título],Tabla4[Número],"-",0)</f>
        <v>-</v>
      </c>
      <c r="F366" s="1" t="s">
        <v>634</v>
      </c>
      <c r="G366" s="1" t="s">
        <v>1184</v>
      </c>
      <c r="H366" s="1" t="s">
        <v>643</v>
      </c>
      <c r="I366" s="15" t="s">
        <v>938</v>
      </c>
      <c r="J366" s="1"/>
      <c r="K366" s="1" t="s">
        <v>938</v>
      </c>
      <c r="L366" s="1" t="s">
        <v>633</v>
      </c>
      <c r="M366" s="15" t="s">
        <v>1556</v>
      </c>
      <c r="N366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data-author="-" data-momento="María" data-bib="-" data-nold="-" data-nnew="M18"&gt;&lt;a href="canciones/salve,_madre.html"&gt;Salve, Madre&lt;/a&gt;&lt;/li&gt;</v>
      </c>
      <c r="O366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{"title":"Salve, Madre","file":"canciones/salve,_madre.html","sections":["María"],"number":"M18","number_old":"NUM","tono":"Do cej2","author":"-","source":"-","keywords":["KW"]},</v>
      </c>
      <c r="S366" s="1"/>
      <c r="T366" s="1"/>
    </row>
    <row r="367" spans="1:20" x14ac:dyDescent="0.3">
      <c r="A367" s="1">
        <f>ROW(Tabla13[[#This Row],[Título]])-1</f>
        <v>366</v>
      </c>
      <c r="B367" s="1" t="s">
        <v>617</v>
      </c>
      <c r="C367" s="1" t="s">
        <v>204</v>
      </c>
      <c r="D367" s="1" t="s">
        <v>1662</v>
      </c>
      <c r="E367" s="1" t="str">
        <f>_xlfn.XLOOKUP(Tabla13[[#This Row],[Título]],Tabla4[Título],Tabla4[Número],"-",0)</f>
        <v>-</v>
      </c>
      <c r="F367" s="1" t="s">
        <v>618</v>
      </c>
      <c r="G367" s="1" t="s">
        <v>1174</v>
      </c>
      <c r="H367" s="1" t="s">
        <v>643</v>
      </c>
      <c r="I367" s="15" t="s">
        <v>635</v>
      </c>
      <c r="J367" s="1"/>
      <c r="K367" s="1" t="s">
        <v>938</v>
      </c>
      <c r="L367" s="1" t="s">
        <v>617</v>
      </c>
      <c r="M367" s="15" t="s">
        <v>1557</v>
      </c>
      <c r="N367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data-author="Gen Verde" data-momento="María" data-bib="-" data-nold="-" data-nnew="M20"&gt;&lt;a href="canciones/salve,_regina.html"&gt;Salve, Regina&lt;/a&gt;&lt;/li&gt;</v>
      </c>
      <c r="O367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{"title":"Salve, Regina","file":"canciones/salve,_regina.html","sections":["María"],"number":"M20","number_old":"NUM","tono":"Re cej2","author":"Gen Verde","source":"-","keywords":["KW"]},</v>
      </c>
      <c r="S367" s="1"/>
      <c r="T367" s="1"/>
    </row>
    <row r="368" spans="1:20" x14ac:dyDescent="0.3">
      <c r="A368" s="1">
        <f>ROW(Tabla13[[#This Row],[Título]])-1</f>
        <v>367</v>
      </c>
      <c r="B368" s="1" t="s">
        <v>442</v>
      </c>
      <c r="C368" s="1" t="s">
        <v>1169</v>
      </c>
      <c r="D368" s="1" t="s">
        <v>1754</v>
      </c>
      <c r="E368" s="1" t="str">
        <f>_xlfn.XLOOKUP(Tabla13[[#This Row],[Título]],Tabla4[Título],Tabla4[Número],"-",0)</f>
        <v>-</v>
      </c>
      <c r="G368" s="1" t="s">
        <v>1213</v>
      </c>
      <c r="I368" s="15"/>
      <c r="J368" s="1"/>
      <c r="K368" s="1"/>
      <c r="L368" s="1"/>
      <c r="M368" s="15" t="s">
        <v>1558</v>
      </c>
      <c r="N368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data-author="" data-momento="TaizéORIG" data-bib="" data-nold="-" data-nnew="Q68"&gt;&lt;a href="canciones/sanasi_on_lamppu.html"&gt;Sanasi on lamppu&lt;/a&gt;&lt;/li&gt;</v>
      </c>
      <c r="O368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{"title":"Sanasi on lamppu","file":"canciones/sanasi_on_lamppu.html","sections":["TaizéORIG"],"number":"Q68","number_old":"NUM","tono":"Lam cej5","author":"","source":"","keywords":["KW"]},</v>
      </c>
      <c r="S368" s="1"/>
      <c r="T368" s="1"/>
    </row>
    <row r="369" spans="1:20" x14ac:dyDescent="0.3">
      <c r="A369" s="1">
        <f>ROW(Tabla13[[#This Row],[Título]])-1</f>
        <v>368</v>
      </c>
      <c r="B369" s="1" t="s">
        <v>131</v>
      </c>
      <c r="C369" s="1" t="s">
        <v>204</v>
      </c>
      <c r="D369" s="1" t="s">
        <v>1663</v>
      </c>
      <c r="E369" s="1">
        <f>_xlfn.XLOOKUP(Tabla13[[#This Row],[Título]],Tabla4[Título],Tabla4[Número],"-",0)</f>
        <v>164</v>
      </c>
      <c r="F369" s="1" t="s">
        <v>215</v>
      </c>
      <c r="G369" s="1" t="s">
        <v>551</v>
      </c>
      <c r="H369" s="1" t="s">
        <v>643</v>
      </c>
      <c r="I369" s="15" t="s">
        <v>504</v>
      </c>
      <c r="J369" s="1"/>
      <c r="K369" s="1" t="s">
        <v>938</v>
      </c>
      <c r="L369" s="1" t="s">
        <v>131</v>
      </c>
      <c r="M369" s="15" t="s">
        <v>1559</v>
      </c>
      <c r="N369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data-author="Juan Antonio Espinosa" data-momento="María" data-bib="-" data-nold="164" data-nnew="M21"&gt;&lt;a href="canciones/santa_maria_del_camino.html"&gt;Santa María del Camino&lt;/a&gt;&lt;/li&gt;</v>
      </c>
      <c r="O369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{"title":"Santa María del Camino","file":"canciones/santa_maria_del_camino.html","sections":["María"],"number":"M21","number_old":"NUM","tono":"Do","author":"Juan Antonio Espinosa","source":"-","keywords":["KW"]},</v>
      </c>
      <c r="S369" s="1"/>
      <c r="T369" s="1"/>
    </row>
    <row r="370" spans="1:20" x14ac:dyDescent="0.3">
      <c r="A370" s="1">
        <f>ROW(Tabla13[[#This Row],[Título]])-1</f>
        <v>369</v>
      </c>
      <c r="B370" s="1" t="s">
        <v>132</v>
      </c>
      <c r="C370" s="1" t="s">
        <v>200</v>
      </c>
      <c r="D370" s="1" t="s">
        <v>2074</v>
      </c>
      <c r="E370" s="1">
        <f>_xlfn.XLOOKUP(Tabla13[[#This Row],[Título]],Tabla4[Título],Tabla4[Número],"-",0)</f>
        <v>455</v>
      </c>
      <c r="F370" s="1" t="s">
        <v>215</v>
      </c>
      <c r="G370" s="1" t="s">
        <v>1190</v>
      </c>
      <c r="H370" s="1" t="s">
        <v>643</v>
      </c>
      <c r="I370" s="15" t="s">
        <v>542</v>
      </c>
      <c r="J370" s="1"/>
      <c r="K370" s="1" t="s">
        <v>938</v>
      </c>
      <c r="L370" s="1" t="s">
        <v>132</v>
      </c>
      <c r="M370" s="15" t="s">
        <v>1560</v>
      </c>
      <c r="N370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data-author="Jesús Cardeñoso" data-momento="Santo" data-bib="-" data-nold="455" data-nnew="G01"&gt;&lt;a href="canciones/santo_(cielo_y_tierra_pasaran).html"&gt;Santo (Cielo y tierra pasarán)&lt;/a&gt;&lt;/li&gt;</v>
      </c>
      <c r="O370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{"title":"Santo (Cielo y tierra pasarán)","file":"canciones/santo_(cielo_y_tierra_pasaran).html","sections":["Santo"],"number":"G01","number_old":"NUM","tono":"Rem","author":"Jesús Cardeñoso","source":"-","keywords":["KW"]},</v>
      </c>
      <c r="S370" s="1"/>
      <c r="T370" s="1"/>
    </row>
    <row r="371" spans="1:20" x14ac:dyDescent="0.3">
      <c r="A371" s="1">
        <f>ROW(Tabla13[[#This Row],[Título]])-1</f>
        <v>370</v>
      </c>
      <c r="B371" s="1" t="s">
        <v>548</v>
      </c>
      <c r="C371" s="1" t="s">
        <v>200</v>
      </c>
      <c r="D371" s="1" t="s">
        <v>2075</v>
      </c>
      <c r="E371" s="1" t="str">
        <f>_xlfn.XLOOKUP(Tabla13[[#This Row],[Título]],Tabla4[Título],Tabla4[Número],"-",0)</f>
        <v>-</v>
      </c>
      <c r="F371" s="1" t="s">
        <v>226</v>
      </c>
      <c r="G371" s="1" t="s">
        <v>1194</v>
      </c>
      <c r="H371" s="1" t="s">
        <v>643</v>
      </c>
      <c r="I371" s="15" t="s">
        <v>493</v>
      </c>
      <c r="J371" s="1"/>
      <c r="K371" s="1" t="s">
        <v>938</v>
      </c>
      <c r="L371" s="1" t="s">
        <v>548</v>
      </c>
      <c r="M371" s="15" t="s">
        <v>1561</v>
      </c>
      <c r="N371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data-author="Toño Casado" data-momento="Santo" data-bib="-" data-nold="-" data-nnew="G02"&gt;&lt;a href="canciones/santo_(estan_llenos_de_tu_amor).html"&gt;Santo (Están llenos de tu amor)&lt;/a&gt;&lt;/li&gt;</v>
      </c>
      <c r="O371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{"title":"Santo (Están llenos de tu amor)","file":"canciones/santo_(estan_llenos_de_tu_amor).html","sections":["Santo"],"number":"G02","number_old":"NUM","tono":"Lam cej2","author":"Toño Casado","source":"-","keywords":["KW"]},</v>
      </c>
      <c r="S371" s="1"/>
      <c r="T371" s="1"/>
    </row>
    <row r="372" spans="1:20" x14ac:dyDescent="0.3">
      <c r="A372" s="1">
        <f>ROW(Tabla13[[#This Row],[Título]])-1</f>
        <v>371</v>
      </c>
      <c r="B372" s="1" t="s">
        <v>546</v>
      </c>
      <c r="C372" s="1" t="s">
        <v>200</v>
      </c>
      <c r="D372" s="1" t="s">
        <v>2076</v>
      </c>
      <c r="E372" s="1" t="str">
        <f>_xlfn.XLOOKUP(Tabla13[[#This Row],[Título]],Tabla4[Título],Tabla4[Número],"-",0)</f>
        <v>-</v>
      </c>
      <c r="F372" s="1" t="s">
        <v>215</v>
      </c>
      <c r="G372" s="1" t="s">
        <v>551</v>
      </c>
      <c r="H372" s="1" t="s">
        <v>643</v>
      </c>
      <c r="I372" s="15" t="s">
        <v>616</v>
      </c>
      <c r="J372" s="1"/>
      <c r="K372" s="1" t="s">
        <v>938</v>
      </c>
      <c r="L372" s="1" t="s">
        <v>546</v>
      </c>
      <c r="M372" s="15" t="s">
        <v>1562</v>
      </c>
      <c r="N372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data-author="Georg Friedrich Händel" data-momento="Santo" data-bib="-" data-nold="-" data-nnew="G03"&gt;&lt;a href="canciones/santo_(händel).html"&gt;Santo (Händel)&lt;/a&gt;&lt;/li&gt;</v>
      </c>
      <c r="O372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{"title":"Santo (Händel)","file":"canciones/santo_(händel).html","sections":["Santo"],"number":"G03","number_old":"NUM","tono":"Do","author":"Georg Friedrich Händel","source":"-","keywords":["KW"]},</v>
      </c>
      <c r="S372" s="1"/>
      <c r="T372" s="1"/>
    </row>
    <row r="373" spans="1:20" x14ac:dyDescent="0.3">
      <c r="A373" s="1">
        <f>ROW(Tabla13[[#This Row],[Título]])-1</f>
        <v>372</v>
      </c>
      <c r="B373" s="1" t="s">
        <v>549</v>
      </c>
      <c r="C373" s="1" t="s">
        <v>200</v>
      </c>
      <c r="D373" s="1" t="s">
        <v>2077</v>
      </c>
      <c r="E373" s="1" t="str">
        <f>_xlfn.XLOOKUP(Tabla13[[#This Row],[Título]],Tabla4[Título],Tabla4[Número],"-",0)</f>
        <v>-</v>
      </c>
      <c r="F373" s="1" t="s">
        <v>226</v>
      </c>
      <c r="G373" s="1" t="s">
        <v>1177</v>
      </c>
      <c r="H373" s="1" t="s">
        <v>643</v>
      </c>
      <c r="I373" s="15" t="s">
        <v>493</v>
      </c>
      <c r="J373" s="1"/>
      <c r="K373" s="1" t="s">
        <v>938</v>
      </c>
      <c r="L373" s="1" t="s">
        <v>549</v>
      </c>
      <c r="M373" s="15" t="s">
        <v>1563</v>
      </c>
      <c r="N373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data-author="Toño Casado" data-momento="Santo" data-bib="-" data-nold="-" data-nnew="G04"&gt;&lt;a href="canciones/santo_(hosanna_en_el_cielo_al_señor).html"&gt;Santo (Hosanna en el Cielo al Señor)&lt;/a&gt;&lt;/li&gt;</v>
      </c>
      <c r="O373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{"title":"Santo (Hosanna en el Cielo al Señor)","file":"canciones/santo_(hosanna_en_el_cielo_al_señor).html","sections":["Santo"],"number":"G04","number_old":"NUM","tono":"Re","author":"Toño Casado","source":"-","keywords":["KW"]},</v>
      </c>
      <c r="S373" s="1"/>
      <c r="T373" s="1"/>
    </row>
    <row r="374" spans="1:20" x14ac:dyDescent="0.3">
      <c r="A374" s="1">
        <f>ROW(Tabla13[[#This Row],[Título]])-1</f>
        <v>373</v>
      </c>
      <c r="B374" s="1" t="s">
        <v>238</v>
      </c>
      <c r="C374" s="1" t="s">
        <v>200</v>
      </c>
      <c r="D374" s="1" t="s">
        <v>2078</v>
      </c>
      <c r="E374" s="1" t="str">
        <f>_xlfn.XLOOKUP(Tabla13[[#This Row],[Título]],Tabla4[Título],Tabla4[Número],"-",0)</f>
        <v>-</v>
      </c>
      <c r="F374" s="1" t="s">
        <v>222</v>
      </c>
      <c r="G374" s="1" t="s">
        <v>551</v>
      </c>
      <c r="H374" s="1" t="s">
        <v>643</v>
      </c>
      <c r="I374" s="15" t="s">
        <v>544</v>
      </c>
      <c r="J374" s="1"/>
      <c r="K374" s="1" t="s">
        <v>938</v>
      </c>
      <c r="L374" s="1" t="s">
        <v>238</v>
      </c>
      <c r="M374" s="15" t="s">
        <v>1564</v>
      </c>
      <c r="N374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data-author="Mocedades" data-momento="Santo" data-bib="-" data-nold="-" data-nnew="G06"&gt;&lt;a href="canciones/santo_(mocedades).html"&gt;Santo (Mocedades)&lt;/a&gt;&lt;/li&gt;</v>
      </c>
      <c r="O374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{"title":"Santo (Mocedades)","file":"canciones/santo_(mocedades).html","sections":["Santo"],"number":"G06","number_old":"NUM","tono":"Do","author":"Mocedades","source":"-","keywords":["KW"]},</v>
      </c>
      <c r="S374" s="1"/>
      <c r="T374" s="1"/>
    </row>
    <row r="375" spans="1:20" x14ac:dyDescent="0.3">
      <c r="A375" s="1">
        <f>ROW(Tabla13[[#This Row],[Título]])-1</f>
        <v>374</v>
      </c>
      <c r="B375" s="1" t="s">
        <v>550</v>
      </c>
      <c r="C375" s="1" t="s">
        <v>200</v>
      </c>
      <c r="D375" s="1" t="s">
        <v>2079</v>
      </c>
      <c r="E375" s="1" t="str">
        <f>_xlfn.XLOOKUP(Tabla13[[#This Row],[Título]],Tabla4[Título],Tabla4[Número],"-",0)</f>
        <v>-</v>
      </c>
      <c r="F375" s="1" t="s">
        <v>262</v>
      </c>
      <c r="G375" s="1" t="s">
        <v>482</v>
      </c>
      <c r="H375" s="1" t="s">
        <v>643</v>
      </c>
      <c r="I375" s="15" t="s">
        <v>543</v>
      </c>
      <c r="J375" s="1"/>
      <c r="K375" s="1" t="s">
        <v>938</v>
      </c>
      <c r="L375" s="1" t="s">
        <v>550</v>
      </c>
      <c r="M375" s="15" t="s">
        <v>1565</v>
      </c>
      <c r="N375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data-author="Jaime Olguín" data-momento="Santo" data-bib="-" data-nold="-" data-nnew="G07"&gt;&lt;a href="canciones/santo_(olguin).html"&gt;Santo (Olguín)&lt;/a&gt;&lt;/li&gt;</v>
      </c>
      <c r="O375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{"title":"Santo (Olguín)","file":"canciones/santo_(olguin).html","sections":["Santo"],"number":"G07","number_old":"NUM","tono":"La","author":"Jaime Olguín","source":"-","keywords":["KW"]},</v>
      </c>
      <c r="S375" s="1"/>
      <c r="T375" s="1"/>
    </row>
    <row r="376" spans="1:20" x14ac:dyDescent="0.3">
      <c r="A376" s="1">
        <f>ROW(Tabla13[[#This Row],[Título]])-1</f>
        <v>375</v>
      </c>
      <c r="B376" s="1" t="s">
        <v>1844</v>
      </c>
      <c r="C376" s="1" t="s">
        <v>200</v>
      </c>
      <c r="D376" s="1" t="s">
        <v>2080</v>
      </c>
      <c r="E376" s="1">
        <f>_xlfn.XLOOKUP(Tabla13[[#This Row],[Título]],Tabla4[Título],Tabla4[Número],"-",0)</f>
        <v>245</v>
      </c>
      <c r="F376" s="1" t="s">
        <v>215</v>
      </c>
      <c r="G376" s="1" t="s">
        <v>1198</v>
      </c>
      <c r="H376" s="1" t="s">
        <v>643</v>
      </c>
      <c r="I376" s="15" t="s">
        <v>492</v>
      </c>
      <c r="J376" s="1"/>
      <c r="K376" s="1" t="s">
        <v>938</v>
      </c>
      <c r="L376" s="1" t="s">
        <v>1844</v>
      </c>
      <c r="M376" s="15" t="s">
        <v>1971</v>
      </c>
      <c r="N376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data-author="Francisco Palazón" data-momento="Santo" data-bib="-" data-nold="245" data-nnew="G05"&gt;&lt;a href="canciones/santo_(palazon).html"&gt;Santo (Palazón)&lt;/a&gt;&lt;/li&gt;</v>
      </c>
      <c r="O376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{"title":"Santo (Palazón)","file":"canciones/santo_(palazon).html","sections":["Santo"],"number":"G05","number_old":"NUM","tono":"Do cej1","author":"Francisco Palazón","source":"-","keywords":["KW"]},</v>
      </c>
      <c r="S376" s="1"/>
      <c r="T376" s="1"/>
    </row>
    <row r="377" spans="1:20" x14ac:dyDescent="0.3">
      <c r="A377" s="1">
        <f>ROW(Tabla13[[#This Row],[Título]])-1</f>
        <v>376</v>
      </c>
      <c r="B377" s="1" t="s">
        <v>611</v>
      </c>
      <c r="C377" s="1" t="s">
        <v>200</v>
      </c>
      <c r="D377" s="1" t="s">
        <v>2081</v>
      </c>
      <c r="E377" s="1" t="str">
        <f>_xlfn.XLOOKUP(Tabla13[[#This Row],[Título]],Tabla4[Título],Tabla4[Número],"-",0)</f>
        <v>-</v>
      </c>
      <c r="F377" s="1" t="s">
        <v>215</v>
      </c>
      <c r="G377" s="1" t="s">
        <v>1184</v>
      </c>
      <c r="H377" s="1" t="s">
        <v>643</v>
      </c>
      <c r="I377" s="15" t="s">
        <v>938</v>
      </c>
      <c r="J377" s="1"/>
      <c r="K377" s="1" t="s">
        <v>938</v>
      </c>
      <c r="L377" s="1" t="s">
        <v>611</v>
      </c>
      <c r="M377" s="15" t="s">
        <v>1566</v>
      </c>
      <c r="N377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data-author="-" data-momento="Santo" data-bib="-" data-nold="-" data-nnew="G08"&gt;&lt;a href="canciones/santo_(santo_domingo_de_silos).html"&gt;Santo (Santo Domingo de Silos)&lt;/a&gt;&lt;/li&gt;</v>
      </c>
      <c r="O377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{"title":"Santo (Santo Domingo de Silos)","file":"canciones/santo_(santo_domingo_de_silos).html","sections":["Santo"],"number":"G08","number_old":"NUM","tono":"Do cej2","author":"-","source":"-","keywords":["KW"]},</v>
      </c>
      <c r="S377" s="1"/>
      <c r="T377" s="1"/>
    </row>
    <row r="378" spans="1:20" x14ac:dyDescent="0.3">
      <c r="A378" s="1">
        <f>ROW(Tabla13[[#This Row],[Título]])-1</f>
        <v>377</v>
      </c>
      <c r="B378" s="1" t="s">
        <v>133</v>
      </c>
      <c r="C378" s="1" t="s">
        <v>200</v>
      </c>
      <c r="D378" s="1" t="s">
        <v>2082</v>
      </c>
      <c r="E378" s="1">
        <f>_xlfn.XLOOKUP(Tabla13[[#This Row],[Título]],Tabla4[Título],Tabla4[Número],"-",0)</f>
        <v>457</v>
      </c>
      <c r="F378" s="1" t="s">
        <v>215</v>
      </c>
      <c r="G378" s="1" t="s">
        <v>1180</v>
      </c>
      <c r="H378" s="1" t="s">
        <v>643</v>
      </c>
      <c r="I378" s="15" t="s">
        <v>545</v>
      </c>
      <c r="J378" s="1"/>
      <c r="K378" s="1" t="s">
        <v>938</v>
      </c>
      <c r="L378" s="1" t="s">
        <v>133</v>
      </c>
      <c r="M378" s="15" t="s">
        <v>1567</v>
      </c>
      <c r="N378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data-author="The Beatles" data-momento="Santo" data-bib="-" data-nold="457" data-nnew="G09"&gt;&lt;a href="canciones/santo_(the_beatles).html"&gt;Santo (The Beatles)&lt;/a&gt;&lt;/li&gt;</v>
      </c>
      <c r="O378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{"title":"Santo (The Beatles)","file":"canciones/santo_(the_beatles).html","sections":["Santo"],"number":"G09","number_old":"NUM","tono":"Mi","author":"The Beatles","source":"-","keywords":["KW"]},</v>
      </c>
      <c r="S378" s="1"/>
      <c r="T378" s="1"/>
    </row>
    <row r="379" spans="1:20" x14ac:dyDescent="0.3">
      <c r="A379" s="1">
        <f>ROW(Tabla13[[#This Row],[Título]])-1</f>
        <v>378</v>
      </c>
      <c r="B379" s="1" t="s">
        <v>596</v>
      </c>
      <c r="C379" s="1" t="s">
        <v>200</v>
      </c>
      <c r="D379" s="1" t="s">
        <v>850</v>
      </c>
      <c r="E379" s="1" t="str">
        <f>_xlfn.XLOOKUP(Tabla13[[#This Row],[Título]],Tabla4[Título],Tabla4[Número],"-",0)</f>
        <v>-</v>
      </c>
      <c r="F379" s="1" t="s">
        <v>215</v>
      </c>
      <c r="G379" s="1" t="s">
        <v>1184</v>
      </c>
      <c r="H379" s="1" t="s">
        <v>643</v>
      </c>
      <c r="I379" s="15" t="s">
        <v>938</v>
      </c>
      <c r="J379" s="1"/>
      <c r="K379" s="1" t="s">
        <v>938</v>
      </c>
      <c r="L379" s="1" t="s">
        <v>596</v>
      </c>
      <c r="M379" s="15" t="s">
        <v>1568</v>
      </c>
      <c r="N379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data-author="-" data-momento="Santo" data-bib="-" data-nold="-" data-nnew="G10"&gt;&lt;a href="canciones/santo_eres,_señor,_dios_nuestro.html"&gt;Santo eres, Señor, Dios nuestro&lt;/a&gt;&lt;/li&gt;</v>
      </c>
      <c r="O379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{"title":"Santo eres, Señor, Dios nuestro","file":"canciones/santo_eres,_señor,_dios_nuestro.html","sections":["Santo"],"number":"G10","number_old":"NUM","tono":"Do cej2","author":"-","source":"-","keywords":["KW"]},</v>
      </c>
      <c r="S379" s="1"/>
      <c r="T379" s="1"/>
    </row>
    <row r="380" spans="1:20" x14ac:dyDescent="0.3">
      <c r="A380" s="1">
        <f>ROW(Tabla13[[#This Row],[Título]])-1</f>
        <v>379</v>
      </c>
      <c r="B380" s="1" t="s">
        <v>589</v>
      </c>
      <c r="C380" s="1" t="s">
        <v>200</v>
      </c>
      <c r="D380" s="1" t="s">
        <v>851</v>
      </c>
      <c r="E380" s="1" t="str">
        <f>_xlfn.XLOOKUP(Tabla13[[#This Row],[Título]],Tabla4[Título],Tabla4[Número],"-",0)</f>
        <v>-</v>
      </c>
      <c r="F380" s="1" t="s">
        <v>582</v>
      </c>
      <c r="G380" s="1" t="s">
        <v>1177</v>
      </c>
      <c r="H380" s="1" t="s">
        <v>643</v>
      </c>
      <c r="I380" s="15" t="s">
        <v>938</v>
      </c>
      <c r="J380" s="1"/>
      <c r="K380" s="1" t="s">
        <v>938</v>
      </c>
      <c r="L380" s="1" t="s">
        <v>589</v>
      </c>
      <c r="M380" s="15" t="s">
        <v>1569</v>
      </c>
      <c r="N380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data-author="-" data-momento="Santo" data-bib="-" data-nold="-" data-nnew="G11"&gt;&lt;a href="canciones/santo_es_el_señor.html"&gt;Santo es el Señor&lt;/a&gt;&lt;/li&gt;</v>
      </c>
      <c r="O380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{"title":"Santo es el Señor","file":"canciones/santo_es_el_señor.html","sections":["Santo"],"number":"G11","number_old":"NUM","tono":"Re","author":"-","source":"-","keywords":["KW"]},</v>
      </c>
      <c r="S380" s="1"/>
      <c r="T380" s="1"/>
    </row>
    <row r="381" spans="1:20" x14ac:dyDescent="0.3">
      <c r="A381" s="1">
        <f>ROW(Tabla13[[#This Row],[Título]])-1</f>
        <v>380</v>
      </c>
      <c r="B381" s="1" t="s">
        <v>547</v>
      </c>
      <c r="C381" s="1" t="s">
        <v>200</v>
      </c>
      <c r="D381" s="1" t="s">
        <v>852</v>
      </c>
      <c r="E381" s="1">
        <f>_xlfn.XLOOKUP(Tabla13[[#This Row],[Título]],Tabla4[Título],Tabla4[Número],"-",0)</f>
        <v>231</v>
      </c>
      <c r="F381" s="1" t="s">
        <v>215</v>
      </c>
      <c r="G381" s="1" t="s">
        <v>1174</v>
      </c>
      <c r="H381" s="1" t="s">
        <v>643</v>
      </c>
      <c r="I381" s="15" t="s">
        <v>538</v>
      </c>
      <c r="J381" s="1"/>
      <c r="K381" s="1" t="s">
        <v>938</v>
      </c>
      <c r="L381" s="1" t="s">
        <v>547</v>
      </c>
      <c r="M381" s="15" t="s">
        <v>1570</v>
      </c>
      <c r="N381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data-author="Misa salvadoreña" data-momento="Santo" data-bib="-" data-nold="231" data-nnew="G12"&gt;&lt;a href="canciones/santo_salvadoreño.html"&gt;Santo salvadoreño&lt;/a&gt;&lt;/li&gt;</v>
      </c>
      <c r="O381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{"title":"Santo salvadoreño","file":"canciones/santo_salvadoreño.html","sections":["Santo"],"number":"G12","number_old":"NUM","tono":"Re cej2","author":"Misa salvadoreña","source":"-","keywords":["KW"]},</v>
      </c>
      <c r="S381" s="1"/>
      <c r="T381" s="1"/>
    </row>
    <row r="382" spans="1:20" x14ac:dyDescent="0.3">
      <c r="A382" s="1">
        <f>ROW(Tabla13[[#This Row],[Título]])-1</f>
        <v>381</v>
      </c>
      <c r="B382" s="1" t="s">
        <v>134</v>
      </c>
      <c r="C382" s="1" t="s">
        <v>200</v>
      </c>
      <c r="D382" s="1" t="s">
        <v>853</v>
      </c>
      <c r="E382" s="1">
        <f>_xlfn.XLOOKUP(Tabla13[[#This Row],[Título]],Tabla4[Título],Tabla4[Número],"-",0)</f>
        <v>459</v>
      </c>
      <c r="F382" s="1" t="s">
        <v>215</v>
      </c>
      <c r="G382" s="1" t="s">
        <v>1174</v>
      </c>
      <c r="H382" s="1" t="s">
        <v>643</v>
      </c>
      <c r="I382" s="15" t="s">
        <v>938</v>
      </c>
      <c r="J382" s="1"/>
      <c r="K382" s="1" t="s">
        <v>938</v>
      </c>
      <c r="L382" s="1" t="s">
        <v>134</v>
      </c>
      <c r="M382" s="15" t="s">
        <v>1571</v>
      </c>
      <c r="N382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data-author="-" data-momento="Santo" data-bib="-" data-nold="459" data-nnew="G13"&gt;&lt;a href="canciones/santo_zaireño.html"&gt;Santo zaireño&lt;/a&gt;&lt;/li&gt;</v>
      </c>
      <c r="O382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{"title":"Santo zaireño","file":"canciones/santo_zaireño.html","sections":["Santo"],"number":"G13","number_old":"NUM","tono":"Re cej2","author":"-","source":"-","keywords":["KW"]},</v>
      </c>
      <c r="S382" s="1"/>
      <c r="T382" s="1"/>
    </row>
    <row r="383" spans="1:20" x14ac:dyDescent="0.3">
      <c r="A383" s="1">
        <f>ROW(Tabla13[[#This Row],[Título]])-1</f>
        <v>382</v>
      </c>
      <c r="B383" s="1" t="s">
        <v>594</v>
      </c>
      <c r="C383" s="1" t="s">
        <v>200</v>
      </c>
      <c r="D383" s="1" t="s">
        <v>854</v>
      </c>
      <c r="E383" s="1" t="str">
        <f>_xlfn.XLOOKUP(Tabla13[[#This Row],[Título]],Tabla4[Título],Tabla4[Número],"-",0)</f>
        <v>-</v>
      </c>
      <c r="F383" s="1" t="s">
        <v>582</v>
      </c>
      <c r="G383" s="1" t="s">
        <v>551</v>
      </c>
      <c r="H383" s="1" t="s">
        <v>643</v>
      </c>
      <c r="I383" s="15" t="s">
        <v>595</v>
      </c>
      <c r="J383" s="1"/>
      <c r="K383" s="1" t="s">
        <v>938</v>
      </c>
      <c r="L383" s="1" t="s">
        <v>594</v>
      </c>
      <c r="M383" s="15" t="s">
        <v>1572</v>
      </c>
      <c r="N383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data-author="TSNC" data-momento="Santo" data-bib="-" data-nold="-" data-nnew="G14"&gt;&lt;a href="canciones/santo,_santo,_santo.html"&gt;Santo, Santo, Santo&lt;/a&gt;&lt;/li&gt;</v>
      </c>
      <c r="O383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{"title":"Santo, Santo, Santo","file":"canciones/santo,_santo,_santo.html","sections":["Santo"],"number":"G14","number_old":"NUM","tono":"Do","author":"TSNC","source":"-","keywords":["KW"]},</v>
      </c>
      <c r="S383" s="1"/>
      <c r="T383" s="1"/>
    </row>
    <row r="384" spans="1:20" x14ac:dyDescent="0.3">
      <c r="A384" s="1">
        <f>ROW(Tabla13[[#This Row],[Título]])-1</f>
        <v>383</v>
      </c>
      <c r="B384" s="1" t="s">
        <v>135</v>
      </c>
      <c r="C384" s="1" t="s">
        <v>1138</v>
      </c>
      <c r="D384" s="1" t="s">
        <v>1147</v>
      </c>
      <c r="E384" s="1">
        <f>_xlfn.XLOOKUP(Tabla13[[#This Row],[Título]],Tabla4[Título],Tabla4[Número],"-",0)</f>
        <v>233</v>
      </c>
      <c r="F384" s="1" t="s">
        <v>215</v>
      </c>
      <c r="G384" s="1" t="s">
        <v>551</v>
      </c>
      <c r="H384" s="1" t="s">
        <v>643</v>
      </c>
      <c r="I384" s="15" t="s">
        <v>518</v>
      </c>
      <c r="J384" s="1"/>
      <c r="K384" s="1" t="s">
        <v>938</v>
      </c>
      <c r="L384" s="1" t="s">
        <v>135</v>
      </c>
      <c r="M384" s="15" t="s">
        <v>1573</v>
      </c>
      <c r="N384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data-author="Anónimo" data-momento="Comunión" data-bib="-" data-nold="233" data-nnew="K65"&gt;&lt;a href="canciones/se_acerca_tu_navidad.html"&gt;Se acerca tu Navidad&lt;/a&gt;&lt;/li&gt;</v>
      </c>
      <c r="O384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{"title":"Se acerca tu Navidad","file":"canciones/se_acerca_tu_navidad.html","sections":["Comunión"],"number":"K65","number_old":"NUM","tono":"Do","author":"Anónimo","source":"-","keywords":["KW"]},</v>
      </c>
      <c r="S384" s="1"/>
      <c r="T384" s="1"/>
    </row>
    <row r="385" spans="1:20" x14ac:dyDescent="0.3">
      <c r="A385" s="1">
        <f>ROW(Tabla13[[#This Row],[Título]])-1</f>
        <v>384</v>
      </c>
      <c r="B385" s="1" t="s">
        <v>1080</v>
      </c>
      <c r="C385" s="1" t="s">
        <v>1168</v>
      </c>
      <c r="D385" s="1" t="s">
        <v>1755</v>
      </c>
      <c r="E385" s="1" t="str">
        <f>_xlfn.XLOOKUP(Tabla13[[#This Row],[Título]],Tabla4[Título],Tabla4[Número],"-",0)</f>
        <v>-</v>
      </c>
      <c r="G385" s="1" t="s">
        <v>1229</v>
      </c>
      <c r="I385" s="15" t="s">
        <v>277</v>
      </c>
      <c r="J385" s="1"/>
      <c r="K385" s="1" t="s">
        <v>1127</v>
      </c>
      <c r="L385" s="1" t="s">
        <v>452</v>
      </c>
      <c r="M385" s="15" t="s">
        <v>1574</v>
      </c>
      <c r="N385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data-author="Taizé" data-momento="TaizéESP" data-bib="Mateo 5, 13-14" data-nold="-" data-nnew="Q71"&gt;&lt;a href="canciones/staňte_se_soli.html"&gt;Sé sal que sala&lt;/a&gt;&lt;/li&gt;</v>
      </c>
      <c r="O385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{"title":"Sé sal que sala","file":"canciones/staňte_se_soli.html","sections":["TaizéESP"],"number":"Q71","number_old":"NUM","tono":"La cej5","author":"Taizé","source":"Mateo 5, 13-14","keywords":["KW"]},</v>
      </c>
      <c r="S385" s="1"/>
      <c r="T385" s="1"/>
    </row>
    <row r="386" spans="1:20" x14ac:dyDescent="0.3">
      <c r="A386" s="1">
        <f>ROW(Tabla13[[#This Row],[Título]])-1</f>
        <v>385</v>
      </c>
      <c r="B386" s="1" t="s">
        <v>642</v>
      </c>
      <c r="C386" s="1" t="s">
        <v>217</v>
      </c>
      <c r="D386" s="1" t="s">
        <v>2083</v>
      </c>
      <c r="E386" s="1" t="str">
        <f>_xlfn.XLOOKUP(Tabla13[[#This Row],[Título]],Tabla4[Título],Tabla4[Número],"-",0)</f>
        <v>-</v>
      </c>
      <c r="F386" s="1" t="s">
        <v>637</v>
      </c>
      <c r="G386" s="1" t="s">
        <v>1177</v>
      </c>
      <c r="H386" s="1" t="s">
        <v>643</v>
      </c>
      <c r="I386" s="15" t="s">
        <v>671</v>
      </c>
      <c r="J386" s="1"/>
      <c r="K386" s="1" t="s">
        <v>938</v>
      </c>
      <c r="L386" s="1" t="s">
        <v>642</v>
      </c>
      <c r="M386" s="15" t="s">
        <v>1575</v>
      </c>
      <c r="N386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data-author="A. B. Celada Alonso" data-momento="Especiales" data-bib="-" data-nold="-" data-nnew="P05"&gt;&lt;a href="canciones/secuencia_de_pascua.html"&gt;Secuencia de Pascua&lt;/a&gt;&lt;/li&gt;</v>
      </c>
      <c r="O386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{"title":"Secuencia de Pascua","file":"canciones/secuencia_de_pascua.html","sections":["Especiales"],"number":"P05","number_old":"NUM","tono":"Re","author":"A. B. Celada Alonso","source":"-","keywords":["KW"]},</v>
      </c>
      <c r="S386" s="1"/>
      <c r="T386" s="1"/>
    </row>
    <row r="387" spans="1:20" x14ac:dyDescent="0.3">
      <c r="A387" s="1">
        <f>ROW(Tabla13[[#This Row],[Título]])-1</f>
        <v>386</v>
      </c>
      <c r="B387" s="1" t="s">
        <v>446</v>
      </c>
      <c r="C387" s="1" t="s">
        <v>1169</v>
      </c>
      <c r="D387" s="1" t="s">
        <v>1756</v>
      </c>
      <c r="E387" s="1" t="str">
        <f>_xlfn.XLOOKUP(Tabla13[[#This Row],[Título]],Tabla4[Título],Tabla4[Número],"-",0)</f>
        <v>-</v>
      </c>
      <c r="G387" s="1" t="s">
        <v>1193</v>
      </c>
      <c r="I387" s="15" t="s">
        <v>277</v>
      </c>
      <c r="J387" s="1"/>
      <c r="K387" s="1" t="s">
        <v>1126</v>
      </c>
      <c r="L387" s="1" t="s">
        <v>446</v>
      </c>
      <c r="M387" s="15" t="s">
        <v>1576</v>
      </c>
      <c r="N387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data-author="Taizé" data-momento="TaizéORIG" data-bib="Salmo 72, 6-19" data-nold="-" data-nnew="Q69"&gt;&lt;a href="canciones/señor,_que_florezca_tu_justicia.html"&gt;Señor, que florezca tu justicia&lt;/a&gt;&lt;/li&gt;</v>
      </c>
      <c r="O387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{"title":"Señor, que florezca tu justicia","file":"canciones/señor,_que_florezca_tu_justicia.html","sections":["TaizéORIG"],"number":"Q69","number_old":"NUM","tono":"Rem cej2","author":"Taizé","source":"Salmo 72, 6-19","keywords":["KW"]},</v>
      </c>
      <c r="S387" s="1"/>
      <c r="T387" s="1"/>
    </row>
    <row r="388" spans="1:20" x14ac:dyDescent="0.3">
      <c r="A388" s="1">
        <f>ROW(Tabla13[[#This Row],[Título]])-1</f>
        <v>387</v>
      </c>
      <c r="B388" s="1" t="s">
        <v>136</v>
      </c>
      <c r="C388" s="1" t="s">
        <v>196</v>
      </c>
      <c r="D388" s="1" t="s">
        <v>2084</v>
      </c>
      <c r="E388" s="1">
        <f>_xlfn.XLOOKUP(Tabla13[[#This Row],[Título]],Tabla4[Título],Tabla4[Número],"-",0)</f>
        <v>460</v>
      </c>
      <c r="F388" s="1" t="s">
        <v>215</v>
      </c>
      <c r="G388" s="1" t="s">
        <v>1181</v>
      </c>
      <c r="H388" s="1" t="s">
        <v>643</v>
      </c>
      <c r="I388" s="15" t="s">
        <v>935</v>
      </c>
      <c r="J388" s="1"/>
      <c r="K388" s="1" t="s">
        <v>938</v>
      </c>
      <c r="L388" s="1" t="s">
        <v>136</v>
      </c>
      <c r="M388" s="15" t="s">
        <v>1577</v>
      </c>
      <c r="N388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data-author="Coro Niño Jesús (Cádiz)" data-momento="Perdón - Agua" data-bib="-" data-nold="460" data-nnew="B06"&gt;&lt;a href="canciones/señor,_ten_piedad.html"&gt;Señor, ten piedad&lt;/a&gt;&lt;/li&gt;</v>
      </c>
      <c r="O388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{"title":"Señor, ten piedad","file":"canciones/señor,_ten_piedad.html","sections":["Perdón - Agua"],"number":"B06","number_old":"NUM","tono":"Do cej4","author":"Coro Niño Jesús (Cádiz)","source":"-","keywords":["KW"]},</v>
      </c>
      <c r="S388" s="1"/>
      <c r="T388" s="1"/>
    </row>
    <row r="389" spans="1:20" x14ac:dyDescent="0.3">
      <c r="A389" s="1">
        <f>ROW(Tabla13[[#This Row],[Título]])-1</f>
        <v>388</v>
      </c>
      <c r="B389" s="1" t="s">
        <v>590</v>
      </c>
      <c r="C389" s="1" t="s">
        <v>196</v>
      </c>
      <c r="D389" s="1" t="s">
        <v>2085</v>
      </c>
      <c r="E389" s="1" t="str">
        <f>_xlfn.XLOOKUP(Tabla13[[#This Row],[Título]],Tabla4[Título],Tabla4[Número],"-",0)</f>
        <v>-</v>
      </c>
      <c r="F389" s="1" t="s">
        <v>582</v>
      </c>
      <c r="G389" s="1" t="s">
        <v>1186</v>
      </c>
      <c r="H389" s="1" t="s">
        <v>643</v>
      </c>
      <c r="I389" s="15" t="s">
        <v>537</v>
      </c>
      <c r="J389" s="1"/>
      <c r="K389" s="1" t="s">
        <v>938</v>
      </c>
      <c r="L389" s="1" t="s">
        <v>590</v>
      </c>
      <c r="M389" s="15" t="s">
        <v>1578</v>
      </c>
      <c r="N389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data-author="Popular" data-momento="Perdón - Agua" data-bib="-" data-nold="-" data-nnew="B07"&gt;&lt;a href="canciones/señor,_ten_piedad_de_nosotros.html"&gt;Señor, ten piedad de nosotros&lt;/a&gt;&lt;/li&gt;</v>
      </c>
      <c r="O389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{"title":"Señor, ten piedad de nosotros","file":"canciones/señor,_ten_piedad_de_nosotros.html","sections":["Perdón - Agua"],"number":"B07","number_old":"NUM","tono":"Sim","author":"Popular","source":"-","keywords":["KW"]},</v>
      </c>
      <c r="S389" s="1"/>
      <c r="T389" s="1"/>
    </row>
    <row r="390" spans="1:20" x14ac:dyDescent="0.3">
      <c r="A390" s="1">
        <f>ROW(Tabla13[[#This Row],[Título]])-1</f>
        <v>389</v>
      </c>
      <c r="B390" s="1" t="s">
        <v>137</v>
      </c>
      <c r="C390" s="1" t="s">
        <v>202</v>
      </c>
      <c r="D390" s="1" t="s">
        <v>848</v>
      </c>
      <c r="E390" s="1">
        <f>_xlfn.XLOOKUP(Tabla13[[#This Row],[Título]],Tabla4[Título],Tabla4[Número],"-",0)</f>
        <v>234</v>
      </c>
      <c r="F390" s="1" t="s">
        <v>215</v>
      </c>
      <c r="G390" s="1" t="s">
        <v>1194</v>
      </c>
      <c r="H390" s="1" t="s">
        <v>643</v>
      </c>
      <c r="I390" s="15" t="s">
        <v>564</v>
      </c>
      <c r="J390" s="1"/>
      <c r="K390" s="1" t="s">
        <v>938</v>
      </c>
      <c r="L390" s="1" t="s">
        <v>137</v>
      </c>
      <c r="M390" s="15" t="s">
        <v>1579</v>
      </c>
      <c r="N390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data-author="Popular judío" data-momento="Paz" data-bib="-" data-nold="234" data-nnew="I10"&gt;&lt;a href="canciones/shalom_haberim.html"&gt;Shalom haberim&lt;/a&gt;&lt;/li&gt;</v>
      </c>
      <c r="O390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{"title":"Shalom haberim","file":"canciones/shalom_haberim.html","sections":["Paz"],"number":"I10","number_old":"NUM","tono":"Lam cej2","author":"Popular judío","source":"-","keywords":["KW"]},</v>
      </c>
      <c r="S390" s="1"/>
      <c r="T390" s="1"/>
    </row>
    <row r="391" spans="1:20" x14ac:dyDescent="0.3">
      <c r="A391" s="1">
        <f>ROW(Tabla13[[#This Row],[Título]])-1</f>
        <v>390</v>
      </c>
      <c r="B391" s="1" t="s">
        <v>138</v>
      </c>
      <c r="C391" s="1" t="s">
        <v>1138</v>
      </c>
      <c r="D391" s="1" t="s">
        <v>1148</v>
      </c>
      <c r="E391" s="1">
        <f>_xlfn.XLOOKUP(Tabla13[[#This Row],[Título]],Tabla4[Título],Tabla4[Número],"-",0)</f>
        <v>235</v>
      </c>
      <c r="F391" s="1" t="s">
        <v>215</v>
      </c>
      <c r="G391" s="1" t="s">
        <v>551</v>
      </c>
      <c r="H391" s="1" t="s">
        <v>643</v>
      </c>
      <c r="I391" s="15" t="s">
        <v>537</v>
      </c>
      <c r="J391" s="1"/>
      <c r="K391" s="1" t="s">
        <v>938</v>
      </c>
      <c r="L391" s="1" t="s">
        <v>138</v>
      </c>
      <c r="M391" s="15" t="s">
        <v>1580</v>
      </c>
      <c r="N391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data-author="Popular" data-momento="Comunión" data-bib="-" data-nold="235" data-nnew="K66"&gt;&lt;a href="canciones/si_dios_a_su_mesa_nos_quiere_sentar.html"&gt;Si Dios a su mesa nos quiere sentar&lt;/a&gt;&lt;/li&gt;</v>
      </c>
      <c r="O391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{"title":"Si Dios a su mesa nos quiere sentar","file":"canciones/si_dios_a_su_mesa_nos_quiere_sentar.html","sections":["Comunión"],"number":"K66","number_old":"NUM","tono":"Do","author":"Popular","source":"-","keywords":["KW"]},</v>
      </c>
      <c r="S391" s="1"/>
      <c r="T391" s="1"/>
    </row>
    <row r="392" spans="1:20" x14ac:dyDescent="0.3">
      <c r="A392" s="1">
        <f>ROW(Tabla13[[#This Row],[Título]])-1</f>
        <v>391</v>
      </c>
      <c r="B392" s="1" t="s">
        <v>258</v>
      </c>
      <c r="C392" s="1" t="s">
        <v>1138</v>
      </c>
      <c r="D392" s="1" t="s">
        <v>1149</v>
      </c>
      <c r="E392" s="1" t="str">
        <f>_xlfn.XLOOKUP(Tabla13[[#This Row],[Título]],Tabla4[Título],Tabla4[Número],"-",0)</f>
        <v>-</v>
      </c>
      <c r="F392" s="1" t="s">
        <v>255</v>
      </c>
      <c r="G392" s="1" t="s">
        <v>482</v>
      </c>
      <c r="H392" s="1" t="s">
        <v>643</v>
      </c>
      <c r="I392" s="15" t="s">
        <v>492</v>
      </c>
      <c r="J392" s="1"/>
      <c r="K392" s="1" t="s">
        <v>938</v>
      </c>
      <c r="L392" s="1" t="s">
        <v>258</v>
      </c>
      <c r="M392" s="15" t="s">
        <v>1581</v>
      </c>
      <c r="N392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data-author="Francisco Palazón" data-momento="Comunión" data-bib="-" data-nold="-" data-nnew="K67"&gt;&lt;a href="canciones/si_me_falta_el_amor.html"&gt;Si me falta el amor&lt;/a&gt;&lt;/li&gt;</v>
      </c>
      <c r="O392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{"title":"Si me falta el amor","file":"canciones/si_me_falta_el_amor.html","sections":["Comunión"],"number":"K67","number_old":"NUM","tono":"La","author":"Francisco Palazón","source":"-","keywords":["KW"]},</v>
      </c>
      <c r="S392" s="1"/>
      <c r="T392" s="1"/>
    </row>
    <row r="393" spans="1:20" x14ac:dyDescent="0.3">
      <c r="A393" s="1">
        <f>ROW(Tabla13[[#This Row],[Título]])-1</f>
        <v>392</v>
      </c>
      <c r="B393" s="1" t="s">
        <v>1215</v>
      </c>
      <c r="C393" s="1" t="s">
        <v>1138</v>
      </c>
      <c r="D393" s="1" t="s">
        <v>1216</v>
      </c>
      <c r="E393" s="1" t="str">
        <f>_xlfn.XLOOKUP(Tabla13[[#This Row],[Título]],Tabla4[Título],Tabla4[Número],"-",0)</f>
        <v>-</v>
      </c>
      <c r="G393" s="1" t="s">
        <v>1180</v>
      </c>
      <c r="I393" s="15"/>
      <c r="J393" s="1"/>
      <c r="K393" s="1"/>
      <c r="L393" s="1"/>
      <c r="M393" s="15" t="s">
        <v>1582</v>
      </c>
      <c r="N393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data-author="" data-momento="Comunión" data-bib="" data-nold="-" data-nnew="K83"&gt;&lt;a href="canciones/siempre_en_ti.html"&gt;Siempre en ti&lt;/a&gt;&lt;/li&gt;</v>
      </c>
      <c r="O393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{"title":"Siempre en ti","file":"canciones/siempre_en_ti.html","sections":["Comunión"],"number":"K83","number_old":"NUM","tono":"Mi","author":"","source":"","keywords":["KW"]},</v>
      </c>
      <c r="S393" s="1"/>
      <c r="T393" s="1"/>
    </row>
    <row r="394" spans="1:20" x14ac:dyDescent="0.3">
      <c r="A394" s="1">
        <f>ROW(Tabla13[[#This Row],[Título]])-1</f>
        <v>393</v>
      </c>
      <c r="B394" s="1" t="s">
        <v>224</v>
      </c>
      <c r="C394" s="1" t="s">
        <v>204</v>
      </c>
      <c r="D394" s="1" t="s">
        <v>1664</v>
      </c>
      <c r="E394" s="1" t="str">
        <f>_xlfn.XLOOKUP(Tabla13[[#This Row],[Título]],Tabla4[Título],Tabla4[Número],"-",0)</f>
        <v>-</v>
      </c>
      <c r="F394" s="1" t="s">
        <v>226</v>
      </c>
      <c r="G394" s="1" t="s">
        <v>1218</v>
      </c>
      <c r="H394" s="1" t="s">
        <v>643</v>
      </c>
      <c r="I394" s="15" t="s">
        <v>493</v>
      </c>
      <c r="J394" s="1"/>
      <c r="K394" s="1" t="s">
        <v>938</v>
      </c>
      <c r="L394" s="1" t="s">
        <v>224</v>
      </c>
      <c r="M394" s="15" t="s">
        <v>1583</v>
      </c>
      <c r="N394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data-author="Toño Casado" data-momento="María" data-bib="-" data-nold="-" data-nnew="M22"&gt;&lt;a href="canciones/siempre_estuviste_aqui_(almudena).html"&gt;Siempre estuviste aquí (Almudena)&lt;/a&gt;&lt;/li&gt;</v>
      </c>
      <c r="O394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{"title":"Siempre estuviste aquí (Almudena)","file":"canciones/siempre_estuviste_aqui_(almudena).html","sections":["María"],"number":"M22","number_old":"NUM","tono":"Sib","author":"Toño Casado","source":"-","keywords":["KW"]},</v>
      </c>
      <c r="S394" s="1"/>
      <c r="T394" s="1"/>
    </row>
    <row r="395" spans="1:20" x14ac:dyDescent="0.3">
      <c r="A395" s="1">
        <f>ROW(Tabla13[[#This Row],[Título]])-1</f>
        <v>394</v>
      </c>
      <c r="B395" s="1" t="s">
        <v>593</v>
      </c>
      <c r="C395" s="1" t="s">
        <v>199</v>
      </c>
      <c r="D395" s="1" t="s">
        <v>841</v>
      </c>
      <c r="E395" s="1" t="str">
        <f>_xlfn.XLOOKUP(Tabla13[[#This Row],[Título]],Tabla4[Título],Tabla4[Número],"-",0)</f>
        <v>-</v>
      </c>
      <c r="F395" s="1" t="s">
        <v>582</v>
      </c>
      <c r="G395" s="1" t="s">
        <v>551</v>
      </c>
      <c r="H395" s="1" t="s">
        <v>643</v>
      </c>
      <c r="I395" s="15" t="s">
        <v>541</v>
      </c>
      <c r="J395" s="1"/>
      <c r="K395" s="1" t="s">
        <v>1003</v>
      </c>
      <c r="L395" s="1" t="s">
        <v>593</v>
      </c>
      <c r="M395" s="15" t="s">
        <v>1584</v>
      </c>
      <c r="N395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data-author="Ixcís" data-momento="Ofertorio" data-bib="Juan 13, 12-16" data-nold="-" data-nnew="F14"&gt;&lt;a href="canciones/sigue_habiendo.html"&gt;Sigue habiendo&lt;/a&gt;&lt;/li&gt;</v>
      </c>
      <c r="O395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{"title":"Sigue habiendo","file":"canciones/sigue_habiendo.html","sections":["Ofertorio"],"number":"F14","number_old":"NUM","tono":"Do","author":"Ixcís","source":"Juan 13, 12-16","keywords":["KW"]},</v>
      </c>
      <c r="S395" s="1"/>
      <c r="T395" s="1"/>
    </row>
    <row r="396" spans="1:20" x14ac:dyDescent="0.3">
      <c r="A396" s="1">
        <f>ROW(Tabla13[[#This Row],[Título]])-1</f>
        <v>395</v>
      </c>
      <c r="B396" s="1" t="s">
        <v>139</v>
      </c>
      <c r="C396" s="1" t="s">
        <v>206</v>
      </c>
      <c r="D396" s="1" t="s">
        <v>718</v>
      </c>
      <c r="E396" s="1">
        <f>_xlfn.XLOOKUP(Tabla13[[#This Row],[Título]],Tabla4[Título],Tabla4[Número],"-",0)</f>
        <v>461</v>
      </c>
      <c r="F396" s="1" t="s">
        <v>215</v>
      </c>
      <c r="G396" s="1" t="s">
        <v>1184</v>
      </c>
      <c r="H396" s="1" t="s">
        <v>643</v>
      </c>
      <c r="I396" s="15" t="s">
        <v>528</v>
      </c>
      <c r="J396" s="1"/>
      <c r="K396" s="1" t="s">
        <v>959</v>
      </c>
      <c r="L396" s="1" t="s">
        <v>139</v>
      </c>
      <c r="M396" s="15" t="s">
        <v>1585</v>
      </c>
      <c r="N396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data-author="Luis Guitarra" data-momento="Antífonas" data-bib="Mateo 5, 13-16" data-nold="461" data-nnew="D34"&gt;&lt;a href="canciones/sois_la_sal.html"&gt;Sois la sal&lt;/a&gt;&lt;/li&gt;</v>
      </c>
      <c r="O396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{"title":"Sois la sal","file":"canciones/sois_la_sal.html","sections":["Antífonas"],"number":"D34","number_old":"NUM","tono":"Do cej2","author":"Luis Guitarra","source":"Mateo 5, 13-16","keywords":["KW"]},</v>
      </c>
      <c r="S396" s="1"/>
      <c r="T396" s="1"/>
    </row>
    <row r="397" spans="1:20" x14ac:dyDescent="0.3">
      <c r="A397" s="1">
        <f>ROW(Tabla13[[#This Row],[Título]])-1</f>
        <v>396</v>
      </c>
      <c r="B397" s="1" t="s">
        <v>140</v>
      </c>
      <c r="C397" s="1" t="s">
        <v>1138</v>
      </c>
      <c r="D397" s="1" t="s">
        <v>1150</v>
      </c>
      <c r="E397" s="1">
        <f>_xlfn.XLOOKUP(Tabla13[[#This Row],[Título]],Tabla4[Título],Tabla4[Número],"-",0)</f>
        <v>241</v>
      </c>
      <c r="F397" s="1" t="s">
        <v>215</v>
      </c>
      <c r="G397" s="1" t="s">
        <v>551</v>
      </c>
      <c r="H397" s="1" t="s">
        <v>643</v>
      </c>
      <c r="I397" s="15" t="s">
        <v>495</v>
      </c>
      <c r="J397" s="1"/>
      <c r="K397" s="1" t="s">
        <v>1004</v>
      </c>
      <c r="L397" s="1" t="s">
        <v>140</v>
      </c>
      <c r="M397" s="15" t="s">
        <v>1586</v>
      </c>
      <c r="N397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data-author="Cesáreo Gabarain" data-momento="Comunión" data-bib="Marcos 16, 15-18" data-nold="241" data-nnew="K68"&gt;&lt;a href="canciones/sois_la_semilla.html"&gt;Sois la semilla&lt;/a&gt;&lt;/li&gt;</v>
      </c>
      <c r="O397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{"title":"Sois la semilla","file":"canciones/sois_la_semilla.html","sections":["Comunión"],"number":"K68","number_old":"NUM","tono":"Do","author":"Cesáreo Gabarain","source":"Marcos 16, 15-18","keywords":["KW"]},</v>
      </c>
      <c r="S397" s="1"/>
      <c r="T397" s="1"/>
    </row>
    <row r="398" spans="1:20" x14ac:dyDescent="0.3">
      <c r="A398" s="1">
        <f>ROW(Tabla13[[#This Row],[Título]])-1</f>
        <v>397</v>
      </c>
      <c r="B398" s="1" t="s">
        <v>141</v>
      </c>
      <c r="C398" s="1" t="s">
        <v>1138</v>
      </c>
      <c r="D398" s="1" t="s">
        <v>1151</v>
      </c>
      <c r="E398" s="1">
        <f>_xlfn.XLOOKUP(Tabla13[[#This Row],[Título]],Tabla4[Título],Tabla4[Número],"-",0)</f>
        <v>237</v>
      </c>
      <c r="F398" s="1" t="s">
        <v>215</v>
      </c>
      <c r="G398" s="1" t="s">
        <v>482</v>
      </c>
      <c r="H398" s="1" t="s">
        <v>643</v>
      </c>
      <c r="I398" s="15" t="s">
        <v>572</v>
      </c>
      <c r="J398" s="1"/>
      <c r="K398" s="1" t="s">
        <v>938</v>
      </c>
      <c r="L398" s="1" t="s">
        <v>141</v>
      </c>
      <c r="M398" s="15" t="s">
        <v>1587</v>
      </c>
      <c r="N398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data-author="Emilio Vicente Mateu" data-momento="Comunión" data-bib="-" data-nold="237" data-nnew="K69"&gt;&lt;a href="canciones/somos_un_pueblo_que_camina.html"&gt;Somos un pueblo que camina&lt;/a&gt;&lt;/li&gt;</v>
      </c>
      <c r="O398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{"title":"Somos un pueblo que camina","file":"canciones/somos_un_pueblo_que_camina.html","sections":["Comunión"],"number":"K69","number_old":"NUM","tono":"La","author":"Emilio Vicente Mateu","source":"-","keywords":["KW"]},</v>
      </c>
      <c r="S398" s="1"/>
      <c r="T398" s="1"/>
    </row>
    <row r="399" spans="1:20" x14ac:dyDescent="0.3">
      <c r="A399" s="1">
        <f>ROW(Tabla13[[#This Row],[Título]])-1</f>
        <v>398</v>
      </c>
      <c r="B399" s="1" t="s">
        <v>451</v>
      </c>
      <c r="C399" s="1" t="s">
        <v>1169</v>
      </c>
      <c r="D399" s="1" t="s">
        <v>1731</v>
      </c>
      <c r="E399" s="1" t="str">
        <f>_xlfn.XLOOKUP(Tabla13[[#This Row],[Título]],Tabla4[Título],Tabla4[Número],"-",0)</f>
        <v>-</v>
      </c>
      <c r="G399" s="1" t="s">
        <v>1228</v>
      </c>
      <c r="I399" s="15"/>
      <c r="J399" s="1"/>
      <c r="K399" s="1"/>
      <c r="L399" s="1"/>
      <c r="M399" s="15" t="s">
        <v>1414</v>
      </c>
      <c r="N399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data-author="" data-momento="TaizéORIG" data-bib="" data-nold="-" data-nnew="Q70"&gt;&lt;a href="canciones/spiritus_jesu_christi.html"&gt;Spiritus Jesu Christi&lt;/a&gt;&lt;/li&gt;</v>
      </c>
      <c r="O399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{"title":"Spiritus Jesu Christi","file":"canciones/spiritus_jesu_christi.html","sections":["TaizéORIG"],"number":"Q70","number_old":"NUM","tono":"Fa cej5","author":"","source":"","keywords":["KW"]},</v>
      </c>
      <c r="S399" s="1"/>
      <c r="T399" s="1"/>
    </row>
    <row r="400" spans="1:20" x14ac:dyDescent="0.3">
      <c r="A400" s="1">
        <f>ROW(Tabla13[[#This Row],[Título]])-1</f>
        <v>399</v>
      </c>
      <c r="B400" s="1" t="s">
        <v>452</v>
      </c>
      <c r="C400" s="1" t="s">
        <v>1169</v>
      </c>
      <c r="D400" s="1" t="s">
        <v>1755</v>
      </c>
      <c r="E400" s="1" t="str">
        <f>_xlfn.XLOOKUP(Tabla13[[#This Row],[Título]],Tabla4[Título],Tabla4[Número],"-",0)</f>
        <v>-</v>
      </c>
      <c r="G400" s="1" t="s">
        <v>1229</v>
      </c>
      <c r="I400" s="15"/>
      <c r="J400" s="1"/>
      <c r="K400" s="1"/>
      <c r="L400" s="1"/>
      <c r="M400" s="15" t="s">
        <v>1574</v>
      </c>
      <c r="N400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data-author="" data-momento="TaizéORIG" data-bib="" data-nold="-" data-nnew="Q71"&gt;&lt;a href="canciones/staňte_se_soli.html"&gt;Staňte se solí&lt;/a&gt;&lt;/li&gt;</v>
      </c>
      <c r="O400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{"title":"Staňte se solí","file":"canciones/staňte_se_soli.html","sections":["TaizéORIG"],"number":"Q71","number_old":"NUM","tono":"La cej5","author":"","source":"","keywords":["KW"]},</v>
      </c>
      <c r="S400" s="1"/>
      <c r="T400" s="1"/>
    </row>
    <row r="401" spans="1:20" x14ac:dyDescent="0.3">
      <c r="A401" s="1">
        <f>ROW(Tabla13[[#This Row],[Título]])-1</f>
        <v>400</v>
      </c>
      <c r="B401" s="1" t="s">
        <v>453</v>
      </c>
      <c r="C401" s="1" t="s">
        <v>1169</v>
      </c>
      <c r="D401" s="1" t="s">
        <v>1709</v>
      </c>
      <c r="E401" s="1" t="str">
        <f>_xlfn.XLOOKUP(Tabla13[[#This Row],[Título]],Tabla4[Título],Tabla4[Número],"-",0)</f>
        <v>-</v>
      </c>
      <c r="G401" s="1" t="s">
        <v>1184</v>
      </c>
      <c r="I401" s="15"/>
      <c r="J401" s="1"/>
      <c r="K401" s="1"/>
      <c r="L401" s="1"/>
      <c r="M401" s="15" t="s">
        <v>1349</v>
      </c>
      <c r="N401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data-author="" data-momento="TaizéORIG" data-bib="" data-nold="-" data-nnew="Q72"&gt;&lt;a href="canciones/surrexit_christus.html"&gt;Surrexit Christus&lt;/a&gt;&lt;/li&gt;</v>
      </c>
      <c r="O401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{"title":"Surrexit Christus","file":"canciones/surrexit_christus.html","sections":["TaizéORIG"],"number":"Q72","number_old":"NUM","tono":"Do cej2","author":"","source":"","keywords":["KW"]},</v>
      </c>
      <c r="S401" s="1"/>
      <c r="T401" s="1"/>
    </row>
    <row r="402" spans="1:20" x14ac:dyDescent="0.3">
      <c r="A402" s="1">
        <f>ROW(Tabla13[[#This Row],[Título]])-1</f>
        <v>401</v>
      </c>
      <c r="B402" s="1" t="s">
        <v>454</v>
      </c>
      <c r="C402" s="1" t="s">
        <v>1169</v>
      </c>
      <c r="D402" s="1" t="s">
        <v>1710</v>
      </c>
      <c r="E402" s="1" t="str">
        <f>_xlfn.XLOOKUP(Tabla13[[#This Row],[Título]],Tabla4[Título],Tabla4[Número],"-",0)</f>
        <v>-</v>
      </c>
      <c r="G402" s="1" t="s">
        <v>1175</v>
      </c>
      <c r="I402" s="15"/>
      <c r="J402" s="1"/>
      <c r="K402" s="1"/>
      <c r="L402" s="1"/>
      <c r="M402" s="15" t="s">
        <v>1351</v>
      </c>
      <c r="N402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data-author="" data-momento="TaizéORIG" data-bib="" data-nold="-" data-nnew="Q73"&gt;&lt;a href="canciones/surrexit_dominus_vere_(canon).html"&gt;Surrexit Dominus vere (canon)&lt;/a&gt;&lt;/li&gt;</v>
      </c>
      <c r="O402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{"title":"Surrexit Dominus vere (canon)","file":"canciones/surrexit_dominus_vere_(canon).html","sections":["TaizéORIG"],"number":"Q73","number_old":"NUM","tono":"La cej3","author":"","source":"","keywords":["KW"]},</v>
      </c>
    </row>
    <row r="403" spans="1:20" x14ac:dyDescent="0.3">
      <c r="A403" s="1">
        <f>ROW(Tabla13[[#This Row],[Título]])-1</f>
        <v>402</v>
      </c>
      <c r="B403" s="1" t="s">
        <v>142</v>
      </c>
      <c r="C403" s="1" t="s">
        <v>1138</v>
      </c>
      <c r="D403" s="1" t="s">
        <v>1152</v>
      </c>
      <c r="E403" s="1">
        <f>_xlfn.XLOOKUP(Tabla13[[#This Row],[Título]],Tabla4[Título],Tabla4[Número],"-",0)</f>
        <v>463</v>
      </c>
      <c r="F403" s="1" t="s">
        <v>215</v>
      </c>
      <c r="G403" s="1" t="s">
        <v>551</v>
      </c>
      <c r="H403" s="1" t="s">
        <v>643</v>
      </c>
      <c r="I403" s="15" t="s">
        <v>495</v>
      </c>
      <c r="J403" s="1"/>
      <c r="K403" s="1" t="s">
        <v>938</v>
      </c>
      <c r="L403" s="1" t="s">
        <v>142</v>
      </c>
      <c r="M403" s="15" t="s">
        <v>1588</v>
      </c>
      <c r="N403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data-author="Cesáreo Gabarain" data-momento="Comunión" data-bib="-" data-nold="463" data-nnew="K70"&gt;&lt;a href="canciones/tan_cerca_de_mi.html"&gt;Tan cerca de mí&lt;/a&gt;&lt;/li&gt;</v>
      </c>
      <c r="O403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{"title":"Tan cerca de mí","file":"canciones/tan_cerca_de_mi.html","sections":["Comunión"],"number":"K70","number_old":"NUM","tono":"Do","author":"Cesáreo Gabarain","source":"-","keywords":["KW"]},</v>
      </c>
    </row>
    <row r="404" spans="1:20" x14ac:dyDescent="0.3">
      <c r="A404" s="1">
        <f>ROW(Tabla13[[#This Row],[Título]])-1</f>
        <v>403</v>
      </c>
      <c r="B404" s="1" t="s">
        <v>661</v>
      </c>
      <c r="C404" s="1" t="s">
        <v>1138</v>
      </c>
      <c r="D404" s="1" t="s">
        <v>1153</v>
      </c>
      <c r="E404" s="1" t="str">
        <f>_xlfn.XLOOKUP(Tabla13[[#This Row],[Título]],Tabla4[Título],Tabla4[Número],"-",0)</f>
        <v>-</v>
      </c>
      <c r="F404" s="1" t="s">
        <v>215</v>
      </c>
      <c r="G404" s="1" t="s">
        <v>1180</v>
      </c>
      <c r="H404" s="1" t="s">
        <v>643</v>
      </c>
      <c r="I404" s="15" t="s">
        <v>602</v>
      </c>
      <c r="J404" s="1"/>
      <c r="K404" s="1" t="s">
        <v>938</v>
      </c>
      <c r="L404" s="1" t="s">
        <v>661</v>
      </c>
      <c r="M404" s="15" t="s">
        <v>1589</v>
      </c>
      <c r="N404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data-author="Alicia Mendoza" data-momento="Comunión" data-bib="-" data-nold="-" data-nnew="K71"&gt;&lt;a href="canciones/tanto_amo_dios_al_mundo.html"&gt;Tanto amó Dios al mundo&lt;/a&gt;&lt;/li&gt;</v>
      </c>
      <c r="O404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{"title":"Tanto amó Dios al mundo","file":"canciones/tanto_amo_dios_al_mundo.html","sections":["Comunión"],"number":"K71","number_old":"NUM","tono":"Mi","author":"Alicia Mendoza","source":"-","keywords":["KW"]},</v>
      </c>
    </row>
    <row r="405" spans="1:20" x14ac:dyDescent="0.3">
      <c r="A405" s="1">
        <f>ROW(Tabla13[[#This Row],[Título]])-1</f>
        <v>404</v>
      </c>
      <c r="B405" s="1" t="s">
        <v>1017</v>
      </c>
      <c r="C405" s="1" t="s">
        <v>1168</v>
      </c>
      <c r="D405" s="1" t="s">
        <v>1681</v>
      </c>
      <c r="E405" s="1" t="str">
        <f>_xlfn.XLOOKUP(Tabla13[[#This Row],[Título]],Tabla4[Título],Tabla4[Número],"-",0)</f>
        <v>-</v>
      </c>
      <c r="G405" s="1" t="s">
        <v>1220</v>
      </c>
      <c r="I405" s="15" t="s">
        <v>277</v>
      </c>
      <c r="J405" s="1"/>
      <c r="K405" s="1" t="s">
        <v>938</v>
      </c>
      <c r="L405" s="1" t="s">
        <v>290</v>
      </c>
      <c r="M405" s="15" t="s">
        <v>1259</v>
      </c>
      <c r="N405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data-author="Taizé" data-momento="TaizéESP" data-bib="-" data-nold="-" data-nnew="Q02"&gt;&lt;a href="canciones/adoramus_te_o_christe.html"&gt;Te adoramos&lt;/a&gt;&lt;/li&gt;</v>
      </c>
      <c r="O405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{"title":"Te adoramos","file":"canciones/adoramus_te_o_christe.html","sections":["TaizéESP"],"number":"Q02","number_old":"NUM","tono":"Fa cej2","author":"Taizé","source":"-","keywords":["KW"]},</v>
      </c>
    </row>
    <row r="406" spans="1:20" x14ac:dyDescent="0.3">
      <c r="A406" s="1">
        <f>ROW(Tabla13[[#This Row],[Título]])-1</f>
        <v>405</v>
      </c>
      <c r="B406" s="1" t="s">
        <v>586</v>
      </c>
      <c r="C406" s="1" t="s">
        <v>206</v>
      </c>
      <c r="D406" s="1" t="s">
        <v>719</v>
      </c>
      <c r="E406" s="1" t="str">
        <f>_xlfn.XLOOKUP(Tabla13[[#This Row],[Título]],Tabla4[Título],Tabla4[Número],"-",0)</f>
        <v>-</v>
      </c>
      <c r="F406" s="1" t="s">
        <v>582</v>
      </c>
      <c r="G406" s="1" t="s">
        <v>551</v>
      </c>
      <c r="H406" s="1" t="s">
        <v>643</v>
      </c>
      <c r="I406" s="15" t="s">
        <v>649</v>
      </c>
      <c r="J406" s="1"/>
      <c r="K406" s="1" t="s">
        <v>1005</v>
      </c>
      <c r="L406" s="1" t="s">
        <v>586</v>
      </c>
      <c r="M406" s="15" t="s">
        <v>1590</v>
      </c>
      <c r="N406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data-author="Marco López" data-momento="Antífonas" data-bib="Salmo 18, 1-3" data-nold="-" data-nnew="D35"&gt;&lt;a href="canciones/te_amo,_señor.html"&gt;Te amo, Señor&lt;/a&gt;&lt;/li&gt;</v>
      </c>
      <c r="O406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{"title":"Te amo, Señor","file":"canciones/te_amo,_señor.html","sections":["Antífonas"],"number":"D35","number_old":"NUM","tono":"Do","author":"Marco López","source":"Salmo 18, 1-3","keywords":["KW"]},</v>
      </c>
    </row>
    <row r="407" spans="1:20" x14ac:dyDescent="0.3">
      <c r="A407" s="1">
        <f>ROW(Tabla13[[#This Row],[Título]])-1</f>
        <v>406</v>
      </c>
      <c r="B407" s="1" t="s">
        <v>143</v>
      </c>
      <c r="C407" s="1" t="s">
        <v>197</v>
      </c>
      <c r="D407" s="1" t="s">
        <v>2086</v>
      </c>
      <c r="E407" s="1">
        <f>_xlfn.XLOOKUP(Tabla13[[#This Row],[Título]],Tabla4[Título],Tabla4[Número],"-",0)</f>
        <v>258</v>
      </c>
      <c r="F407" s="1" t="s">
        <v>215</v>
      </c>
      <c r="G407" s="1" t="s">
        <v>551</v>
      </c>
      <c r="H407" s="1" t="s">
        <v>643</v>
      </c>
      <c r="I407" s="15" t="s">
        <v>599</v>
      </c>
      <c r="J407" s="1"/>
      <c r="K407" s="1" t="s">
        <v>938</v>
      </c>
      <c r="L407" s="1" t="s">
        <v>143</v>
      </c>
      <c r="M407" s="15" t="s">
        <v>1591</v>
      </c>
      <c r="N407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data-author="Pelayo Sánchez" data-momento="Gloria" data-bib="-" data-nold="258" data-nnew="C07"&gt;&lt;a href="canciones/te_damos_gracias,_señor.html"&gt;Te damos gracias, Señor&lt;/a&gt;&lt;/li&gt;</v>
      </c>
      <c r="O407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{"title":"Te damos gracias, Señor","file":"canciones/te_damos_gracias,_señor.html","sections":["Gloria"],"number":"C07","number_old":"NUM","tono":"Do","author":"Pelayo Sánchez","source":"-","keywords":["KW"]},</v>
      </c>
    </row>
    <row r="408" spans="1:20" x14ac:dyDescent="0.3">
      <c r="A408" s="1">
        <f>ROW(Tabla13[[#This Row],[Título]])-1</f>
        <v>407</v>
      </c>
      <c r="B408" s="1" t="s">
        <v>144</v>
      </c>
      <c r="C408" s="1" t="s">
        <v>206</v>
      </c>
      <c r="D408" s="1" t="s">
        <v>720</v>
      </c>
      <c r="E408" s="1">
        <f>_xlfn.XLOOKUP(Tabla13[[#This Row],[Título]],Tabla4[Título],Tabla4[Número],"-",0)</f>
        <v>257</v>
      </c>
      <c r="F408" s="1" t="s">
        <v>215</v>
      </c>
      <c r="G408" s="1" t="s">
        <v>551</v>
      </c>
      <c r="H408" s="1" t="s">
        <v>643</v>
      </c>
      <c r="I408" s="15" t="s">
        <v>529</v>
      </c>
      <c r="J408" s="1"/>
      <c r="K408" s="1" t="s">
        <v>1006</v>
      </c>
      <c r="L408" s="1" t="s">
        <v>144</v>
      </c>
      <c r="M408" s="15" t="s">
        <v>1592</v>
      </c>
      <c r="N408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data-author="Ricardo Cantalapiedra" data-momento="Antífonas" data-bib="Salmo 29" data-nold="257" data-nnew="D36"&gt;&lt;a href="canciones/te_ensalzare,_señor.html"&gt;Te ensalzaré, Señor&lt;/a&gt;&lt;/li&gt;</v>
      </c>
      <c r="O408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{"title":"Te ensalzaré, Señor","file":"canciones/te_ensalzare,_señor.html","sections":["Antífonas"],"number":"D36","number_old":"NUM","tono":"Do","author":"Ricardo Cantalapiedra","source":"Salmo 29","keywords":["KW"]},</v>
      </c>
    </row>
    <row r="409" spans="1:20" x14ac:dyDescent="0.3">
      <c r="A409" s="1">
        <f>ROW(Tabla13[[#This Row],[Título]])-1</f>
        <v>408</v>
      </c>
      <c r="B409" s="1" t="s">
        <v>253</v>
      </c>
      <c r="C409" s="1" t="s">
        <v>199</v>
      </c>
      <c r="D409" s="1" t="s">
        <v>842</v>
      </c>
      <c r="E409" s="1" t="str">
        <f>_xlfn.XLOOKUP(Tabla13[[#This Row],[Título]],Tabla4[Título],Tabla4[Número],"-",0)</f>
        <v>-</v>
      </c>
      <c r="F409" s="1" t="s">
        <v>226</v>
      </c>
      <c r="G409" s="1" t="s">
        <v>551</v>
      </c>
      <c r="H409" s="1" t="s">
        <v>643</v>
      </c>
      <c r="I409" s="15" t="s">
        <v>493</v>
      </c>
      <c r="J409" s="1" t="s">
        <v>554</v>
      </c>
      <c r="K409" s="1" t="s">
        <v>938</v>
      </c>
      <c r="L409" s="1" t="s">
        <v>253</v>
      </c>
      <c r="M409" s="15" t="s">
        <v>1593</v>
      </c>
      <c r="N409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data-author="Toño Casado" data-momento="Ofertorio" data-bib="-" data-nold="-" data-nnew="F15"&gt;&lt;a href="canciones/te_ofrecemos.html"&gt;Te ofrecemos&lt;/a&gt;&lt;/li&gt;</v>
      </c>
      <c r="O409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{"title":"Te ofrecemos","file":"canciones/te_ofrecemos.html","sections":["Ofertorio"],"number":"F15","number_old":"NUM","tono":"Do","author":"Toño Casado","source":"-","keywords":["KW"]},</v>
      </c>
    </row>
    <row r="410" spans="1:20" x14ac:dyDescent="0.3">
      <c r="A410" s="1">
        <f>ROW(Tabla13[[#This Row],[Título]])-1</f>
        <v>409</v>
      </c>
      <c r="B410" s="1" t="s">
        <v>191</v>
      </c>
      <c r="C410" s="1" t="s">
        <v>196</v>
      </c>
      <c r="D410" s="1" t="s">
        <v>2087</v>
      </c>
      <c r="E410" s="1" t="str">
        <f>_xlfn.XLOOKUP(Tabla13[[#This Row],[Título]],Tabla4[Título],Tabla4[Número],"-",0)</f>
        <v>-</v>
      </c>
      <c r="F410" s="1" t="s">
        <v>215</v>
      </c>
      <c r="G410" s="1" t="s">
        <v>1187</v>
      </c>
      <c r="H410" s="1" t="s">
        <v>643</v>
      </c>
      <c r="I410" s="15" t="s">
        <v>537</v>
      </c>
      <c r="J410" s="1"/>
      <c r="K410" s="1" t="s">
        <v>938</v>
      </c>
      <c r="L410" s="1" t="s">
        <v>191</v>
      </c>
      <c r="M410" s="15" t="s">
        <v>1594</v>
      </c>
      <c r="N410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data-author="Popular" data-momento="Perdón - Agua" data-bib="-" data-nold="-" data-nnew="B08"&gt;&lt;a href="canciones/ten_piedad_de_mi,_señor.html"&gt;Ten piedad de mi, Señor&lt;/a&gt;&lt;/li&gt;</v>
      </c>
      <c r="O410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{"title":"Ten piedad de mi, Señor","file":"canciones/ten_piedad_de_mi,_señor.html","sections":["Perdón - Agua"],"number":"B08","number_old":"NUM","tono":"Lam","author":"Popular","source":"-","keywords":["KW"]},</v>
      </c>
    </row>
    <row r="411" spans="1:20" x14ac:dyDescent="0.3">
      <c r="A411" s="1">
        <f>ROW(Tabla13[[#This Row],[Título]])-1</f>
        <v>410</v>
      </c>
      <c r="B411" s="1" t="s">
        <v>1065</v>
      </c>
      <c r="C411" s="1" t="s">
        <v>1168</v>
      </c>
      <c r="D411" s="1" t="s">
        <v>1741</v>
      </c>
      <c r="E411" s="1" t="str">
        <f>_xlfn.XLOOKUP(Tabla13[[#This Row],[Título]],Tabla4[Título],Tabla4[Número],"-",0)</f>
        <v>-</v>
      </c>
      <c r="G411" s="1" t="s">
        <v>1182</v>
      </c>
      <c r="I411" s="15" t="s">
        <v>277</v>
      </c>
      <c r="J411" s="1"/>
      <c r="K411" s="1" t="s">
        <v>938</v>
      </c>
      <c r="L411" s="1" t="s">
        <v>395</v>
      </c>
      <c r="M411" s="15" t="s">
        <v>1461</v>
      </c>
      <c r="N411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data-author="Taizé" data-momento="TaizéESP" data-bib="-" data-nold="-" data-nnew="Q53"&gt;&lt;a href="canciones/kyrie_1.html"&gt;Ten piedad, Señor 1&lt;/a&gt;&lt;/li&gt;</v>
      </c>
      <c r="O411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{"title":"Ten piedad, Señor 1","file":"canciones/kyrie_1.html","sections":["TaizéESP"],"number":"Q53","number_old":"NUM","tono":"Sol","author":"Taizé","source":"-","keywords":["KW"]},</v>
      </c>
    </row>
    <row r="412" spans="1:20" x14ac:dyDescent="0.3">
      <c r="A412" s="1">
        <f>ROW(Tabla13[[#This Row],[Título]])-1</f>
        <v>411</v>
      </c>
      <c r="B412" s="1" t="s">
        <v>1066</v>
      </c>
      <c r="C412" s="1" t="s">
        <v>1168</v>
      </c>
      <c r="D412" s="1" t="s">
        <v>1742</v>
      </c>
      <c r="E412" s="1" t="str">
        <f>_xlfn.XLOOKUP(Tabla13[[#This Row],[Título]],Tabla4[Título],Tabla4[Número],"-",0)</f>
        <v>-</v>
      </c>
      <c r="G412" s="1" t="s">
        <v>1189</v>
      </c>
      <c r="I412" s="15" t="s">
        <v>277</v>
      </c>
      <c r="J412" s="1"/>
      <c r="K412" s="1" t="s">
        <v>938</v>
      </c>
      <c r="L412" s="1" t="s">
        <v>408</v>
      </c>
      <c r="M412" s="15" t="s">
        <v>1462</v>
      </c>
      <c r="N412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data-author="Taizé" data-momento="TaizéESP" data-bib="-" data-nold="-" data-nnew="Q56"&gt;&lt;a href="canciones/kyrie_20.html"&gt;Ten piedad, Señor 20&lt;/a&gt;&lt;/li&gt;</v>
      </c>
      <c r="O412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{"title":"Ten piedad, Señor 20","file":"canciones/kyrie_20.html","sections":["TaizéESP"],"number":"Q56","number_old":"NUM","tono":"Lam cej3","author":"Taizé","source":"-","keywords":["KW"]},</v>
      </c>
    </row>
    <row r="413" spans="1:20" x14ac:dyDescent="0.3">
      <c r="A413" s="1">
        <f>ROW(Tabla13[[#This Row],[Título]])-1</f>
        <v>412</v>
      </c>
      <c r="B413" s="1" t="s">
        <v>1067</v>
      </c>
      <c r="C413" s="1" t="s">
        <v>1168</v>
      </c>
      <c r="D413" s="1" t="s">
        <v>1743</v>
      </c>
      <c r="E413" s="1" t="str">
        <f>_xlfn.XLOOKUP(Tabla13[[#This Row],[Título]],Tabla4[Título],Tabla4[Número],"-",0)</f>
        <v>-</v>
      </c>
      <c r="G413" s="1" t="s">
        <v>1210</v>
      </c>
      <c r="I413" s="15" t="s">
        <v>277</v>
      </c>
      <c r="J413" s="1"/>
      <c r="K413" s="1" t="s">
        <v>938</v>
      </c>
      <c r="L413" s="1" t="s">
        <v>397</v>
      </c>
      <c r="M413" s="15" t="s">
        <v>1463</v>
      </c>
      <c r="N413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data-author="Taizé" data-momento="TaizéESP" data-bib="-" data-nold="-" data-nnew="Q54"&gt;&lt;a href="canciones/kyrie_6.html"&gt;Ten piedad, Señor 6&lt;/a&gt;&lt;/li&gt;</v>
      </c>
      <c r="O413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{"title":"Ten piedad, Señor 6","file":"canciones/kyrie_6.html","sections":["TaizéESP"],"number":"Q54","number_old":"NUM","tono":"Mim cej1","author":"Taizé","source":"-","keywords":["KW"]},</v>
      </c>
    </row>
    <row r="414" spans="1:20" x14ac:dyDescent="0.3">
      <c r="A414" s="1">
        <f>ROW(Tabla13[[#This Row],[Título]])-1</f>
        <v>413</v>
      </c>
      <c r="B414" s="1" t="s">
        <v>1068</v>
      </c>
      <c r="C414" s="1" t="s">
        <v>1168</v>
      </c>
      <c r="D414" s="1" t="s">
        <v>1744</v>
      </c>
      <c r="E414" s="1" t="str">
        <f>_xlfn.XLOOKUP(Tabla13[[#This Row],[Título]],Tabla4[Título],Tabla4[Número],"-",0)</f>
        <v>-</v>
      </c>
      <c r="G414" s="1" t="s">
        <v>1194</v>
      </c>
      <c r="I414" s="15" t="s">
        <v>277</v>
      </c>
      <c r="J414" s="1"/>
      <c r="K414" s="1" t="s">
        <v>938</v>
      </c>
      <c r="L414" s="1" t="s">
        <v>399</v>
      </c>
      <c r="M414" s="15" t="s">
        <v>1464</v>
      </c>
      <c r="N414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data-author="Taizé" data-momento="TaizéESP" data-bib="-" data-nold="-" data-nnew="Q55"&gt;&lt;a href="canciones/kyrie_8.html"&gt;Ten piedad, Señor 8&lt;/a&gt;&lt;/li&gt;</v>
      </c>
      <c r="O414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{"title":"Ten piedad, Señor 8","file":"canciones/kyrie_8.html","sections":["TaizéESP"],"number":"Q55","number_old":"NUM","tono":"Lam cej2","author":"Taizé","source":"-","keywords":["KW"]},</v>
      </c>
    </row>
    <row r="415" spans="1:20" x14ac:dyDescent="0.3">
      <c r="A415" s="1">
        <f>ROW(Tabla13[[#This Row],[Título]])-1</f>
        <v>414</v>
      </c>
      <c r="B415" s="1" t="s">
        <v>145</v>
      </c>
      <c r="C415" s="1" t="s">
        <v>1138</v>
      </c>
      <c r="D415" s="1" t="s">
        <v>1155</v>
      </c>
      <c r="E415" s="1">
        <f>_xlfn.XLOOKUP(Tabla13[[#This Row],[Título]],Tabla4[Título],Tabla4[Número],"-",0)</f>
        <v>255</v>
      </c>
      <c r="F415" s="1" t="s">
        <v>215</v>
      </c>
      <c r="G415" s="1" t="s">
        <v>1213</v>
      </c>
      <c r="H415" s="1" t="s">
        <v>643</v>
      </c>
      <c r="I415" s="15" t="s">
        <v>518</v>
      </c>
      <c r="J415" s="1"/>
      <c r="K415" s="1" t="s">
        <v>1007</v>
      </c>
      <c r="L415" s="1" t="s">
        <v>145</v>
      </c>
      <c r="M415" s="15" t="s">
        <v>1595</v>
      </c>
      <c r="N415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data-author="Anónimo" data-momento="Comunión" data-bib="Jeremías 1, 5" data-nold="255" data-nnew="K73"&gt;&lt;a href="canciones/tengo_que_gritar.html"&gt;Tengo que gritar&lt;/a&gt;&lt;/li&gt;</v>
      </c>
      <c r="O415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{"title":"Tengo que gritar","file":"canciones/tengo_que_gritar.html","sections":["Comunión"],"number":"K73","number_old":"NUM","tono":"Lam cej5","author":"Anónimo","source":"Jeremías 1, 5","keywords":["KW"]},</v>
      </c>
    </row>
    <row r="416" spans="1:20" x14ac:dyDescent="0.3">
      <c r="A416" s="1">
        <f>ROW(Tabla13[[#This Row],[Título]])-1</f>
        <v>415</v>
      </c>
      <c r="B416" s="1" t="s">
        <v>1031</v>
      </c>
      <c r="C416" s="1" t="s">
        <v>1168</v>
      </c>
      <c r="D416" s="1" t="s">
        <v>1698</v>
      </c>
      <c r="E416" s="1" t="str">
        <f>_xlfn.XLOOKUP(Tabla13[[#This Row],[Título]],Tabla4[Título],Tabla4[Número],"-",0)</f>
        <v>-</v>
      </c>
      <c r="G416" s="1" t="s">
        <v>1213</v>
      </c>
      <c r="I416" s="15" t="s">
        <v>277</v>
      </c>
      <c r="J416" s="1"/>
      <c r="K416" s="1" t="s">
        <v>1097</v>
      </c>
      <c r="L416" s="1" t="s">
        <v>328</v>
      </c>
      <c r="M416" s="15" t="s">
        <v>1315</v>
      </c>
      <c r="N416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data-author="Taizé" data-momento="TaizéESP" data-bib="Salmo 103, 1-4" data-nold="-" data-nnew="Q17"&gt;&lt;a href="canciones/bless_the_lord.html"&gt;Tengo sed de ti&lt;/a&gt;&lt;/li&gt;</v>
      </c>
      <c r="O416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{"title":"Tengo sed de ti","file":"canciones/bless_the_lord.html","sections":["TaizéESP"],"number":"Q17","number_old":"NUM","tono":"Lam cej5","author":"Taizé","source":"Salmo 103, 1-4","keywords":["KW"]},</v>
      </c>
    </row>
    <row r="417" spans="1:15" x14ac:dyDescent="0.3">
      <c r="A417" s="1">
        <f>ROW(Tabla13[[#This Row],[Título]])-1</f>
        <v>416</v>
      </c>
      <c r="B417" s="1" t="s">
        <v>458</v>
      </c>
      <c r="C417" s="1" t="s">
        <v>1169</v>
      </c>
      <c r="D417" s="1" t="s">
        <v>1727</v>
      </c>
      <c r="E417" s="1" t="str">
        <f>_xlfn.XLOOKUP(Tabla13[[#This Row],[Título]],Tabla4[Título],Tabla4[Número],"-",0)</f>
        <v>-</v>
      </c>
      <c r="G417" s="1" t="s">
        <v>1193</v>
      </c>
      <c r="I417" s="15"/>
      <c r="J417" s="1"/>
      <c r="K417" s="1"/>
      <c r="L417" s="1"/>
      <c r="M417" s="15" t="s">
        <v>1389</v>
      </c>
      <c r="N417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data-author="" data-momento="TaizéORIG" data-bib="" data-nold="-" data-nnew="Q74"&gt;&lt;a href="canciones/the_kingdom_of_god.html"&gt;The kingdom of God&lt;/a&gt;&lt;/li&gt;</v>
      </c>
      <c r="O417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{"title":"The kingdom of God","file":"canciones/the_kingdom_of_god.html","sections":["TaizéORIG"],"number":"Q74","number_old":"NUM","tono":"Rem cej2","author":"","source":"","keywords":["KW"]},</v>
      </c>
    </row>
    <row r="418" spans="1:15" x14ac:dyDescent="0.3">
      <c r="A418" s="1">
        <f>ROW(Tabla13[[#This Row],[Título]])-1</f>
        <v>417</v>
      </c>
      <c r="B418" s="1" t="s">
        <v>519</v>
      </c>
      <c r="C418" s="1" t="s">
        <v>197</v>
      </c>
      <c r="D418" s="1" t="s">
        <v>2088</v>
      </c>
      <c r="E418" s="1" t="str">
        <f>_xlfn.XLOOKUP(Tabla13[[#This Row],[Título]],Tabla4[Título],Tabla4[Número],"-",0)</f>
        <v>-</v>
      </c>
      <c r="F418" s="1" t="s">
        <v>222</v>
      </c>
      <c r="G418" s="1" t="s">
        <v>551</v>
      </c>
      <c r="H418" s="1" t="s">
        <v>643</v>
      </c>
      <c r="I418" s="15" t="s">
        <v>497</v>
      </c>
      <c r="J418" s="1"/>
      <c r="K418" s="1" t="s">
        <v>938</v>
      </c>
      <c r="L418" s="1" t="s">
        <v>519</v>
      </c>
      <c r="M418" s="15" t="s">
        <v>1596</v>
      </c>
      <c r="N418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data-author="Kairoi" data-momento="Gloria" data-bib="-" data-nold="-" data-nnew="C08"&gt;&lt;a href="canciones/todo_mi_ser_(alabo_tu_bondad).html"&gt;Todo mi ser (Alabo tu bondad)&lt;/a&gt;&lt;/li&gt;</v>
      </c>
      <c r="O418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{"title":"Todo mi ser (Alabo tu bondad)","file":"canciones/todo_mi_ser_(alabo_tu_bondad).html","sections":["Gloria"],"number":"C08","number_old":"NUM","tono":"Do","author":"Kairoi","source":"-","keywords":["KW"]},</v>
      </c>
    </row>
    <row r="419" spans="1:15" x14ac:dyDescent="0.3">
      <c r="A419" s="1">
        <f>ROW(Tabla13[[#This Row],[Título]])-1</f>
        <v>418</v>
      </c>
      <c r="B419" s="1" t="s">
        <v>146</v>
      </c>
      <c r="C419" s="1" t="s">
        <v>1138</v>
      </c>
      <c r="D419" s="1" t="s">
        <v>1156</v>
      </c>
      <c r="E419" s="1">
        <f>_xlfn.XLOOKUP(Tabla13[[#This Row],[Título]],Tabla4[Título],Tabla4[Número],"-",0)</f>
        <v>266</v>
      </c>
      <c r="F419" s="1" t="s">
        <v>215</v>
      </c>
      <c r="G419" s="1" t="s">
        <v>1184</v>
      </c>
      <c r="H419" s="1" t="s">
        <v>643</v>
      </c>
      <c r="I419" s="15" t="s">
        <v>495</v>
      </c>
      <c r="J419" s="1"/>
      <c r="K419" s="1" t="s">
        <v>938</v>
      </c>
      <c r="L419" s="1" t="s">
        <v>146</v>
      </c>
      <c r="M419" s="15" t="s">
        <v>1597</v>
      </c>
      <c r="N419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data-author="Cesáreo Gabarain" data-momento="Comunión" data-bib="-" data-nold="266" data-nnew="K74"&gt;&lt;a href="canciones/todos_unidos.html"&gt;Todos unidos&lt;/a&gt;&lt;/li&gt;</v>
      </c>
      <c r="O419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{"title":"Todos unidos","file":"canciones/todos_unidos.html","sections":["Comunión"],"number":"K74","number_old":"NUM","tono":"Do cej2","author":"Cesáreo Gabarain","source":"-","keywords":["KW"]},</v>
      </c>
    </row>
    <row r="420" spans="1:15" x14ac:dyDescent="0.3">
      <c r="A420" s="1">
        <f>ROW(Tabla13[[#This Row],[Título]])-1</f>
        <v>419</v>
      </c>
      <c r="B420" s="1" t="s">
        <v>269</v>
      </c>
      <c r="C420" s="1" t="s">
        <v>1138</v>
      </c>
      <c r="D420" s="1" t="s">
        <v>1154</v>
      </c>
      <c r="E420" s="1" t="str">
        <f>_xlfn.XLOOKUP(Tabla13[[#This Row],[Título]],Tabla4[Título],Tabla4[Número],"-",0)</f>
        <v>-</v>
      </c>
      <c r="F420" s="1" t="s">
        <v>270</v>
      </c>
      <c r="G420" s="1" t="s">
        <v>1177</v>
      </c>
      <c r="H420" s="1" t="s">
        <v>643</v>
      </c>
      <c r="I420" s="15" t="s">
        <v>270</v>
      </c>
      <c r="J420" s="1"/>
      <c r="K420" s="1" t="s">
        <v>1008</v>
      </c>
      <c r="L420" s="1" t="s">
        <v>269</v>
      </c>
      <c r="M420" s="15" t="s">
        <v>1598</v>
      </c>
      <c r="N420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data-author="Hakuna" data-momento="Comunión" data-bib="Mateo 26, 26-46" data-nold="-" data-nnew="K72"&gt;&lt;a href="canciones/tomad,_comed.html"&gt;Tomad, comed&lt;/a&gt;&lt;/li&gt;</v>
      </c>
      <c r="O420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{"title":"Tomad, comed","file":"canciones/tomad,_comed.html","sections":["Comunión"],"number":"K72","number_old":"NUM","tono":"Re","author":"Hakuna","source":"Mateo 26, 26-46","keywords":["KW"]},</v>
      </c>
    </row>
    <row r="421" spans="1:15" x14ac:dyDescent="0.3">
      <c r="A421" s="1">
        <f>ROW(Tabla13[[#This Row],[Título]])-1</f>
        <v>420</v>
      </c>
      <c r="B421" s="1" t="s">
        <v>147</v>
      </c>
      <c r="C421" s="1" t="s">
        <v>1138</v>
      </c>
      <c r="D421" s="1" t="s">
        <v>1157</v>
      </c>
      <c r="E421" s="1">
        <f>_xlfn.XLOOKUP(Tabla13[[#This Row],[Título]],Tabla4[Título],Tabla4[Número],"-",0)</f>
        <v>310</v>
      </c>
      <c r="F421" s="1" t="s">
        <v>215</v>
      </c>
      <c r="G421" s="1" t="s">
        <v>1182</v>
      </c>
      <c r="H421" s="1" t="s">
        <v>643</v>
      </c>
      <c r="I421" s="15" t="s">
        <v>612</v>
      </c>
      <c r="J421" s="1"/>
      <c r="K421" s="1" t="s">
        <v>1009</v>
      </c>
      <c r="L421" s="1" t="s">
        <v>147</v>
      </c>
      <c r="M421" s="15" t="s">
        <v>1599</v>
      </c>
      <c r="N421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data-author="Rafael Espinosa" data-momento="Comunión" data-bib="Mateo 19, 21" data-nold="310" data-nnew="K75"&gt;&lt;a href="canciones/tomado_de_la_mano.html"&gt;Tomado de la mano&lt;/a&gt;&lt;/li&gt;</v>
      </c>
      <c r="O421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{"title":"Tomado de la mano","file":"canciones/tomado_de_la_mano.html","sections":["Comunión"],"number":"K75","number_old":"NUM","tono":"Sol","author":"Rafael Espinosa","source":"Mateo 19, 21","keywords":["KW"]},</v>
      </c>
    </row>
    <row r="422" spans="1:15" x14ac:dyDescent="0.3">
      <c r="A422" s="1">
        <f>ROW(Tabla13[[#This Row],[Título]])-1</f>
        <v>421</v>
      </c>
      <c r="B422" s="1" t="s">
        <v>148</v>
      </c>
      <c r="C422" s="1" t="s">
        <v>199</v>
      </c>
      <c r="D422" s="1" t="s">
        <v>843</v>
      </c>
      <c r="E422" s="1">
        <f>_xlfn.XLOOKUP(Tabla13[[#This Row],[Título]],Tabla4[Título],Tabla4[Número],"-",0)</f>
        <v>265</v>
      </c>
      <c r="F422" s="1" t="s">
        <v>215</v>
      </c>
      <c r="G422" s="1" t="s">
        <v>1177</v>
      </c>
      <c r="H422" s="1" t="s">
        <v>643</v>
      </c>
      <c r="I422" s="15" t="s">
        <v>518</v>
      </c>
      <c r="J422" s="1"/>
      <c r="K422" s="1" t="s">
        <v>938</v>
      </c>
      <c r="L422" s="1" t="s">
        <v>148</v>
      </c>
      <c r="M422" s="15" t="s">
        <v>1600</v>
      </c>
      <c r="N422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data-author="Anónimo" data-momento="Ofertorio" data-bib="-" data-nold="265" data-nnew="F16"&gt;&lt;a href="canciones/traemos_a_tu_altar.html"&gt;Traemos a tu altar&lt;/a&gt;&lt;/li&gt;</v>
      </c>
      <c r="O422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{"title":"Traemos a tu altar","file":"canciones/traemos_a_tu_altar.html","sections":["Ofertorio"],"number":"F16","number_old":"NUM","tono":"Re","author":"Anónimo","source":"-","keywords":["KW"]},</v>
      </c>
    </row>
    <row r="423" spans="1:15" x14ac:dyDescent="0.3">
      <c r="A423" s="1">
        <f>ROW(Tabla13[[#This Row],[Título]])-1</f>
        <v>422</v>
      </c>
      <c r="B423" s="1" t="s">
        <v>149</v>
      </c>
      <c r="C423" s="1" t="s">
        <v>1138</v>
      </c>
      <c r="D423" s="1" t="s">
        <v>1158</v>
      </c>
      <c r="E423" s="1">
        <f>_xlfn.XLOOKUP(Tabla13[[#This Row],[Título]],Tabla4[Título],Tabla4[Número],"-",0)</f>
        <v>465</v>
      </c>
      <c r="F423" s="1" t="s">
        <v>215</v>
      </c>
      <c r="G423" s="1" t="s">
        <v>1214</v>
      </c>
      <c r="H423" s="1" t="s">
        <v>643</v>
      </c>
      <c r="I423" s="15" t="s">
        <v>665</v>
      </c>
      <c r="J423" s="1"/>
      <c r="K423" s="1" t="s">
        <v>938</v>
      </c>
      <c r="L423" s="1" t="s">
        <v>149</v>
      </c>
      <c r="M423" s="15" t="s">
        <v>1601</v>
      </c>
      <c r="N423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data-author="Gina Fernández" data-momento="Comunión" data-bib="-" data-nold="465" data-nnew="K76"&gt;&lt;a href="canciones/tu_eres_capaz.html"&gt;Tú eres capaz&lt;/a&gt;&lt;/li&gt;</v>
      </c>
      <c r="O423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{"title":"Tú eres capaz","file":"canciones/tu_eres_capaz.html","sections":["Comunión"],"number":"K76","number_old":"NUM","tono":"Sol cej3","author":"Gina Fernández","source":"-","keywords":["KW"]},</v>
      </c>
    </row>
    <row r="424" spans="1:15" x14ac:dyDescent="0.3">
      <c r="A424" s="1">
        <f>ROW(Tabla13[[#This Row],[Título]])-1</f>
        <v>423</v>
      </c>
      <c r="B424" s="1" t="s">
        <v>150</v>
      </c>
      <c r="C424" s="1" t="s">
        <v>1138</v>
      </c>
      <c r="D424" s="1" t="s">
        <v>1159</v>
      </c>
      <c r="E424" s="1">
        <f>_xlfn.XLOOKUP(Tabla13[[#This Row],[Título]],Tabla4[Título],Tabla4[Número],"-",0)</f>
        <v>262</v>
      </c>
      <c r="F424" s="1" t="s">
        <v>215</v>
      </c>
      <c r="G424" s="1" t="s">
        <v>1177</v>
      </c>
      <c r="H424" s="1" t="s">
        <v>643</v>
      </c>
      <c r="I424" s="15" t="s">
        <v>504</v>
      </c>
      <c r="J424" s="1"/>
      <c r="K424" s="1" t="s">
        <v>938</v>
      </c>
      <c r="L424" s="1" t="s">
        <v>150</v>
      </c>
      <c r="M424" s="15" t="s">
        <v>1602</v>
      </c>
      <c r="N424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data-author="Juan Antonio Espinosa" data-momento="Comunión" data-bib="-" data-nold="262" data-nnew="K77"&gt;&lt;a href="canciones/tu_eres_el_dios_que_nos_salva.html"&gt;Tú eres el Dios que nos salva&lt;/a&gt;&lt;/li&gt;</v>
      </c>
      <c r="O424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{"title":"Tú eres el Dios que nos salva","file":"canciones/tu_eres_el_dios_que_nos_salva.html","sections":["Comunión"],"number":"K77","number_old":"NUM","tono":"Re","author":"Juan Antonio Espinosa","source":"-","keywords":["KW"]},</v>
      </c>
    </row>
    <row r="425" spans="1:15" x14ac:dyDescent="0.3">
      <c r="A425" s="1">
        <f>ROW(Tabla13[[#This Row],[Título]])-1</f>
        <v>424</v>
      </c>
      <c r="B425" s="1" t="s">
        <v>1084</v>
      </c>
      <c r="C425" s="1" t="s">
        <v>1168</v>
      </c>
      <c r="D425" s="1" t="s">
        <v>1757</v>
      </c>
      <c r="E425" s="1" t="str">
        <f>_xlfn.XLOOKUP(Tabla13[[#This Row],[Título]],Tabla4[Título],Tabla4[Número],"-",0)</f>
        <v>-</v>
      </c>
      <c r="G425" s="1" t="s">
        <v>1192</v>
      </c>
      <c r="I425" s="15" t="s">
        <v>277</v>
      </c>
      <c r="J425" s="1"/>
      <c r="K425" s="1" t="s">
        <v>938</v>
      </c>
      <c r="L425" s="1" t="s">
        <v>463</v>
      </c>
      <c r="M425" s="15" t="s">
        <v>1603</v>
      </c>
      <c r="N425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data-author="Taizé" data-momento="TaizéESP" data-bib="-" data-nold="-" data-nnew="Q76"&gt;&lt;a href="canciones/tu_sei_sorgente_viva.html"&gt;Tú eres fuente viva&lt;/a&gt;&lt;/li&gt;</v>
      </c>
      <c r="O425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{"title":"Tú eres fuente viva","file":"canciones/tu_sei_sorgente_viva.html","sections":["TaizéESP"],"number":"Q76","number_old":"NUM","tono":"Do cej3","author":"Taizé","source":"-","keywords":["KW"]},</v>
      </c>
    </row>
    <row r="426" spans="1:15" x14ac:dyDescent="0.3">
      <c r="A426" s="1">
        <f>ROW(Tabla13[[#This Row],[Título]])-1</f>
        <v>425</v>
      </c>
      <c r="B426" s="1" t="s">
        <v>632</v>
      </c>
      <c r="C426" s="1" t="s">
        <v>1138</v>
      </c>
      <c r="D426" s="1" t="s">
        <v>1160</v>
      </c>
      <c r="E426" s="1">
        <f>_xlfn.XLOOKUP(Tabla13[[#This Row],[Título]],Tabla4[Título],Tabla4[Número],"-",0)</f>
        <v>251</v>
      </c>
      <c r="F426" s="1" t="s">
        <v>215</v>
      </c>
      <c r="G426" s="1" t="s">
        <v>1177</v>
      </c>
      <c r="H426" s="1" t="s">
        <v>643</v>
      </c>
      <c r="I426" s="15" t="s">
        <v>495</v>
      </c>
      <c r="J426" s="1"/>
      <c r="K426" s="1" t="s">
        <v>938</v>
      </c>
      <c r="L426" s="1" t="s">
        <v>632</v>
      </c>
      <c r="M426" s="15" t="s">
        <v>1604</v>
      </c>
      <c r="N426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data-author="Cesáreo Gabarain" data-momento="Comunión" data-bib="-" data-nold="251" data-nnew="K78"&gt;&lt;a href="canciones/tu_nos_dijiste_que_la_muerte.html"&gt;Tú nos dijiste que la muerte&lt;/a&gt;&lt;/li&gt;</v>
      </c>
      <c r="O426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{"title":"Tú nos dijiste que la muerte","file":"canciones/tu_nos_dijiste_que_la_muerte.html","sections":["Comunión"],"number":"K78","number_old":"NUM","tono":"Re","author":"Cesáreo Gabarain","source":"-","keywords":["KW"]},</v>
      </c>
    </row>
    <row r="427" spans="1:15" x14ac:dyDescent="0.3">
      <c r="A427" s="1">
        <f>ROW(Tabla13[[#This Row],[Título]])-1</f>
        <v>426</v>
      </c>
      <c r="B427" s="1" t="s">
        <v>1078</v>
      </c>
      <c r="C427" s="1" t="s">
        <v>1168</v>
      </c>
      <c r="D427" s="1" t="s">
        <v>1754</v>
      </c>
      <c r="E427" s="1" t="str">
        <f>_xlfn.XLOOKUP(Tabla13[[#This Row],[Título]],Tabla4[Título],Tabla4[Número],"-",0)</f>
        <v>-</v>
      </c>
      <c r="G427" s="1" t="s">
        <v>1213</v>
      </c>
      <c r="I427" s="15" t="s">
        <v>277</v>
      </c>
      <c r="J427" s="1"/>
      <c r="K427" s="1" t="s">
        <v>1125</v>
      </c>
      <c r="L427" s="1" t="s">
        <v>442</v>
      </c>
      <c r="M427" s="15" t="s">
        <v>1558</v>
      </c>
      <c r="N427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data-author="Taizé" data-momento="TaizéESP" data-bib="Salmo 119, 105" data-nold="-" data-nnew="Q68"&gt;&lt;a href="canciones/sanasi_on_lamppu.html"&gt;Tu palabra alumbra&lt;/a&gt;&lt;/li&gt;</v>
      </c>
      <c r="O427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{"title":"Tu palabra alumbra","file":"canciones/sanasi_on_lamppu.html","sections":["TaizéESP"],"number":"Q68","number_old":"NUM","tono":"Lam cej5","author":"Taizé","source":"Salmo 119, 105","keywords":["KW"]},</v>
      </c>
    </row>
    <row r="428" spans="1:15" x14ac:dyDescent="0.3">
      <c r="A428" s="1">
        <f>ROW(Tabla13[[#This Row],[Título]])-1</f>
        <v>427</v>
      </c>
      <c r="B428" s="1" t="s">
        <v>151</v>
      </c>
      <c r="C428" s="1" t="s">
        <v>206</v>
      </c>
      <c r="D428" s="1" t="s">
        <v>721</v>
      </c>
      <c r="E428" s="1">
        <f>_xlfn.XLOOKUP(Tabla13[[#This Row],[Título]],Tabla4[Título],Tabla4[Número],"-",0)</f>
        <v>254</v>
      </c>
      <c r="F428" s="1" t="s">
        <v>215</v>
      </c>
      <c r="G428" s="1" t="s">
        <v>1184</v>
      </c>
      <c r="H428" s="1" t="s">
        <v>643</v>
      </c>
      <c r="I428" s="15" t="s">
        <v>504</v>
      </c>
      <c r="J428" s="1"/>
      <c r="K428" s="1" t="s">
        <v>938</v>
      </c>
      <c r="L428" s="1" t="s">
        <v>151</v>
      </c>
      <c r="M428" s="15" t="s">
        <v>1605</v>
      </c>
      <c r="N428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data-author="Juan Antonio Espinosa" data-momento="Antífonas" data-bib="-" data-nold="254" data-nnew="D37"&gt;&lt;a href="canciones/tu_palabra_me_da_vida.html"&gt;Tu Palabra me da vida&lt;/a&gt;&lt;/li&gt;</v>
      </c>
      <c r="O428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{"title":"Tu Palabra me da vida","file":"canciones/tu_palabra_me_da_vida.html","sections":["Antífonas"],"number":"D37","number_old":"NUM","tono":"Do cej2","author":"Juan Antonio Espinosa","source":"-","keywords":["KW"]},</v>
      </c>
    </row>
    <row r="429" spans="1:15" x14ac:dyDescent="0.3">
      <c r="A429" s="1">
        <f>ROW(Tabla13[[#This Row],[Título]])-1</f>
        <v>428</v>
      </c>
      <c r="B429" s="1" t="s">
        <v>462</v>
      </c>
      <c r="C429" s="1" t="s">
        <v>1169</v>
      </c>
      <c r="D429" s="1" t="s">
        <v>1758</v>
      </c>
      <c r="E429" s="1" t="str">
        <f>_xlfn.XLOOKUP(Tabla13[[#This Row],[Título]],Tabla4[Título],Tabla4[Número],"-",0)</f>
        <v>-</v>
      </c>
      <c r="G429" s="1" t="s">
        <v>1178</v>
      </c>
      <c r="I429" s="15" t="s">
        <v>277</v>
      </c>
      <c r="J429" s="1"/>
      <c r="K429" s="1" t="s">
        <v>1129</v>
      </c>
      <c r="L429" s="1" t="s">
        <v>462</v>
      </c>
      <c r="M429" s="15" t="s">
        <v>1606</v>
      </c>
      <c r="N429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data-author="Taizé" data-momento="TaizéORIG" data-bib="Miguel de Unamuno" data-nold="-" data-nnew="Q75"&gt;&lt;a href="canciones/tu_palabra,_señor.html"&gt;Tu palabra, Señor&lt;/a&gt;&lt;/li&gt;</v>
      </c>
      <c r="O429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{"title":"Tu palabra, Señor","file":"canciones/tu_palabra,_señor.html","sections":["TaizéORIG"],"number":"Q75","number_old":"NUM","tono":"Fa","author":"Taizé","source":"Miguel de Unamuno","keywords":["KW"]},</v>
      </c>
    </row>
    <row r="430" spans="1:15" x14ac:dyDescent="0.3">
      <c r="A430" s="1">
        <f>ROW(Tabla13[[#This Row],[Título]])-1</f>
        <v>429</v>
      </c>
      <c r="B430" s="1" t="s">
        <v>152</v>
      </c>
      <c r="C430" s="1" t="s">
        <v>206</v>
      </c>
      <c r="D430" s="1" t="s">
        <v>722</v>
      </c>
      <c r="E430" s="1">
        <f>_xlfn.XLOOKUP(Tabla13[[#This Row],[Título]],Tabla4[Título],Tabla4[Número],"-",0)</f>
        <v>264</v>
      </c>
      <c r="F430" s="1" t="s">
        <v>215</v>
      </c>
      <c r="G430" s="1" t="s">
        <v>1193</v>
      </c>
      <c r="H430" s="1" t="s">
        <v>643</v>
      </c>
      <c r="I430" s="15" t="s">
        <v>500</v>
      </c>
      <c r="J430" s="1"/>
      <c r="K430" s="1" t="s">
        <v>938</v>
      </c>
      <c r="L430" s="1" t="s">
        <v>152</v>
      </c>
      <c r="M430" s="15" t="s">
        <v>1607</v>
      </c>
      <c r="N430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data-author="Miguel Manzano" data-momento="Antífonas" data-bib="-" data-nold="264" data-nnew="D38"&gt;&lt;a href="canciones/tu_reino_es_vida.html"&gt;Tu Reino es vida&lt;/a&gt;&lt;/li&gt;</v>
      </c>
      <c r="O430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{"title":"Tu Reino es vida","file":"canciones/tu_reino_es_vida.html","sections":["Antífonas"],"number":"D38","number_old":"NUM","tono":"Rem cej2","author":"Miguel Manzano","source":"-","keywords":["KW"]},</v>
      </c>
    </row>
    <row r="431" spans="1:15" x14ac:dyDescent="0.3">
      <c r="A431" s="1">
        <f>ROW(Tabla13[[#This Row],[Título]])-1</f>
        <v>430</v>
      </c>
      <c r="B431" s="1" t="s">
        <v>1040</v>
      </c>
      <c r="C431" s="1" t="s">
        <v>1168</v>
      </c>
      <c r="D431" s="1" t="s">
        <v>1712</v>
      </c>
      <c r="E431" s="1" t="str">
        <f>_xlfn.XLOOKUP(Tabla13[[#This Row],[Título]],Tabla4[Título],Tabla4[Número],"-",0)</f>
        <v>-</v>
      </c>
      <c r="G431" s="1" t="s">
        <v>1193</v>
      </c>
      <c r="I431" s="15" t="s">
        <v>277</v>
      </c>
      <c r="J431" s="1"/>
      <c r="K431" s="1" t="s">
        <v>938</v>
      </c>
      <c r="L431" s="1" t="s">
        <v>342</v>
      </c>
      <c r="M431" s="15" t="s">
        <v>1355</v>
      </c>
      <c r="N431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data-author="Taizé" data-momento="TaizéESP" data-bib="-" data-nold="-" data-nnew="Q25"&gt;&lt;a href="canciones/crucem_tuam.html"&gt;Tu santa cruz&lt;/a&gt;&lt;/li&gt;</v>
      </c>
      <c r="O431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{"title":"Tu santa cruz","file":"canciones/crucem_tuam.html","sections":["TaizéESP"],"number":"Q25","number_old":"NUM","tono":"Rem cej2","author":"Taizé","source":"-","keywords":["KW"]},</v>
      </c>
    </row>
    <row r="432" spans="1:15" x14ac:dyDescent="0.3">
      <c r="A432" s="1">
        <f>ROW(Tabla13[[#This Row],[Título]])-1</f>
        <v>431</v>
      </c>
      <c r="B432" s="1" t="s">
        <v>463</v>
      </c>
      <c r="C432" s="1" t="s">
        <v>1169</v>
      </c>
      <c r="D432" s="1" t="s">
        <v>1757</v>
      </c>
      <c r="E432" s="1" t="str">
        <f>_xlfn.XLOOKUP(Tabla13[[#This Row],[Título]],Tabla4[Título],Tabla4[Número],"-",0)</f>
        <v>-</v>
      </c>
      <c r="G432" s="1" t="s">
        <v>1192</v>
      </c>
      <c r="I432" s="15"/>
      <c r="J432" s="1"/>
      <c r="K432" s="1"/>
      <c r="L432" s="1"/>
      <c r="M432" s="15" t="s">
        <v>1603</v>
      </c>
      <c r="N432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data-author="" data-momento="TaizéORIG" data-bib="" data-nold="-" data-nnew="Q76"&gt;&lt;a href="canciones/tu_sei_sorgente_viva.html"&gt;Tu sei sorgente viva&lt;/a&gt;&lt;/li&gt;</v>
      </c>
      <c r="O432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{"title":"Tu sei sorgente viva","file":"canciones/tu_sei_sorgente_viva.html","sections":["TaizéORIG"],"number":"Q76","number_old":"NUM","tono":"Do cej3","author":"","source":"","keywords":["KW"]},</v>
      </c>
    </row>
    <row r="433" spans="1:15" x14ac:dyDescent="0.3">
      <c r="A433" s="1">
        <f>ROW(Tabla13[[#This Row],[Título]])-1</f>
        <v>432</v>
      </c>
      <c r="B433" s="1" t="s">
        <v>1038</v>
      </c>
      <c r="C433" s="1" t="s">
        <v>1168</v>
      </c>
      <c r="D433" s="1" t="s">
        <v>1705</v>
      </c>
      <c r="E433" s="1" t="str">
        <f>_xlfn.XLOOKUP(Tabla13[[#This Row],[Título]],Tabla4[Título],Tabla4[Número],"-",0)</f>
        <v>-</v>
      </c>
      <c r="G433" s="1" t="s">
        <v>1225</v>
      </c>
      <c r="I433" s="15" t="s">
        <v>277</v>
      </c>
      <c r="J433" s="1"/>
      <c r="K433" s="1" t="s">
        <v>1014</v>
      </c>
      <c r="L433" s="1" t="s">
        <v>338</v>
      </c>
      <c r="M433" s="15" t="s">
        <v>1333</v>
      </c>
      <c r="N433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data-author="Taizé" data-momento="TaizéESP" data-bib="Juan 8, 12" data-nold="-" data-nnew="Q21"&gt;&lt;a href="canciones/christe,_lux_mundi.html"&gt;Tú, luz del mundo&lt;/a&gt;&lt;/li&gt;</v>
      </c>
      <c r="O433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{"title":"Tú, luz del mundo","file":"canciones/christe,_lux_mundi.html","sections":["TaizéESP"],"number":"Q21","number_old":"NUM","tono":"Sim cej3","author":"Taizé","source":"Juan 8, 12","keywords":["KW"]},</v>
      </c>
    </row>
    <row r="434" spans="1:15" x14ac:dyDescent="0.3">
      <c r="A434" s="1">
        <f>ROW(Tabla13[[#This Row],[Título]])-1</f>
        <v>433</v>
      </c>
      <c r="B434" s="1" t="s">
        <v>464</v>
      </c>
      <c r="C434" s="1" t="s">
        <v>1169</v>
      </c>
      <c r="D434" s="1" t="s">
        <v>1759</v>
      </c>
      <c r="E434" s="1" t="str">
        <f>_xlfn.XLOOKUP(Tabla13[[#This Row],[Título]],Tabla4[Título],Tabla4[Número],"-",0)</f>
        <v>-</v>
      </c>
      <c r="G434" s="1" t="s">
        <v>1193</v>
      </c>
      <c r="I434" s="15"/>
      <c r="J434" s="1"/>
      <c r="K434" s="1"/>
      <c r="L434" s="1"/>
      <c r="M434" s="15" t="s">
        <v>1608</v>
      </c>
      <c r="N434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data-author="" data-momento="TaizéORIG" data-bib="" data-nold="-" data-nnew="Q77"&gt;&lt;a href="canciones/tui_amoris.html"&gt;Tui amoris&lt;/a&gt;&lt;/li&gt;</v>
      </c>
      <c r="O434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{"title":"Tui amoris","file":"canciones/tui_amoris.html","sections":["TaizéORIG"],"number":"Q77","number_old":"NUM","tono":"Rem cej2","author":"","source":"","keywords":["KW"]},</v>
      </c>
    </row>
    <row r="435" spans="1:15" x14ac:dyDescent="0.3">
      <c r="A435" s="1">
        <f>ROW(Tabla13[[#This Row],[Título]])-1</f>
        <v>434</v>
      </c>
      <c r="B435" s="1" t="s">
        <v>465</v>
      </c>
      <c r="C435" s="1" t="s">
        <v>1169</v>
      </c>
      <c r="D435" s="1" t="s">
        <v>1725</v>
      </c>
      <c r="E435" s="1">
        <f>_xlfn.XLOOKUP(Tabla13[[#This Row],[Título]],Tabla4[Título],Tabla4[Número],"-",0)</f>
        <v>466</v>
      </c>
      <c r="G435" s="1" t="s">
        <v>1217</v>
      </c>
      <c r="I435" s="15"/>
      <c r="J435" s="1"/>
      <c r="K435" s="1"/>
      <c r="L435" s="1"/>
      <c r="M435" s="15" t="s">
        <v>1378</v>
      </c>
      <c r="N435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data-author="" data-momento="TaizéORIG" data-bib="" data-nold="466" data-nnew="Q78"&gt;&lt;a href="canciones/ubi_caritas.html"&gt;Ubi caritas&lt;/a&gt;&lt;/li&gt;</v>
      </c>
      <c r="O435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{"title":"Ubi caritas","file":"canciones/ubi_caritas.html","sections":["TaizéORIG"],"number":"Q78","number_old":"NUM","tono":"Do cej5","author":"","source":"","keywords":["KW"]},</v>
      </c>
    </row>
    <row r="436" spans="1:15" x14ac:dyDescent="0.3">
      <c r="A436" s="1">
        <f>ROW(Tabla13[[#This Row],[Título]])-1</f>
        <v>435</v>
      </c>
      <c r="B436" s="1" t="s">
        <v>1036</v>
      </c>
      <c r="C436" s="1" t="s">
        <v>1168</v>
      </c>
      <c r="D436" s="1" t="s">
        <v>1703</v>
      </c>
      <c r="E436" s="1" t="str">
        <f>_xlfn.XLOOKUP(Tabla13[[#This Row],[Título]],Tabla4[Título],Tabla4[Número],"-",0)</f>
        <v>-</v>
      </c>
      <c r="G436" s="1" t="s">
        <v>1182</v>
      </c>
      <c r="I436" s="15" t="s">
        <v>277</v>
      </c>
      <c r="J436" s="1"/>
      <c r="K436" s="1" t="s">
        <v>1100</v>
      </c>
      <c r="L436" s="1" t="s">
        <v>336</v>
      </c>
      <c r="M436" s="15" t="s">
        <v>1327</v>
      </c>
      <c r="N436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data-author="Taizé" data-momento="TaizéESP" data-bib="Salmo 96, 1" data-nold="-" data-nnew="Q22"&gt;&lt;a href="canciones/cantate_domino_canticum_novum.html"&gt;Un canto nuevo&lt;/a&gt;&lt;/li&gt;</v>
      </c>
      <c r="O436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{"title":"Un canto nuevo","file":"canciones/cantate_domino_canticum_novum.html","sections":["TaizéESP"],"number":"Q22","number_old":"NUM","tono":"Sol","author":"Taizé","source":"Salmo 96, 1","keywords":["KW"]},</v>
      </c>
    </row>
    <row r="437" spans="1:15" x14ac:dyDescent="0.3">
      <c r="A437" s="1">
        <f>ROW(Tabla13[[#This Row],[Título]])-1</f>
        <v>436</v>
      </c>
      <c r="B437" s="1" t="s">
        <v>153</v>
      </c>
      <c r="C437" s="1" t="s">
        <v>199</v>
      </c>
      <c r="D437" s="1" t="s">
        <v>844</v>
      </c>
      <c r="E437" s="1">
        <f>_xlfn.XLOOKUP(Tabla13[[#This Row],[Título]],Tabla4[Título],Tabla4[Número],"-",0)</f>
        <v>467</v>
      </c>
      <c r="F437" s="1" t="s">
        <v>215</v>
      </c>
      <c r="G437" s="1" t="s">
        <v>1184</v>
      </c>
      <c r="H437" s="1" t="s">
        <v>643</v>
      </c>
      <c r="I437" s="15" t="s">
        <v>936</v>
      </c>
      <c r="J437" s="1"/>
      <c r="K437" s="1" t="s">
        <v>938</v>
      </c>
      <c r="L437" s="1" t="s">
        <v>153</v>
      </c>
      <c r="M437" s="15" t="s">
        <v>1609</v>
      </c>
      <c r="N437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data-author="Coro Parroquial San Miguel" data-momento="Ofertorio" data-bib="-" data-nold="467" data-nnew="F17"&gt;&lt;a href="canciones/un_dia_abri_los_ojos.html"&gt;Un día abrí los ojos&lt;/a&gt;&lt;/li&gt;</v>
      </c>
      <c r="O437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{"title":"Un día abrí los ojos","file":"canciones/un_dia_abri_los_ojos.html","sections":["Ofertorio"],"number":"F17","number_old":"NUM","tono":"Do cej2","author":"Coro Parroquial San Miguel","source":"-","keywords":["KW"]},</v>
      </c>
    </row>
    <row r="438" spans="1:15" x14ac:dyDescent="0.3">
      <c r="A438" s="1">
        <f>ROW(Tabla13[[#This Row],[Título]])-1</f>
        <v>437</v>
      </c>
      <c r="B438" s="1" t="s">
        <v>154</v>
      </c>
      <c r="C438" s="1" t="s">
        <v>199</v>
      </c>
      <c r="D438" s="1" t="s">
        <v>845</v>
      </c>
      <c r="E438" s="1">
        <f>_xlfn.XLOOKUP(Tabla13[[#This Row],[Título]],Tabla4[Título],Tabla4[Número],"-",0)</f>
        <v>468</v>
      </c>
      <c r="F438" s="1" t="s">
        <v>215</v>
      </c>
      <c r="G438" s="1" t="s">
        <v>1197</v>
      </c>
      <c r="H438" s="1" t="s">
        <v>643</v>
      </c>
      <c r="I438" s="15" t="s">
        <v>495</v>
      </c>
      <c r="J438" s="1"/>
      <c r="K438" s="1" t="s">
        <v>1010</v>
      </c>
      <c r="L438" s="1" t="s">
        <v>154</v>
      </c>
      <c r="M438" s="15" t="s">
        <v>1610</v>
      </c>
      <c r="N438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data-author="Cesáreo Gabarain" data-momento="Ofertorio" data-bib="Mateo 14, 13-21" data-nold="468" data-nnew="F18"&gt;&lt;a href="canciones/un_niño_se_te_acerco.html"&gt;Un niño se te acercó&lt;/a&gt;&lt;/li&gt;</v>
      </c>
      <c r="O438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{"title":"Un niño se te acercó","file":"canciones/un_niño_se_te_acerco.html","sections":["Ofertorio"],"number":"F18","number_old":"NUM","tono":"La cej2","author":"Cesáreo Gabarain","source":"Mateo 14, 13-21","keywords":["KW"]},</v>
      </c>
    </row>
    <row r="439" spans="1:15" x14ac:dyDescent="0.3">
      <c r="A439" s="1">
        <f>ROW(Tabla13[[#This Row],[Título]])-1</f>
        <v>438</v>
      </c>
      <c r="B439" s="1" t="s">
        <v>155</v>
      </c>
      <c r="C439" s="1" t="s">
        <v>195</v>
      </c>
      <c r="D439" s="1" t="s">
        <v>817</v>
      </c>
      <c r="E439" s="1">
        <f>_xlfn.XLOOKUP(Tabla13[[#This Row],[Título]],Tabla4[Título],Tabla4[Número],"-",0)</f>
        <v>270</v>
      </c>
      <c r="F439" s="1" t="s">
        <v>215</v>
      </c>
      <c r="G439" s="1" t="s">
        <v>1174</v>
      </c>
      <c r="H439" s="1" t="s">
        <v>643</v>
      </c>
      <c r="I439" s="15" t="s">
        <v>644</v>
      </c>
      <c r="J439" s="1"/>
      <c r="K439" s="1" t="s">
        <v>938</v>
      </c>
      <c r="L439" s="1" t="s">
        <v>155</v>
      </c>
      <c r="M439" s="15" t="s">
        <v>1611</v>
      </c>
      <c r="N439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data-author="Musical "El diluvio que viene"" data-momento="Entrada" data-bib="-" data-nold="270" data-nnew="A32"&gt;&lt;a href="canciones/un_nuevo_sitio_disponed.html"&gt;Un nuevo sitio disponed&lt;/a&gt;&lt;/li&gt;</v>
      </c>
      <c r="O439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{"title":"Un nuevo sitio disponed","file":"canciones/un_nuevo_sitio_disponed.html","sections":["Entrada"],"number":"A32","number_old":"NUM","tono":"Re cej2","author":"Musical "El diluvio que viene"","source":"-","keywords":["KW"]},</v>
      </c>
    </row>
    <row r="440" spans="1:15" x14ac:dyDescent="0.3">
      <c r="A440" s="1">
        <f>ROW(Tabla13[[#This Row],[Título]])-1</f>
        <v>439</v>
      </c>
      <c r="B440" s="1" t="s">
        <v>486</v>
      </c>
      <c r="C440" s="1" t="s">
        <v>195</v>
      </c>
      <c r="D440" s="1" t="s">
        <v>818</v>
      </c>
      <c r="E440" s="1">
        <f>_xlfn.XLOOKUP(Tabla13[[#This Row],[Título]],Tabla4[Título],Tabla4[Número],"-",0)</f>
        <v>272</v>
      </c>
      <c r="F440" s="1" t="s">
        <v>222</v>
      </c>
      <c r="G440" s="1" t="s">
        <v>552</v>
      </c>
      <c r="H440" s="1" t="s">
        <v>643</v>
      </c>
      <c r="I440" s="15" t="s">
        <v>490</v>
      </c>
      <c r="J440" s="1"/>
      <c r="K440" s="1" t="s">
        <v>938</v>
      </c>
      <c r="L440" s="1" t="s">
        <v>486</v>
      </c>
      <c r="M440" s="15" t="s">
        <v>1612</v>
      </c>
      <c r="N440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data-author="Carmelo Erdozáin" data-momento="Entrada" data-bib="-" data-nold="272" data-nnew="A33"&gt;&lt;a href="canciones/un_pueblo_que_camina_por_el_mundo.html"&gt;Un pueblo que camina por el mundo&lt;/a&gt;&lt;/li&gt;</v>
      </c>
      <c r="O440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{"title":"Un pueblo que camina por el mundo","file":"canciones/un_pueblo_que_camina_por_el_mundo.html","sections":["Entrada"],"number":"A33","number_old":"NUM","tono":"Mim","author":"Carmelo Erdozáin","source":"-","keywords":["KW"]},</v>
      </c>
    </row>
    <row r="441" spans="1:15" x14ac:dyDescent="0.3">
      <c r="A441" s="1">
        <f>ROW(Tabla13[[#This Row],[Título]])-1</f>
        <v>440</v>
      </c>
      <c r="B441" s="1" t="s">
        <v>156</v>
      </c>
      <c r="C441" s="1" t="s">
        <v>199</v>
      </c>
      <c r="D441" s="1" t="s">
        <v>846</v>
      </c>
      <c r="E441" s="1">
        <f>_xlfn.XLOOKUP(Tabla13[[#This Row],[Título]],Tabla4[Título],Tabla4[Número],"-",0)</f>
        <v>271</v>
      </c>
      <c r="F441" s="1" t="s">
        <v>215</v>
      </c>
      <c r="G441" s="1" t="s">
        <v>1182</v>
      </c>
      <c r="H441" s="1" t="s">
        <v>643</v>
      </c>
      <c r="I441" s="15" t="s">
        <v>495</v>
      </c>
      <c r="J441" s="1"/>
      <c r="K441" s="1" t="s">
        <v>938</v>
      </c>
      <c r="L441" s="1" t="s">
        <v>156</v>
      </c>
      <c r="M441" s="15" t="s">
        <v>1613</v>
      </c>
      <c r="N441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data-author="Cesáreo Gabarain" data-momento="Ofertorio" data-bib="-" data-nold="271" data-nnew="F19"&gt;&lt;a href="canciones/una_espiga_dorada.html"&gt;Una espiga dorada&lt;/a&gt;&lt;/li&gt;</v>
      </c>
      <c r="O441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{"title":"Una espiga dorada","file":"canciones/una_espiga_dorada.html","sections":["Ofertorio"],"number":"F19","number_old":"NUM","tono":"Sol","author":"Cesáreo Gabarain","source":"-","keywords":["KW"]},</v>
      </c>
    </row>
    <row r="442" spans="1:15" x14ac:dyDescent="0.3">
      <c r="A442" s="1">
        <f>ROW(Tabla13[[#This Row],[Título]])-1</f>
        <v>441</v>
      </c>
      <c r="B442" s="1" t="s">
        <v>157</v>
      </c>
      <c r="C442" s="1" t="s">
        <v>196</v>
      </c>
      <c r="D442" s="1" t="s">
        <v>2089</v>
      </c>
      <c r="E442" s="1">
        <f>_xlfn.XLOOKUP(Tabla13[[#This Row],[Título]],Tabla4[Título],Tabla4[Número],"-",0)</f>
        <v>274</v>
      </c>
      <c r="F442" s="1" t="s">
        <v>215</v>
      </c>
      <c r="G442" s="1" t="s">
        <v>1187</v>
      </c>
      <c r="H442" s="1" t="s">
        <v>643</v>
      </c>
      <c r="I442" s="15" t="s">
        <v>495</v>
      </c>
      <c r="J442" s="1"/>
      <c r="K442" s="1" t="s">
        <v>938</v>
      </c>
      <c r="L442" s="1" t="s">
        <v>157</v>
      </c>
      <c r="M442" s="15" t="s">
        <v>1614</v>
      </c>
      <c r="N442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data-author="Cesáreo Gabarain" data-momento="Perdón - Agua" data-bib="-" data-nold="274" data-nnew="B09"&gt;&lt;a href="canciones/una_nueva_vida.html"&gt;Una nueva vida&lt;/a&gt;&lt;/li&gt;</v>
      </c>
      <c r="O442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{"title":"Una nueva vida","file":"canciones/una_nueva_vida.html","sections":["Perdón - Agua"],"number":"B09","number_old":"NUM","tono":"Lam","author":"Cesáreo Gabarain","source":"-","keywords":["KW"]},</v>
      </c>
    </row>
    <row r="443" spans="1:15" x14ac:dyDescent="0.3">
      <c r="A443" s="1">
        <f>ROW(Tabla13[[#This Row],[Título]])-1</f>
        <v>442</v>
      </c>
      <c r="B443" s="1" t="s">
        <v>573</v>
      </c>
      <c r="C443" s="1" t="s">
        <v>1138</v>
      </c>
      <c r="D443" s="1" t="s">
        <v>1161</v>
      </c>
      <c r="E443" s="1" t="str">
        <f>_xlfn.XLOOKUP(Tabla13[[#This Row],[Título]],Tabla4[Título],Tabla4[Número],"-",0)</f>
        <v>-</v>
      </c>
      <c r="F443" s="1" t="s">
        <v>215</v>
      </c>
      <c r="G443" s="1" t="s">
        <v>1174</v>
      </c>
      <c r="H443" s="1" t="s">
        <v>643</v>
      </c>
      <c r="I443" s="15" t="s">
        <v>525</v>
      </c>
      <c r="J443" s="1"/>
      <c r="K443" s="1" t="s">
        <v>961</v>
      </c>
      <c r="L443" s="1" t="s">
        <v>573</v>
      </c>
      <c r="M443" s="15" t="s">
        <v>1615</v>
      </c>
      <c r="N443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data-author="Luis Alfredo Díaz Britos" data-momento="Comunión" data-bib="San Agustín" data-nold="-" data-nnew="K79"&gt;&lt;a href="canciones/una_tarde_en_la_playa.html"&gt;Una tarde en la playa&lt;/a&gt;&lt;/li&gt;</v>
      </c>
      <c r="O443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{"title":"Una tarde en la playa","file":"canciones/una_tarde_en_la_playa.html","sections":["Comunión"],"number":"K79","number_old":"NUM","tono":"Re cej2","author":"Luis Alfredo Díaz Britos","source":"San Agustín","keywords":["KW"]},</v>
      </c>
    </row>
    <row r="444" spans="1:15" x14ac:dyDescent="0.3">
      <c r="A444" s="1">
        <f>ROW(Tabla13[[#This Row],[Título]])-1</f>
        <v>443</v>
      </c>
      <c r="B444" s="1" t="s">
        <v>192</v>
      </c>
      <c r="C444" s="1" t="s">
        <v>195</v>
      </c>
      <c r="D444" s="1" t="s">
        <v>819</v>
      </c>
      <c r="E444" s="1" t="str">
        <f>_xlfn.XLOOKUP(Tabla13[[#This Row],[Título]],Tabla4[Título],Tabla4[Número],"-",0)</f>
        <v>-</v>
      </c>
      <c r="F444" s="1" t="s">
        <v>215</v>
      </c>
      <c r="G444" s="1" t="s">
        <v>1183</v>
      </c>
      <c r="H444" s="1" t="s">
        <v>643</v>
      </c>
      <c r="I444" s="15" t="s">
        <v>505</v>
      </c>
      <c r="J444" s="1"/>
      <c r="K444" s="1" t="s">
        <v>1011</v>
      </c>
      <c r="L444" s="1" t="s">
        <v>192</v>
      </c>
      <c r="M444" s="15" t="s">
        <v>1616</v>
      </c>
      <c r="N444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data-author="Oscar Palomares" data-momento="Entrada" data-bib="Isaías 40, 3-8" data-nold="-" data-nnew="A34"&gt;&lt;a href="canciones/una_voz_clama_en_el_desierto.html"&gt;Una voz clama en el desierto&lt;/a&gt;&lt;/li&gt;</v>
      </c>
      <c r="O444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{"title":"Una voz clama en el desierto","file":"canciones/una_voz_clama_en_el_desierto.html","sections":["Entrada"],"number":"A34","number_old":"NUM","tono":"Re cej3","author":"Oscar Palomares","source":"Isaías 40, 3-8","keywords":["KW"]},</v>
      </c>
    </row>
    <row r="445" spans="1:15" x14ac:dyDescent="0.3">
      <c r="A445" s="1">
        <f>ROW(Tabla13[[#This Row],[Título]])-1</f>
        <v>444</v>
      </c>
      <c r="B445" s="1" t="s">
        <v>218</v>
      </c>
      <c r="C445" s="1" t="s">
        <v>204</v>
      </c>
      <c r="D445" s="1" t="s">
        <v>1665</v>
      </c>
      <c r="E445" s="1" t="str">
        <f>_xlfn.XLOOKUP(Tabla13[[#This Row],[Título]],Tabla4[Título],Tabla4[Número],"-",0)</f>
        <v>-</v>
      </c>
      <c r="F445" s="1" t="s">
        <v>215</v>
      </c>
      <c r="G445" s="1" t="s">
        <v>1177</v>
      </c>
      <c r="H445" s="1" t="s">
        <v>643</v>
      </c>
      <c r="I445" s="15" t="s">
        <v>504</v>
      </c>
      <c r="J445" s="1"/>
      <c r="K445" s="1" t="s">
        <v>938</v>
      </c>
      <c r="L445" s="1" t="s">
        <v>218</v>
      </c>
      <c r="M445" s="15" t="s">
        <v>1617</v>
      </c>
      <c r="N445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data-author="Juan Antonio Espinosa" data-momento="María" data-bib="-" data-nold="-" data-nnew="M23"&gt;&lt;a href="canciones/unidos_a_todos_los_pueblos.html"&gt;Unidos a todos los pueblos&lt;/a&gt;&lt;/li&gt;</v>
      </c>
      <c r="O445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{"title":"Unidos a todos los pueblos","file":"canciones/unidos_a_todos_los_pueblos.html","sections":["María"],"number":"M23","number_old":"NUM","tono":"Re","author":"Juan Antonio Espinosa","source":"-","keywords":["KW"]},</v>
      </c>
    </row>
    <row r="446" spans="1:15" x14ac:dyDescent="0.3">
      <c r="A446" s="1">
        <f>ROW(Tabla13[[#This Row],[Título]])-1</f>
        <v>445</v>
      </c>
      <c r="B446" s="1" t="s">
        <v>158</v>
      </c>
      <c r="C446" s="1" t="s">
        <v>195</v>
      </c>
      <c r="D446" s="1" t="s">
        <v>820</v>
      </c>
      <c r="E446" s="1">
        <f>_xlfn.XLOOKUP(Tabla13[[#This Row],[Título]],Tabla4[Título],Tabla4[Número],"-",0)</f>
        <v>275</v>
      </c>
      <c r="F446" s="1" t="s">
        <v>215</v>
      </c>
      <c r="G446" s="1" t="s">
        <v>1176</v>
      </c>
      <c r="H446" s="1" t="s">
        <v>643</v>
      </c>
      <c r="I446" s="15" t="s">
        <v>498</v>
      </c>
      <c r="J446" s="1"/>
      <c r="K446" s="1" t="s">
        <v>938</v>
      </c>
      <c r="L446" s="1" t="s">
        <v>158</v>
      </c>
      <c r="M446" s="15" t="s">
        <v>1618</v>
      </c>
      <c r="N446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data-author="Joaquín Madurga" data-momento="Entrada" data-bib="-" data-nold="275" data-nnew="A35"&gt;&lt;a href="canciones/unidos_en_la_fiesta.html"&gt;Unidos en la fiesta&lt;/a&gt;&lt;/li&gt;</v>
      </c>
      <c r="O446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{"title":"Unidos en la fiesta","file":"canciones/unidos_en_la_fiesta.html","sections":["Entrada"],"number":"A35","number_old":"NUM","tono":"Sol cej2","author":"Joaquín Madurga","source":"-","keywords":["KW"]},</v>
      </c>
    </row>
    <row r="447" spans="1:15" x14ac:dyDescent="0.3">
      <c r="A447" s="1">
        <f>ROW(Tabla13[[#This Row],[Título]])-1</f>
        <v>446</v>
      </c>
      <c r="B447" s="1" t="s">
        <v>1173</v>
      </c>
      <c r="C447" s="1" t="s">
        <v>1169</v>
      </c>
      <c r="D447" s="1" t="s">
        <v>1720</v>
      </c>
      <c r="E447" s="1" t="str">
        <f>_xlfn.XLOOKUP(Tabla13[[#This Row],[Título]],Tabla4[Título],Tabla4[Número],"-",0)</f>
        <v>-</v>
      </c>
      <c r="G447" s="1" t="s">
        <v>1174</v>
      </c>
      <c r="I447" s="15" t="s">
        <v>277</v>
      </c>
      <c r="J447" s="1"/>
      <c r="K447" s="1"/>
      <c r="L447" s="1"/>
      <c r="M447" s="15" t="s">
        <v>1366</v>
      </c>
      <c r="N447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data-author="Taizé" data-momento="TaizéORIG" data-bib="" data-nold="-" data-nnew="Q79"&gt;&lt;a href="canciones/v_tebi_je_izvir_življenja.html"&gt;V tebi je izvir življenja&lt;/a&gt;&lt;/li&gt;</v>
      </c>
      <c r="O447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{"title":"V tebi je izvir življenja","file":"canciones/v_tebi_je_izvir_življenja.html","sections":["TaizéORIG"],"number":"Q79","number_old":"NUM","tono":"Re cej2","author":"Taizé","source":"","keywords":["KW"]},</v>
      </c>
    </row>
    <row r="448" spans="1:15" x14ac:dyDescent="0.3">
      <c r="A448" s="1">
        <f>ROW(Tabla13[[#This Row],[Título]])-1</f>
        <v>447</v>
      </c>
      <c r="B448" s="1" t="s">
        <v>159</v>
      </c>
      <c r="C448" s="1" t="s">
        <v>195</v>
      </c>
      <c r="D448" s="1" t="s">
        <v>821</v>
      </c>
      <c r="E448" s="1">
        <f>_xlfn.XLOOKUP(Tabla13[[#This Row],[Título]],Tabla4[Título],Tabla4[Número],"-",0)</f>
        <v>284</v>
      </c>
      <c r="F448" s="1" t="s">
        <v>215</v>
      </c>
      <c r="G448" s="1" t="s">
        <v>551</v>
      </c>
      <c r="H448" s="1" t="s">
        <v>643</v>
      </c>
      <c r="I448" s="15" t="s">
        <v>490</v>
      </c>
      <c r="J448" s="1"/>
      <c r="K448" s="1" t="s">
        <v>938</v>
      </c>
      <c r="L448" s="1" t="s">
        <v>159</v>
      </c>
      <c r="M448" s="15" t="s">
        <v>1619</v>
      </c>
      <c r="N448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data-author="Carmelo Erdozáin" data-momento="Entrada" data-bib="-" data-nold="284" data-nnew="A36"&gt;&lt;a href="canciones/vamos_a_preparar.html"&gt;Vamos a preparar&lt;/a&gt;&lt;/li&gt;</v>
      </c>
      <c r="O448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{"title":"Vamos a preparar","file":"canciones/vamos_a_preparar.html","sections":["Entrada"],"number":"A36","number_old":"NUM","tono":"Do","author":"Carmelo Erdozáin","source":"-","keywords":["KW"]},</v>
      </c>
    </row>
    <row r="449" spans="1:15" x14ac:dyDescent="0.3">
      <c r="A449" s="1">
        <f>ROW(Tabla13[[#This Row],[Título]])-1</f>
        <v>448</v>
      </c>
      <c r="B449" s="1" t="s">
        <v>160</v>
      </c>
      <c r="C449" s="1" t="s">
        <v>195</v>
      </c>
      <c r="D449" s="1" t="s">
        <v>822</v>
      </c>
      <c r="E449" s="1">
        <f>_xlfn.XLOOKUP(Tabla13[[#This Row],[Título]],Tabla4[Título],Tabla4[Número],"-",0)</f>
        <v>277</v>
      </c>
      <c r="F449" s="1" t="s">
        <v>215</v>
      </c>
      <c r="G449" s="1" t="s">
        <v>1177</v>
      </c>
      <c r="H449" s="1" t="s">
        <v>643</v>
      </c>
      <c r="I449" s="15" t="s">
        <v>504</v>
      </c>
      <c r="J449" s="1"/>
      <c r="K449" s="1" t="s">
        <v>938</v>
      </c>
      <c r="L449" s="1" t="s">
        <v>160</v>
      </c>
      <c r="M449" s="15" t="s">
        <v>1620</v>
      </c>
      <c r="N449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data-author="Juan Antonio Espinosa" data-momento="Entrada" data-bib="-" data-nold="277" data-nnew="A37"&gt;&lt;a href="canciones/vamos_cantando_al_señor.html"&gt;Vamos cantando al Señor&lt;/a&gt;&lt;/li&gt;</v>
      </c>
      <c r="O449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{"title":"Vamos cantando al Señor","file":"canciones/vamos_cantando_al_señor.html","sections":["Entrada"],"number":"A37","number_old":"NUM","tono":"Re","author":"Juan Antonio Espinosa","source":"-","keywords":["KW"]},</v>
      </c>
    </row>
    <row r="450" spans="1:15" x14ac:dyDescent="0.3">
      <c r="A450" s="1">
        <f>ROW(Tabla13[[#This Row],[Título]])-1</f>
        <v>449</v>
      </c>
      <c r="B450" s="1" t="s">
        <v>161</v>
      </c>
      <c r="C450" s="1" t="s">
        <v>195</v>
      </c>
      <c r="D450" s="1" t="s">
        <v>823</v>
      </c>
      <c r="E450" s="1">
        <f>_xlfn.XLOOKUP(Tabla13[[#This Row],[Título]],Tabla4[Título],Tabla4[Número],"-",0)</f>
        <v>285</v>
      </c>
      <c r="F450" s="1" t="s">
        <v>215</v>
      </c>
      <c r="G450" s="1" t="s">
        <v>1182</v>
      </c>
      <c r="H450" s="1" t="s">
        <v>643</v>
      </c>
      <c r="I450" s="15" t="s">
        <v>538</v>
      </c>
      <c r="J450" s="1"/>
      <c r="K450" s="1" t="s">
        <v>938</v>
      </c>
      <c r="L450" s="1" t="s">
        <v>161</v>
      </c>
      <c r="M450" s="15" t="s">
        <v>1621</v>
      </c>
      <c r="N450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data-author="Misa salvadoreña" data-momento="Entrada" data-bib="-" data-nold="285" data-nnew="A38"&gt;&lt;a href="canciones/vamos_todos_al_banquete.html"&gt;Vamos todos al banquete&lt;/a&gt;&lt;/li&gt;</v>
      </c>
      <c r="O450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{"title":"Vamos todos al banquete","file":"canciones/vamos_todos_al_banquete.html","sections":["Entrada"],"number":"A38","number_old":"NUM","tono":"Sol","author":"Misa salvadoreña","source":"-","keywords":["KW"]},</v>
      </c>
    </row>
    <row r="451" spans="1:15" x14ac:dyDescent="0.3">
      <c r="A451" s="1">
        <f>ROW(Tabla13[[#This Row],[Título]])-1</f>
        <v>450</v>
      </c>
      <c r="B451" s="1" t="s">
        <v>162</v>
      </c>
      <c r="C451" s="1" t="s">
        <v>203</v>
      </c>
      <c r="D451" s="1" t="s">
        <v>2090</v>
      </c>
      <c r="E451" s="1">
        <f>_xlfn.XLOOKUP(Tabla13[[#This Row],[Título]],Tabla4[Título],Tabla4[Número],"-",0)</f>
        <v>470</v>
      </c>
      <c r="F451" s="1" t="s">
        <v>215</v>
      </c>
      <c r="G451" s="1" t="s">
        <v>1184</v>
      </c>
      <c r="H451" s="1" t="s">
        <v>643</v>
      </c>
      <c r="I451" s="15" t="s">
        <v>492</v>
      </c>
      <c r="J451" s="1"/>
      <c r="K451" s="1" t="s">
        <v>938</v>
      </c>
      <c r="L451" s="1" t="s">
        <v>162</v>
      </c>
      <c r="M451" s="15" t="s">
        <v>1622</v>
      </c>
      <c r="N451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data-author="Francisco Palazón" data-momento="Despedida" data-bib="-" data-nold="470" data-nnew="L08"&gt;&lt;a href="canciones/vaso_nuevo.html"&gt;Vaso nuevo&lt;/a&gt;&lt;/li&gt;</v>
      </c>
      <c r="O451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{"title":"Vaso nuevo","file":"canciones/vaso_nuevo.html","sections":["Despedida"],"number":"L08","number_old":"NUM","tono":"Do cej2","author":"Francisco Palazón","source":"-","keywords":["KW"]},</v>
      </c>
    </row>
    <row r="452" spans="1:15" x14ac:dyDescent="0.3">
      <c r="A452" s="1">
        <f>ROW(Tabla13[[#This Row],[Título]])-1</f>
        <v>451</v>
      </c>
      <c r="B452" s="1" t="s">
        <v>232</v>
      </c>
      <c r="C452" s="1" t="s">
        <v>195</v>
      </c>
      <c r="D452" s="1" t="s">
        <v>824</v>
      </c>
      <c r="E452" s="1" t="str">
        <f>_xlfn.XLOOKUP(Tabla13[[#This Row],[Título]],Tabla4[Título],Tabla4[Número],"-",0)</f>
        <v>-</v>
      </c>
      <c r="F452" s="1" t="s">
        <v>222</v>
      </c>
      <c r="G452" s="1" t="s">
        <v>1182</v>
      </c>
      <c r="H452" s="1" t="s">
        <v>643</v>
      </c>
      <c r="I452" s="15" t="s">
        <v>506</v>
      </c>
      <c r="J452" s="1"/>
      <c r="K452" s="1" t="s">
        <v>938</v>
      </c>
      <c r="L452" s="1" t="s">
        <v>232</v>
      </c>
      <c r="M452" s="15" t="s">
        <v>1623</v>
      </c>
      <c r="N452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data-author="Alborada" data-momento="Entrada" data-bib="-" data-nold="-" data-nnew="A39"&gt;&lt;a href="canciones/ven_a_celebrar.html"&gt;Ven a celebrar&lt;/a&gt;&lt;/li&gt;</v>
      </c>
      <c r="O452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{"title":"Ven a celebrar","file":"canciones/ven_a_celebrar.html","sections":["Entrada"],"number":"A39","number_old":"NUM","tono":"Sol","author":"Alborada","source":"-","keywords":["KW"]},</v>
      </c>
    </row>
    <row r="453" spans="1:15" x14ac:dyDescent="0.3">
      <c r="A453" s="1">
        <f>ROW(Tabla13[[#This Row],[Título]])-1</f>
        <v>452</v>
      </c>
      <c r="B453" s="1" t="s">
        <v>208</v>
      </c>
      <c r="C453" s="1" t="s">
        <v>195</v>
      </c>
      <c r="D453" s="1" t="s">
        <v>825</v>
      </c>
      <c r="E453" s="1" t="str">
        <f>_xlfn.XLOOKUP(Tabla13[[#This Row],[Título]],Tabla4[Título],Tabla4[Número],"-",0)</f>
        <v>-</v>
      </c>
      <c r="F453" s="1" t="s">
        <v>215</v>
      </c>
      <c r="G453" s="1" t="s">
        <v>1180</v>
      </c>
      <c r="H453" s="1" t="s">
        <v>643</v>
      </c>
      <c r="I453" s="15" t="s">
        <v>493</v>
      </c>
      <c r="J453" s="1"/>
      <c r="K453" s="1" t="s">
        <v>938</v>
      </c>
      <c r="L453" s="1" t="s">
        <v>208</v>
      </c>
      <c r="M453" s="15" t="s">
        <v>1624</v>
      </c>
      <c r="N453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data-author="Toño Casado" data-momento="Entrada" data-bib="-" data-nold="-" data-nnew="A40"&gt;&lt;a href="canciones/ven_a_la_fiesta.html"&gt;Ven a la fiesta&lt;/a&gt;&lt;/li&gt;</v>
      </c>
      <c r="O453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{"title":"Ven a la fiesta","file":"canciones/ven_a_la_fiesta.html","sections":["Entrada"],"number":"A40","number_old":"NUM","tono":"Mi","author":"Toño Casado","source":"-","keywords":["KW"]},</v>
      </c>
    </row>
    <row r="454" spans="1:15" x14ac:dyDescent="0.3">
      <c r="A454" s="1">
        <f>ROW(Tabla13[[#This Row],[Título]])-1</f>
        <v>453</v>
      </c>
      <c r="B454" s="1" t="s">
        <v>628</v>
      </c>
      <c r="C454" s="1" t="s">
        <v>206</v>
      </c>
      <c r="D454" s="1" t="s">
        <v>723</v>
      </c>
      <c r="E454" s="1" t="str">
        <f>_xlfn.XLOOKUP(Tabla13[[#This Row],[Título]],Tabla4[Título],Tabla4[Número],"-",0)</f>
        <v>-</v>
      </c>
      <c r="F454" s="1" t="s">
        <v>219</v>
      </c>
      <c r="G454" s="1" t="s">
        <v>1187</v>
      </c>
      <c r="H454" s="1" t="s">
        <v>643</v>
      </c>
      <c r="I454" s="15" t="s">
        <v>568</v>
      </c>
      <c r="J454" s="1"/>
      <c r="K454" s="1" t="s">
        <v>938</v>
      </c>
      <c r="L454" s="1" t="s">
        <v>628</v>
      </c>
      <c r="M454" s="15" t="s">
        <v>1625</v>
      </c>
      <c r="N454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data-author="Josep Asunción" data-momento="Antífonas" data-bib="-" data-nold="-" data-nnew="D39"&gt;&lt;a href="canciones/ven_y_descansate.html"&gt;Ven y descánsate&lt;/a&gt;&lt;/li&gt;</v>
      </c>
      <c r="O454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{"title":"Ven y descánsate","file":"canciones/ven_y_descansate.html","sections":["Antífonas"],"number":"D39","number_old":"NUM","tono":"Lam","author":"Josep Asunción","source":"-","keywords":["KW"]},</v>
      </c>
    </row>
    <row r="455" spans="1:15" x14ac:dyDescent="0.3">
      <c r="A455" s="1">
        <f>ROW(Tabla13[[#This Row],[Título]])-1</f>
        <v>454</v>
      </c>
      <c r="B455" s="1" t="s">
        <v>1087</v>
      </c>
      <c r="C455" s="1" t="s">
        <v>1168</v>
      </c>
      <c r="D455" s="1" t="s">
        <v>1760</v>
      </c>
      <c r="E455" s="1" t="str">
        <f>_xlfn.XLOOKUP(Tabla13[[#This Row],[Título]],Tabla4[Título],Tabla4[Número],"-",0)</f>
        <v>-</v>
      </c>
      <c r="G455" s="1" t="s">
        <v>1174</v>
      </c>
      <c r="I455" s="15" t="s">
        <v>277</v>
      </c>
      <c r="J455" s="1"/>
      <c r="K455" s="1" t="s">
        <v>938</v>
      </c>
      <c r="L455" s="1" t="s">
        <v>475</v>
      </c>
      <c r="M455" s="15" t="s">
        <v>1626</v>
      </c>
      <c r="N455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data-author="Taizé" data-momento="TaizéESP" data-bib="-" data-nold="-" data-nnew="Q80"&gt;&lt;a href="canciones/vieni_spirito_creatore_(canon).html"&gt;Ven, Espíritu (canon)&lt;/a&gt;&lt;/li&gt;</v>
      </c>
      <c r="O455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{"title":"Ven, Espíritu (canon)","file":"canciones/vieni_spirito_creatore_(canon).html","sections":["TaizéESP"],"number":"Q80","number_old":"NUM","tono":"Re cej2","author":"Taizé","source":"-","keywords":["KW"]},</v>
      </c>
    </row>
    <row r="456" spans="1:15" x14ac:dyDescent="0.3">
      <c r="A456" s="1">
        <f>ROW(Tabla13[[#This Row],[Título]])-1</f>
        <v>455</v>
      </c>
      <c r="B456" s="1" t="s">
        <v>1085</v>
      </c>
      <c r="C456" s="1" t="s">
        <v>1168</v>
      </c>
      <c r="D456" s="1" t="s">
        <v>1759</v>
      </c>
      <c r="E456" s="1" t="str">
        <f>_xlfn.XLOOKUP(Tabla13[[#This Row],[Título]],Tabla4[Título],Tabla4[Número],"-",0)</f>
        <v>-</v>
      </c>
      <c r="G456" s="1" t="s">
        <v>1193</v>
      </c>
      <c r="I456" s="15" t="s">
        <v>277</v>
      </c>
      <c r="J456" s="1"/>
      <c r="K456" s="1" t="s">
        <v>938</v>
      </c>
      <c r="L456" s="1" t="s">
        <v>464</v>
      </c>
      <c r="M456" s="15" t="s">
        <v>1627</v>
      </c>
      <c r="N456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data-author="Taizé" data-momento="TaizéESP" data-bib="-" data-nold="-" data-nnew="Q77"&gt;&lt;a href="canciones/ven,_espiritu_de_dios_(esprit_createur).html"&gt;Ven, Espíritu de Dios&lt;/a&gt;&lt;/li&gt;</v>
      </c>
      <c r="O456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{"title":"Ven, Espíritu de Dios","file":"canciones/ven,_espiritu_de_dios_(esprit_createur).html","sections":["TaizéESP"],"number":"Q77","number_old":"NUM","tono":"Rem cej2","author":"Taizé","source":"-","keywords":["KW"]},</v>
      </c>
    </row>
    <row r="457" spans="1:15" x14ac:dyDescent="0.3">
      <c r="A457" s="1">
        <f>ROW(Tabla13[[#This Row],[Título]])-1</f>
        <v>456</v>
      </c>
      <c r="B457" s="1" t="s">
        <v>223</v>
      </c>
      <c r="C457" s="1" t="s">
        <v>225</v>
      </c>
      <c r="D457" s="1" t="s">
        <v>2091</v>
      </c>
      <c r="E457" s="1" t="str">
        <f>_xlfn.XLOOKUP(Tabla13[[#This Row],[Título]],Tabla4[Título],Tabla4[Número],"-",0)</f>
        <v>-</v>
      </c>
      <c r="F457" s="1" t="s">
        <v>215</v>
      </c>
      <c r="G457" s="1" t="s">
        <v>1178</v>
      </c>
      <c r="H457" s="1" t="s">
        <v>643</v>
      </c>
      <c r="I457" s="15" t="s">
        <v>938</v>
      </c>
      <c r="J457" s="1"/>
      <c r="K457" s="1" t="s">
        <v>938</v>
      </c>
      <c r="L457" s="1" t="s">
        <v>223</v>
      </c>
      <c r="M457" s="15" t="s">
        <v>1628</v>
      </c>
      <c r="N457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data-author="-" data-momento="Espíritu" data-bib="-" data-nold="-" data-nnew="N04"&gt;&lt;a href="canciones/ven,_espiritu_de_dios_(kairoi).html"&gt;Ven, Espíritu de Dios (Esprit createur)&lt;/a&gt;&lt;/li&gt;</v>
      </c>
      <c r="O457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{"title":"Ven, Espíritu de Dios (Esprit createur)","file":"canciones/ven,_espiritu_de_dios_(kairoi).html","sections":["Espíritu"],"number":"N04","number_old":"NUM","tono":"Fa","author":"-","source":"-","keywords":["KW"]},</v>
      </c>
    </row>
    <row r="458" spans="1:15" x14ac:dyDescent="0.3">
      <c r="A458" s="1">
        <f>ROW(Tabla13[[#This Row],[Título]])-1</f>
        <v>457</v>
      </c>
      <c r="B458" s="1" t="s">
        <v>193</v>
      </c>
      <c r="C458" s="1" t="s">
        <v>225</v>
      </c>
      <c r="D458" s="1" t="s">
        <v>2092</v>
      </c>
      <c r="E458" s="1" t="str">
        <f>_xlfn.XLOOKUP(Tabla13[[#This Row],[Título]],Tabla4[Título],Tabla4[Número],"-",0)</f>
        <v>-</v>
      </c>
      <c r="F458" s="1" t="s">
        <v>215</v>
      </c>
      <c r="G458" s="1" t="s">
        <v>1187</v>
      </c>
      <c r="H458" s="1" t="s">
        <v>643</v>
      </c>
      <c r="I458" s="15" t="s">
        <v>497</v>
      </c>
      <c r="J458" s="1"/>
      <c r="K458" s="1" t="s">
        <v>938</v>
      </c>
      <c r="L458" s="1" t="s">
        <v>193</v>
      </c>
      <c r="M458" s="15" t="s">
        <v>1608</v>
      </c>
      <c r="N458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data-author="Kairoi" data-momento="Espíritu" data-bib="-" data-nold="-" data-nnew="N05"&gt;&lt;a href="canciones/tui_amoris.html"&gt;Ven, Espíritu de Dios (Kairoi)&lt;/a&gt;&lt;/li&gt;</v>
      </c>
      <c r="O458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{"title":"Ven, Espíritu de Dios (Kairoi)","file":"canciones/tui_amoris.html","sections":["Espíritu"],"number":"N05","number_old":"NUM","tono":"Lam","author":"Kairoi","source":"-","keywords":["KW"]},</v>
      </c>
    </row>
    <row r="459" spans="1:15" x14ac:dyDescent="0.3">
      <c r="A459" s="1">
        <f>ROW(Tabla13[[#This Row],[Título]])-1</f>
        <v>458</v>
      </c>
      <c r="B459" s="1" t="s">
        <v>558</v>
      </c>
      <c r="C459" s="1" t="s">
        <v>217</v>
      </c>
      <c r="D459" s="1" t="s">
        <v>2093</v>
      </c>
      <c r="E459" s="1" t="str">
        <f>_xlfn.XLOOKUP(Tabla13[[#This Row],[Título]],Tabla4[Título],Tabla4[Número],"-",0)</f>
        <v>-</v>
      </c>
      <c r="F459" s="1" t="s">
        <v>215</v>
      </c>
      <c r="G459" s="1" t="s">
        <v>551</v>
      </c>
      <c r="H459" s="1" t="s">
        <v>643</v>
      </c>
      <c r="I459" s="15" t="s">
        <v>530</v>
      </c>
      <c r="J459" s="1"/>
      <c r="K459" s="1" t="s">
        <v>938</v>
      </c>
      <c r="L459" s="1" t="s">
        <v>558</v>
      </c>
      <c r="M459" s="15" t="s">
        <v>1629</v>
      </c>
      <c r="N459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data-author="Grupo Nueva Vida" data-momento="Especiales" data-bib="-" data-nold="-" data-nnew="P06"&gt;&lt;a href="canciones/ven,_espiritu_divino_(secuencia_de_pentecostes).html"&gt;Ven, Espíritu divino (Secuencia de Pentecostés)&lt;/a&gt;&lt;/li&gt;</v>
      </c>
      <c r="O459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{"title":"Ven, Espíritu divino (Secuencia de Pentecostés)","file":"canciones/ven,_espiritu_divino_(secuencia_de_pentecostes).html","sections":["Especiales"],"number":"P06","number_old":"NUM","tono":"Do","author":"Grupo Nueva Vida","source":"-","keywords":["KW"]},</v>
      </c>
    </row>
    <row r="460" spans="1:15" x14ac:dyDescent="0.3">
      <c r="A460" s="1">
        <f>ROW(Tabla13[[#This Row],[Título]])-1</f>
        <v>459</v>
      </c>
      <c r="B460" s="1" t="s">
        <v>592</v>
      </c>
      <c r="C460" s="1" t="s">
        <v>206</v>
      </c>
      <c r="D460" s="1" t="s">
        <v>724</v>
      </c>
      <c r="E460" s="1" t="str">
        <f>_xlfn.XLOOKUP(Tabla13[[#This Row],[Título]],Tabla4[Título],Tabla4[Número],"-",0)</f>
        <v>-</v>
      </c>
      <c r="F460" s="1" t="s">
        <v>582</v>
      </c>
      <c r="G460" s="1" t="s">
        <v>482</v>
      </c>
      <c r="H460" s="1" t="s">
        <v>643</v>
      </c>
      <c r="I460" s="15" t="s">
        <v>513</v>
      </c>
      <c r="J460" s="1"/>
      <c r="K460" s="1" t="s">
        <v>938</v>
      </c>
      <c r="L460" s="1" t="s">
        <v>592</v>
      </c>
      <c r="M460" s="15" t="s">
        <v>1630</v>
      </c>
      <c r="N460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data-author="Brotes de Olivo" data-momento="Antífonas" data-bib="-" data-nold="-" data-nnew="D40"&gt;&lt;a href="canciones/ven,_no_apartes_de_mi_los_ojos.html"&gt;Ven, no apartes de mí los ojos&lt;/a&gt;&lt;/li&gt;</v>
      </c>
      <c r="O460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{"title":"Ven, no apartes de mí los ojos","file":"canciones/ven,_no_apartes_de_mi_los_ojos.html","sections":["Antífonas"],"number":"D40","number_old":"NUM","tono":"La","author":"Brotes de Olivo","source":"-","keywords":["KW"]},</v>
      </c>
    </row>
    <row r="461" spans="1:15" x14ac:dyDescent="0.3">
      <c r="A461" s="1">
        <f>ROW(Tabla13[[#This Row],[Título]])-1</f>
        <v>460</v>
      </c>
      <c r="B461" s="1" t="s">
        <v>163</v>
      </c>
      <c r="C461" s="1" t="s">
        <v>195</v>
      </c>
      <c r="D461" s="1" t="s">
        <v>826</v>
      </c>
      <c r="E461" s="1">
        <f>_xlfn.XLOOKUP(Tabla13[[#This Row],[Título]],Tabla4[Título],Tabla4[Número],"-",0)</f>
        <v>283</v>
      </c>
      <c r="F461" s="1" t="s">
        <v>215</v>
      </c>
      <c r="G461" s="1" t="s">
        <v>1180</v>
      </c>
      <c r="H461" s="1" t="s">
        <v>643</v>
      </c>
      <c r="I461" s="15" t="s">
        <v>490</v>
      </c>
      <c r="J461" s="1"/>
      <c r="K461" s="1" t="s">
        <v>938</v>
      </c>
      <c r="L461" s="1" t="s">
        <v>163</v>
      </c>
      <c r="M461" s="15" t="s">
        <v>1631</v>
      </c>
      <c r="N461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data-author="Carmelo Erdozáin" data-momento="Entrada" data-bib="-" data-nold="283" data-nnew="A41"&gt;&lt;a href="canciones/ven,_salvador.html"&gt;Ven, Salvador&lt;/a&gt;&lt;/li&gt;</v>
      </c>
      <c r="O461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{"title":"Ven, Salvador","file":"canciones/ven,_salvador.html","sections":["Entrada"],"number":"A41","number_old":"NUM","tono":"Mi","author":"Carmelo Erdozáin","source":"-","keywords":["KW"]},</v>
      </c>
    </row>
    <row r="462" spans="1:15" x14ac:dyDescent="0.3">
      <c r="A462" s="1">
        <f>ROW(Tabla13[[#This Row],[Título]])-1</f>
        <v>461</v>
      </c>
      <c r="B462" s="1" t="s">
        <v>650</v>
      </c>
      <c r="C462" s="1" t="s">
        <v>206</v>
      </c>
      <c r="D462" s="1" t="s">
        <v>725</v>
      </c>
      <c r="E462" s="1" t="str">
        <f>_xlfn.XLOOKUP(Tabla13[[#This Row],[Título]],Tabla4[Título],Tabla4[Número],"-",0)</f>
        <v>-</v>
      </c>
      <c r="F462" s="1" t="s">
        <v>582</v>
      </c>
      <c r="G462" s="1" t="s">
        <v>552</v>
      </c>
      <c r="H462" s="1" t="s">
        <v>643</v>
      </c>
      <c r="I462" s="15" t="s">
        <v>651</v>
      </c>
      <c r="J462" s="1"/>
      <c r="K462" s="1" t="s">
        <v>938</v>
      </c>
      <c r="L462" s="1" t="s">
        <v>650</v>
      </c>
      <c r="M462" s="15" t="s">
        <v>1632</v>
      </c>
      <c r="N462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data-author="Grupo Loyola Valladolid" data-momento="Antífonas" data-bib="-" data-nold="-" data-nnew="D41"&gt;&lt;a href="canciones/ven,_si_te_has_caido_levantate.html"&gt;Ven, si te has caído levántate&lt;/a&gt;&lt;/li&gt;</v>
      </c>
      <c r="O462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{"title":"Ven, si te has caído levántate","file":"canciones/ven,_si_te_has_caido_levantate.html","sections":["Antífonas"],"number":"D41","number_old":"NUM","tono":"Mim","author":"Grupo Loyola Valladolid","source":"-","keywords":["KW"]},</v>
      </c>
    </row>
    <row r="463" spans="1:15" x14ac:dyDescent="0.3">
      <c r="A463" s="1">
        <f>ROW(Tabla13[[#This Row],[Título]])-1</f>
        <v>462</v>
      </c>
      <c r="B463" s="1" t="s">
        <v>263</v>
      </c>
      <c r="C463" s="1" t="s">
        <v>485</v>
      </c>
      <c r="D463" s="1" t="s">
        <v>1675</v>
      </c>
      <c r="E463" s="1">
        <f>_xlfn.XLOOKUP(Tabla13[[#This Row],[Título]],Tabla4[Título],Tabla4[Número],"-",0)</f>
        <v>289</v>
      </c>
      <c r="G463" s="1" t="s">
        <v>551</v>
      </c>
      <c r="H463" s="1" t="s">
        <v>484</v>
      </c>
      <c r="I463" s="15" t="s">
        <v>938</v>
      </c>
      <c r="J463" s="1"/>
      <c r="K463" s="1" t="s">
        <v>938</v>
      </c>
      <c r="L463" s="1" t="s">
        <v>263</v>
      </c>
      <c r="M463" s="15" t="s">
        <v>1633</v>
      </c>
      <c r="N463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data-author="-" data-momento="Navidad" data-bib="-" data-nold="289" data-nnew="O19"&gt;&lt;a href="canciones/venid,_fieles_todos_(adeste_fideles).html"&gt;Venid, fieles todos (Adeste fideles)&lt;/a&gt;&lt;/li&gt;</v>
      </c>
      <c r="O463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{"title":"Venid, fieles todos (Adeste fideles)","file":"canciones/venid,_fieles_todos_(adeste_fideles).html","sections":["Navidad"],"number":"O19","number_old":"NUM","tono":"Do","author":"-","source":"-","keywords":["KW"]},</v>
      </c>
    </row>
    <row r="464" spans="1:15" x14ac:dyDescent="0.3">
      <c r="A464" s="1">
        <f>ROW(Tabla13[[#This Row],[Título]])-1</f>
        <v>463</v>
      </c>
      <c r="B464" s="1" t="s">
        <v>164</v>
      </c>
      <c r="C464" s="1" t="s">
        <v>206</v>
      </c>
      <c r="D464" s="1" t="s">
        <v>726</v>
      </c>
      <c r="E464" s="1">
        <f>_xlfn.XLOOKUP(Tabla13[[#This Row],[Título]],Tabla4[Título],Tabla4[Número],"-",0)</f>
        <v>471</v>
      </c>
      <c r="F464" s="1" t="s">
        <v>215</v>
      </c>
      <c r="G464" s="1" t="s">
        <v>1182</v>
      </c>
      <c r="H464" s="1" t="s">
        <v>643</v>
      </c>
      <c r="I464" s="15" t="s">
        <v>491</v>
      </c>
      <c r="J464" s="1"/>
      <c r="K464" s="1" t="s">
        <v>938</v>
      </c>
      <c r="L464" s="1" t="s">
        <v>164</v>
      </c>
      <c r="M464" s="15" t="s">
        <v>1634</v>
      </c>
      <c r="N464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data-author="Juanjo Elezkano" data-momento="Antífonas" data-bib="-" data-nold="471" data-nnew="D42"&gt;&lt;a href="canciones/venimos_a_escuchar_tu_voz.html"&gt;Venimos a escuchar tu voz&lt;/a&gt;&lt;/li&gt;</v>
      </c>
      <c r="O464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{"title":"Venimos a escuchar tu voz","file":"canciones/venimos_a_escuchar_tu_voz.html","sections":["Antífonas"],"number":"D42","number_old":"NUM","tono":"Sol","author":"Juanjo Elezkano","source":"-","keywords":["KW"]},</v>
      </c>
    </row>
    <row r="465" spans="1:15" x14ac:dyDescent="0.3">
      <c r="A465" s="1">
        <f>ROW(Tabla13[[#This Row],[Título]])-1</f>
        <v>464</v>
      </c>
      <c r="B465" s="1" t="s">
        <v>165</v>
      </c>
      <c r="C465" s="1" t="s">
        <v>1138</v>
      </c>
      <c r="D465" s="1" t="s">
        <v>1162</v>
      </c>
      <c r="E465" s="1">
        <f>_xlfn.XLOOKUP(Tabla13[[#This Row],[Título]],Tabla4[Título],Tabla4[Número],"-",0)</f>
        <v>286</v>
      </c>
      <c r="F465" s="1" t="s">
        <v>215</v>
      </c>
      <c r="G465" s="1" t="s">
        <v>1175</v>
      </c>
      <c r="H465" s="1" t="s">
        <v>643</v>
      </c>
      <c r="I465" s="15" t="s">
        <v>613</v>
      </c>
      <c r="J465" s="1"/>
      <c r="K465" s="1" t="s">
        <v>938</v>
      </c>
      <c r="L465" s="1" t="s">
        <v>165</v>
      </c>
      <c r="M465" s="15" t="s">
        <v>1635</v>
      </c>
      <c r="N465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data-author="André Losay" data-momento="Comunión" data-bib="-" data-nold="286" data-nnew="K80"&gt;&lt;a href="canciones/victoria,_tu_reinaras.html"&gt;Victoria, tú reinarás&lt;/a&gt;&lt;/li&gt;</v>
      </c>
      <c r="O465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{"title":"Victoria, tú reinarás","file":"canciones/victoria,_tu_reinaras.html","sections":["Comunión"],"number":"K80","number_old":"NUM","tono":"La cej3","author":"André Losay","source":"-","keywords":["KW"]},</v>
      </c>
    </row>
    <row r="466" spans="1:15" x14ac:dyDescent="0.3">
      <c r="A466" s="1">
        <f>ROW(Tabla13[[#This Row],[Título]])-1</f>
        <v>465</v>
      </c>
      <c r="B466" s="1" t="s">
        <v>166</v>
      </c>
      <c r="C466" s="1" t="s">
        <v>195</v>
      </c>
      <c r="D466" s="1" t="s">
        <v>828</v>
      </c>
      <c r="E466" s="1">
        <f>_xlfn.XLOOKUP(Tabla13[[#This Row],[Título]],Tabla4[Título],Tabla4[Número],"-",0)</f>
        <v>278</v>
      </c>
      <c r="F466" s="1" t="s">
        <v>215</v>
      </c>
      <c r="G466" s="1" t="s">
        <v>551</v>
      </c>
      <c r="H466" s="1" t="s">
        <v>643</v>
      </c>
      <c r="I466" s="15" t="s">
        <v>495</v>
      </c>
      <c r="J466" s="1"/>
      <c r="K466" s="1" t="s">
        <v>938</v>
      </c>
      <c r="L466" s="1" t="s">
        <v>166</v>
      </c>
      <c r="M466" s="15" t="s">
        <v>1636</v>
      </c>
      <c r="N466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data-author="Cesáreo Gabarain" data-momento="Entrada" data-bib="-" data-nold="278" data-nnew="A43"&gt;&lt;a href="canciones/vienen_con_alegria.html"&gt;Vienen con alegría&lt;/a&gt;&lt;/li&gt;</v>
      </c>
      <c r="O466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{"title":"Vienen con alegría","file":"canciones/vienen_con_alegria.html","sections":["Entrada"],"number":"A43","number_old":"NUM","tono":"Do","author":"Cesáreo Gabarain","source":"-","keywords":["KW"]},</v>
      </c>
    </row>
    <row r="467" spans="1:15" x14ac:dyDescent="0.3">
      <c r="A467" s="1">
        <f>ROW(Tabla13[[#This Row],[Título]])-1</f>
        <v>466</v>
      </c>
      <c r="B467" s="1" t="s">
        <v>475</v>
      </c>
      <c r="C467" s="1" t="s">
        <v>1169</v>
      </c>
      <c r="D467" s="1" t="s">
        <v>1760</v>
      </c>
      <c r="E467" s="1" t="str">
        <f>_xlfn.XLOOKUP(Tabla13[[#This Row],[Título]],Tabla4[Título],Tabla4[Número],"-",0)</f>
        <v>-</v>
      </c>
      <c r="G467" s="1" t="s">
        <v>1174</v>
      </c>
      <c r="I467" s="15"/>
      <c r="J467" s="1"/>
      <c r="K467" s="1"/>
      <c r="L467" s="1"/>
      <c r="M467" s="15" t="s">
        <v>1626</v>
      </c>
      <c r="N467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data-author="" data-momento="TaizéORIG" data-bib="" data-nold="-" data-nnew="Q80"&gt;&lt;a href="canciones/vieni_spirito_creatore_(canon).html"&gt;Vieni Spirito creatore (canon)&lt;/a&gt;&lt;/li&gt;</v>
      </c>
      <c r="O467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{"title":"Vieni Spirito creatore (canon)","file":"canciones/vieni_spirito_creatore_(canon).html","sections":["TaizéORIG"],"number":"Q80","number_old":"NUM","tono":"Re cej2","author":"","source":"","keywords":["KW"]},</v>
      </c>
    </row>
    <row r="468" spans="1:15" x14ac:dyDescent="0.3">
      <c r="A468" s="1">
        <f>ROW(Tabla13[[#This Row],[Título]])-1</f>
        <v>467</v>
      </c>
      <c r="B468" s="1" t="s">
        <v>167</v>
      </c>
      <c r="C468" s="1" t="s">
        <v>203</v>
      </c>
      <c r="D468" s="1" t="s">
        <v>2094</v>
      </c>
      <c r="E468" s="1">
        <f>_xlfn.XLOOKUP(Tabla13[[#This Row],[Título]],Tabla4[Título],Tabla4[Número],"-",0)</f>
        <v>472</v>
      </c>
      <c r="F468" s="1" t="s">
        <v>215</v>
      </c>
      <c r="G468" s="1" t="s">
        <v>1177</v>
      </c>
      <c r="H468" s="1" t="s">
        <v>643</v>
      </c>
      <c r="I468" s="15" t="s">
        <v>938</v>
      </c>
      <c r="J468" s="1"/>
      <c r="K468" s="1" t="s">
        <v>938</v>
      </c>
      <c r="L468" s="1" t="s">
        <v>167</v>
      </c>
      <c r="M468" s="15" t="s">
        <v>1637</v>
      </c>
      <c r="N468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data-author="-" data-momento="Despedida" data-bib="-" data-nold="472" data-nnew="L09"&gt;&lt;a href="canciones/vive_tu_amor_en_mi.html"&gt;Vive tu amor en mí&lt;/a&gt;&lt;/li&gt;</v>
      </c>
      <c r="O468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{"title":"Vive tu amor en mí","file":"canciones/vive_tu_amor_en_mi.html","sections":["Despedida"],"number":"L09","number_old":"NUM","tono":"Re","author":"-","source":"-","keywords":["KW"]},</v>
      </c>
    </row>
    <row r="469" spans="1:15" x14ac:dyDescent="0.3">
      <c r="A469" s="1">
        <f>ROW(Tabla13[[#This Row],[Título]])-1</f>
        <v>468</v>
      </c>
      <c r="B469" s="1" t="s">
        <v>580</v>
      </c>
      <c r="C469" s="1" t="s">
        <v>485</v>
      </c>
      <c r="D469" s="1" t="s">
        <v>1676</v>
      </c>
      <c r="E469" s="1">
        <f>_xlfn.XLOOKUP(Tabla13[[#This Row],[Título]],Tabla4[Título],Tabla4[Número],"-",0)</f>
        <v>171</v>
      </c>
      <c r="G469" s="1" t="s">
        <v>1180</v>
      </c>
      <c r="I469" s="15" t="s">
        <v>570</v>
      </c>
      <c r="J469" s="1"/>
      <c r="K469" s="1" t="s">
        <v>938</v>
      </c>
      <c r="L469" s="1" t="s">
        <v>580</v>
      </c>
      <c r="M469" s="15" t="s">
        <v>1638</v>
      </c>
      <c r="N469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data-author="Comunidad San Pedro" data-momento="Navidad" data-bib="-" data-nold="171" data-nnew="O18"&gt;&lt;a href="canciones/vivid_la_navidad.html"&gt;Vivid la Navidad&lt;/a&gt;&lt;/li&gt;</v>
      </c>
      <c r="O469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{"title":"Vivid la Navidad","file":"canciones/vivid_la_navidad.html","sections":["Navidad"],"number":"O18","number_old":"NUM","tono":"Mi","author":"Comunidad San Pedro","source":"-","keywords":["KW"]},</v>
      </c>
    </row>
    <row r="470" spans="1:15" x14ac:dyDescent="0.3">
      <c r="A470" s="1">
        <f>ROW(Tabla13[[#This Row],[Título]])-1</f>
        <v>469</v>
      </c>
      <c r="B470" s="1" t="s">
        <v>510</v>
      </c>
      <c r="C470" s="1" t="s">
        <v>195</v>
      </c>
      <c r="D470" s="1" t="s">
        <v>827</v>
      </c>
      <c r="E470" s="1" t="str">
        <f>_xlfn.XLOOKUP(Tabla13[[#This Row],[Título]],Tabla4[Título],Tabla4[Número],"-",0)</f>
        <v>-</v>
      </c>
      <c r="F470" s="1" t="s">
        <v>226</v>
      </c>
      <c r="G470" s="1" t="s">
        <v>1184</v>
      </c>
      <c r="H470" s="1" t="s">
        <v>643</v>
      </c>
      <c r="I470" s="15" t="s">
        <v>493</v>
      </c>
      <c r="J470" s="1" t="s">
        <v>554</v>
      </c>
      <c r="K470" s="1" t="s">
        <v>938</v>
      </c>
      <c r="L470" s="1" t="s">
        <v>510</v>
      </c>
      <c r="M470" s="15" t="s">
        <v>1639</v>
      </c>
      <c r="N470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data-author="Toño Casado" data-momento="Entrada" data-bib="-" data-nold="-" data-nnew="A42"&gt;&lt;a href="canciones/viviremos_firmes_en_la_fe.html"&gt;Viviremos firmes en la fe&lt;/a&gt;&lt;/li&gt;</v>
      </c>
      <c r="O470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{"title":"Viviremos firmes en la fe","file":"canciones/viviremos_firmes_en_la_fe.html","sections":["Entrada"],"number":"A42","number_old":"NUM","tono":"Do cej2","author":"Toño Casado","source":"-","keywords":["KW"]},</v>
      </c>
    </row>
    <row r="471" spans="1:15" x14ac:dyDescent="0.3">
      <c r="A471" s="1">
        <f>ROW(Tabla13[[#This Row],[Título]])-1</f>
        <v>470</v>
      </c>
      <c r="B471" s="1" t="s">
        <v>477</v>
      </c>
      <c r="C471" s="1" t="s">
        <v>1169</v>
      </c>
      <c r="D471" s="1" t="s">
        <v>1730</v>
      </c>
      <c r="E471" s="1" t="str">
        <f>_xlfn.XLOOKUP(Tabla13[[#This Row],[Título]],Tabla4[Título],Tabla4[Número],"-",0)</f>
        <v>-</v>
      </c>
      <c r="G471" s="1" t="s">
        <v>1189</v>
      </c>
      <c r="I471" s="15"/>
      <c r="J471" s="1"/>
      <c r="K471" s="1"/>
      <c r="L471" s="1"/>
      <c r="M471" s="15" t="s">
        <v>1400</v>
      </c>
      <c r="N471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data-author="" data-momento="TaizéORIG" data-bib="" data-nold="-" data-nnew="Q81"&gt;&lt;a href="canciones/voici_dieu_qui_vient_à_mon_secours.html"&gt;Voici Dieu qui vient à mon secours&lt;/a&gt;&lt;/li&gt;</v>
      </c>
      <c r="O471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{"title":"Voici Dieu qui vient à mon secours","file":"canciones/voici_dieu_qui_vient_à_mon_secours.html","sections":["TaizéORIG"],"number":"Q81","number_old":"NUM","tono":"Lam cej3","author":"","source":"","keywords":["KW"]},</v>
      </c>
    </row>
    <row r="472" spans="1:15" x14ac:dyDescent="0.3">
      <c r="A472" s="1">
        <f>ROW(Tabla13[[#This Row],[Título]])-1</f>
        <v>471</v>
      </c>
      <c r="B472" s="1" t="s">
        <v>168</v>
      </c>
      <c r="C472" s="1" t="s">
        <v>1138</v>
      </c>
      <c r="D472" s="1" t="s">
        <v>1163</v>
      </c>
      <c r="E472" s="1">
        <f>_xlfn.XLOOKUP(Tabla13[[#This Row],[Título]],Tabla4[Título],Tabla4[Número],"-",0)</f>
        <v>473</v>
      </c>
      <c r="F472" s="1" t="s">
        <v>215</v>
      </c>
      <c r="G472" s="1" t="s">
        <v>1184</v>
      </c>
      <c r="H472" s="1" t="s">
        <v>643</v>
      </c>
      <c r="I472" s="15" t="s">
        <v>938</v>
      </c>
      <c r="J472" s="1"/>
      <c r="K472" s="1" t="s">
        <v>938</v>
      </c>
      <c r="L472" s="1" t="s">
        <v>168</v>
      </c>
      <c r="M472" s="15" t="s">
        <v>1640</v>
      </c>
      <c r="N472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data-author="-" data-momento="Comunión" data-bib="-" data-nold="473" data-nnew="K81"&gt;&lt;a href="canciones/volar.html"&gt;Volar&lt;/a&gt;&lt;/li&gt;</v>
      </c>
      <c r="O472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{"title":"Volar","file":"canciones/volar.html","sections":["Comunión"],"number":"K81","number_old":"NUM","tono":"Do cej2","author":"-","source":"-","keywords":["KW"]},</v>
      </c>
    </row>
    <row r="473" spans="1:15" x14ac:dyDescent="0.3">
      <c r="A473" s="1">
        <f>ROW(Tabla13[[#This Row],[Título]])-1</f>
        <v>472</v>
      </c>
      <c r="B473" s="1" t="s">
        <v>480</v>
      </c>
      <c r="C473" s="1" t="s">
        <v>1169</v>
      </c>
      <c r="D473" s="1" t="s">
        <v>1683</v>
      </c>
      <c r="E473" s="1" t="str">
        <f>_xlfn.XLOOKUP(Tabla13[[#This Row],[Título]],Tabla4[Título],Tabla4[Número],"-",0)</f>
        <v>-</v>
      </c>
      <c r="G473" s="1" t="s">
        <v>1174</v>
      </c>
      <c r="I473" s="15"/>
      <c r="J473" s="1"/>
      <c r="K473" s="1"/>
      <c r="L473" s="1"/>
      <c r="M473" s="15" t="s">
        <v>1266</v>
      </c>
      <c r="N473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data-author="" data-momento="TaizéORIG" data-bib="" data-nold="-" data-nnew="Q82"&gt;&lt;a href="canciones/wysławiajcie_pana.html"&gt;Wysławiajcie Pana&lt;/a&gt;&lt;/li&gt;</v>
      </c>
      <c r="O473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{"title":"Wysławiajcie Pana","file":"canciones/wysławiajcie_pana.html","sections":["TaizéORIG"],"number":"Q82","number_old":"NUM","tono":"Re cej2","author":"","source":"","keywords":["KW"]},</v>
      </c>
    </row>
    <row r="474" spans="1:15" x14ac:dyDescent="0.3">
      <c r="A474" s="1">
        <f>ROW(Tabla13[[#This Row],[Título]])-1</f>
        <v>473</v>
      </c>
      <c r="B474" s="1" t="s">
        <v>194</v>
      </c>
      <c r="C474" s="1" t="s">
        <v>485</v>
      </c>
      <c r="D474" s="1" t="s">
        <v>1677</v>
      </c>
      <c r="E474" s="1" t="str">
        <f>_xlfn.XLOOKUP(Tabla13[[#This Row],[Título]],Tabla4[Título],Tabla4[Número],"-",0)</f>
        <v>-</v>
      </c>
      <c r="F474" s="1" t="s">
        <v>215</v>
      </c>
      <c r="G474" s="1" t="s">
        <v>1178</v>
      </c>
      <c r="I474" s="15" t="s">
        <v>938</v>
      </c>
      <c r="J474" s="1"/>
      <c r="K474" s="1" t="s">
        <v>938</v>
      </c>
      <c r="L474" s="1"/>
      <c r="M474" s="15" t="s">
        <v>1641</v>
      </c>
      <c r="N474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data-author="-" data-momento="Navidad" data-bib="-" data-nold="-" data-nnew="O20"&gt;&lt;a href="canciones/ya_vienen_los_reyes_magos.html"&gt;Ya vienen los Reyes Magos&lt;/a&gt;&lt;/li&gt;</v>
      </c>
      <c r="O474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{"title":"Ya vienen los Reyes Magos","file":"canciones/ya_vienen_los_reyes_magos.html","sections":["Navidad"],"number":"O20","number_old":"NUM","tono":"Fa","author":"-","source":"-","keywords":["KW"]},</v>
      </c>
    </row>
    <row r="475" spans="1:15" x14ac:dyDescent="0.3">
      <c r="A475" s="1">
        <f>ROW(Tabla13[[#This Row],[Título]])-1</f>
        <v>474</v>
      </c>
      <c r="B475" s="1" t="s">
        <v>266</v>
      </c>
      <c r="C475" s="1" t="s">
        <v>206</v>
      </c>
      <c r="D475" s="1" t="s">
        <v>727</v>
      </c>
      <c r="E475" s="1" t="str">
        <f>_xlfn.XLOOKUP(Tabla13[[#This Row],[Título]],Tabla4[Título],Tabla4[Número],"-",0)</f>
        <v>-</v>
      </c>
      <c r="F475" s="1" t="s">
        <v>267</v>
      </c>
      <c r="G475" s="1" t="s">
        <v>1177</v>
      </c>
      <c r="H475" s="1" t="s">
        <v>643</v>
      </c>
      <c r="I475" s="15" t="s">
        <v>267</v>
      </c>
      <c r="J475" s="1"/>
      <c r="K475" s="1" t="s">
        <v>938</v>
      </c>
      <c r="L475" s="1"/>
      <c r="M475" s="15" t="s">
        <v>1642</v>
      </c>
      <c r="N475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data-author="Migueli" data-momento="Antífonas" data-bib="-" data-nold="-" data-nnew="D43"&gt;&lt;a href="canciones/yendo_contigo.html"&gt;Yendo contigo&lt;/a&gt;&lt;/li&gt;</v>
      </c>
      <c r="O475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{"title":"Yendo contigo","file":"canciones/yendo_contigo.html","sections":["Antífonas"],"number":"D43","number_old":"NUM","tono":"Re","author":"Migueli","source":"-","keywords":["KW"]},</v>
      </c>
    </row>
    <row r="476" spans="1:15" x14ac:dyDescent="0.3">
      <c r="A476" s="1">
        <f>ROW(Tabla13[[#This Row],[Título]])-1</f>
        <v>475</v>
      </c>
      <c r="B476" s="1" t="s">
        <v>169</v>
      </c>
      <c r="C476" s="1" t="s">
        <v>204</v>
      </c>
      <c r="D476" s="1" t="s">
        <v>1666</v>
      </c>
      <c r="E476" s="1">
        <f>_xlfn.XLOOKUP(Tabla13[[#This Row],[Título]],Tabla4[Título],Tabla4[Número],"-",0)</f>
        <v>474</v>
      </c>
      <c r="F476" s="1" t="s">
        <v>215</v>
      </c>
      <c r="G476" s="1" t="s">
        <v>1177</v>
      </c>
      <c r="H476" s="1" t="s">
        <v>643</v>
      </c>
      <c r="I476" s="15" t="s">
        <v>497</v>
      </c>
      <c r="J476" s="1"/>
      <c r="K476" s="1" t="s">
        <v>1012</v>
      </c>
      <c r="L476" s="1"/>
      <c r="M476" s="15" t="s">
        <v>1643</v>
      </c>
      <c r="N476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data-author="Kairoi" data-momento="María" data-bib="Lucas 1, 48-56" data-nold="474" data-nnew="M24"&gt;&lt;a href="canciones/yo_cantare_(magnificat).html"&gt;Yo cantaré (Magnificat)&lt;/a&gt;&lt;/li&gt;</v>
      </c>
      <c r="O476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{"title":"Yo cantaré (Magnificat)","file":"canciones/yo_cantare_(magnificat).html","sections":["María"],"number":"M24","number_old":"NUM","tono":"Re","author":"Kairoi","source":"Lucas 1, 48-56","keywords":["KW"]},</v>
      </c>
    </row>
    <row r="477" spans="1:15" x14ac:dyDescent="0.3">
      <c r="A477" s="1">
        <f>ROW(Tabla13[[#This Row],[Título]])-1</f>
        <v>476</v>
      </c>
      <c r="B477" s="1" t="s">
        <v>170</v>
      </c>
      <c r="C477" s="1" t="s">
        <v>206</v>
      </c>
      <c r="D477" s="1" t="s">
        <v>728</v>
      </c>
      <c r="E477" s="1">
        <f>_xlfn.XLOOKUP(Tabla13[[#This Row],[Título]],Tabla4[Título],Tabla4[Número],"-",0)</f>
        <v>475</v>
      </c>
      <c r="F477" s="1" t="s">
        <v>215</v>
      </c>
      <c r="G477" s="1" t="s">
        <v>552</v>
      </c>
      <c r="H477" s="1" t="s">
        <v>643</v>
      </c>
      <c r="I477" s="15" t="s">
        <v>622</v>
      </c>
      <c r="J477" s="1"/>
      <c r="K477" s="1" t="s">
        <v>938</v>
      </c>
      <c r="L477" s="1"/>
      <c r="M477" s="15" t="s">
        <v>1644</v>
      </c>
      <c r="N477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data-author="Linda Duval" data-momento="Antífonas" data-bib="-" data-nold="475" data-nnew="D44"&gt;&lt;a href="canciones/yo_celebrare.html"&gt;Yo celebraré&lt;/a&gt;&lt;/li&gt;</v>
      </c>
      <c r="O477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{"title":"Yo celebraré","file":"canciones/yo_celebrare.html","sections":["Antífonas"],"number":"D44","number_old":"NUM","tono":"Mim","author":"Linda Duval","source":"-","keywords":["KW"]},</v>
      </c>
    </row>
    <row r="478" spans="1:15" x14ac:dyDescent="0.3">
      <c r="A478" s="1">
        <f>ROW(Tabla13[[#This Row],[Título]])-1</f>
        <v>477</v>
      </c>
      <c r="B478" s="1" t="s">
        <v>171</v>
      </c>
      <c r="C478" s="1" t="s">
        <v>1138</v>
      </c>
      <c r="D478" s="1" t="s">
        <v>1164</v>
      </c>
      <c r="E478" s="1">
        <f>_xlfn.XLOOKUP(Tabla13[[#This Row],[Título]],Tabla4[Título],Tabla4[Número],"-",0)</f>
        <v>477</v>
      </c>
      <c r="F478" s="1" t="s">
        <v>215</v>
      </c>
      <c r="G478" s="1" t="s">
        <v>1182</v>
      </c>
      <c r="H478" s="1" t="s">
        <v>643</v>
      </c>
      <c r="I478" s="15" t="s">
        <v>615</v>
      </c>
      <c r="J478" s="1"/>
      <c r="K478" s="1" t="s">
        <v>1013</v>
      </c>
      <c r="L478" s="1"/>
      <c r="M478" s="15" t="s">
        <v>1645</v>
      </c>
      <c r="N478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data-author="Suzanne Toolan" data-momento="Comunión" data-bib="Juan 6, 35" data-nold="477" data-nnew="K82"&gt;&lt;a href="canciones/yo_soy_el_pan_de_vida.html"&gt;Yo soy el Pan de Vida&lt;/a&gt;&lt;/li&gt;</v>
      </c>
      <c r="O478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{"title":"Yo soy el Pan de Vida","file":"canciones/yo_soy_el_pan_de_vida.html","sections":["Comunión"],"number":"K82","number_old":"NUM","tono":"Sol","author":"Suzanne Toolan","source":"Juan 6, 35","keywords":["KW"]},</v>
      </c>
    </row>
    <row r="479" spans="1:15" x14ac:dyDescent="0.3">
      <c r="A479" s="1">
        <f>ROW(Tabla13[[#This Row],[Título]])-1</f>
        <v>478</v>
      </c>
      <c r="B479" s="1" t="s">
        <v>172</v>
      </c>
      <c r="C479" s="1" t="s">
        <v>195</v>
      </c>
      <c r="D479" s="1" t="s">
        <v>829</v>
      </c>
      <c r="E479" s="1">
        <f>_xlfn.XLOOKUP(Tabla13[[#This Row],[Título]],Tabla4[Título],Tabla4[Número],"-",0)</f>
        <v>294</v>
      </c>
      <c r="F479" s="1" t="s">
        <v>215</v>
      </c>
      <c r="G479" s="1" t="s">
        <v>1182</v>
      </c>
      <c r="H479" s="1" t="s">
        <v>643</v>
      </c>
      <c r="I479" s="15" t="s">
        <v>501</v>
      </c>
      <c r="J479" s="1"/>
      <c r="K479" s="1" t="s">
        <v>1014</v>
      </c>
      <c r="L479" s="1"/>
      <c r="M479" s="15" t="s">
        <v>1646</v>
      </c>
      <c r="N479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data-author="Al-Haraca" data-momento="Entrada" data-bib="Juan 8, 12" data-nold="294" data-nnew="A44"&gt;&lt;a href="canciones/yo_soy_la_luz_del_mundo.html"&gt;Yo soy la luz del mundo&lt;/a&gt;&lt;/li&gt;</v>
      </c>
      <c r="O479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{"title":"Yo soy la luz del mundo","file":"canciones/yo_soy_la_luz_del_mundo.html","sections":["Entrada"],"number":"A44","number_old":"NUM","tono":"Sol","author":"Al-Haraca","source":"Juan 8, 12","keywords":["KW"]},</v>
      </c>
    </row>
    <row r="480" spans="1:15" x14ac:dyDescent="0.3">
      <c r="A480" s="1">
        <f>ROW(Tabla13[[#This Row],[Título]])-1</f>
        <v>479</v>
      </c>
      <c r="B480" s="1" t="s">
        <v>173</v>
      </c>
      <c r="C480" s="1" t="s">
        <v>199</v>
      </c>
      <c r="D480" s="1" t="s">
        <v>847</v>
      </c>
      <c r="E480" s="1">
        <f>_xlfn.XLOOKUP(Tabla13[[#This Row],[Título]],Tabla4[Título],Tabla4[Número],"-",0)</f>
        <v>476</v>
      </c>
      <c r="F480" s="1" t="s">
        <v>215</v>
      </c>
      <c r="G480" s="1" t="s">
        <v>1197</v>
      </c>
      <c r="H480" s="1" t="s">
        <v>643</v>
      </c>
      <c r="I480" s="15" t="s">
        <v>506</v>
      </c>
      <c r="J480" s="1"/>
      <c r="K480" s="1" t="s">
        <v>1015</v>
      </c>
      <c r="L480" s="1"/>
      <c r="M480" s="15" t="s">
        <v>1647</v>
      </c>
      <c r="N480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data-author="Alborada" data-momento="Ofertorio" data-bib="Juan 14, 6" data-nold="476" data-nnew="F20"&gt;&lt;a href="canciones/yo_soy_la_vida_y_la_verdad.html"&gt;Yo soy la Vida y la Verdad&lt;/a&gt;&lt;/li&gt;</v>
      </c>
      <c r="O480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{"title":"Yo soy la Vida y la Verdad","file":"canciones/yo_soy_la_vida_y_la_verdad.html","sections":["Ofertorio"],"number":"F20","number_old":"NUM","tono":"La cej2","author":"Alborada","source":"Juan 14, 6","keywords":["KW"]},</v>
      </c>
    </row>
    <row r="481" spans="1:15" x14ac:dyDescent="0.3">
      <c r="A481" s="1">
        <f>ROW(Tabla13[[#This Row],[Título]])-1</f>
        <v>480</v>
      </c>
      <c r="B481" s="1" t="s">
        <v>1054</v>
      </c>
      <c r="C481" s="1" t="s">
        <v>1168</v>
      </c>
      <c r="D481" s="1" t="s">
        <v>1735</v>
      </c>
      <c r="E481" s="1" t="str">
        <f>_xlfn.XLOOKUP(Tabla13[[#This Row],[Título]],Tabla4[Título],Tabla4[Número],"-",0)</f>
        <v>-</v>
      </c>
      <c r="G481" s="1" t="s">
        <v>1174</v>
      </c>
      <c r="I481" s="15" t="s">
        <v>277</v>
      </c>
      <c r="J481" s="1"/>
      <c r="K481" s="1" t="s">
        <v>1110</v>
      </c>
      <c r="L481" s="1" t="s">
        <v>376</v>
      </c>
      <c r="M481" s="15" t="s">
        <v>1443</v>
      </c>
      <c r="N481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data-author="Taizé" data-momento="TaizéESP" data-bib="Salmo 27, 13" data-nold="-" data-nnew="Q42"&gt;&lt;a href="canciones/i_am_sure_i_shall_see.html"&gt;Yo ya sé qué veré&lt;/a&gt;&lt;/li&gt;</v>
      </c>
      <c r="O481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{"title":"Yo ya sé qué veré","file":"canciones/i_am_sure_i_shall_see.html","sections":["TaizéESP"],"number":"Q42","number_old":"NUM","tono":"Re cej2","author":"Taizé","source":"Salmo 27, 13","keywords":["KW"]},</v>
      </c>
    </row>
    <row r="482" spans="1:15" x14ac:dyDescent="0.3">
      <c r="A482" s="1">
        <f>ROW(Tabla13[[#This Row],[Título]])-1</f>
        <v>481</v>
      </c>
      <c r="B482" s="1" t="s">
        <v>481</v>
      </c>
      <c r="C482" s="1" t="s">
        <v>1169</v>
      </c>
      <c r="D482" s="1" t="s">
        <v>1678</v>
      </c>
      <c r="E482" s="1" t="str">
        <f>_xlfn.XLOOKUP(Tabla13[[#This Row],[Título]],Tabla4[Título],Tabla4[Número],"-",0)</f>
        <v>-</v>
      </c>
      <c r="G482" s="1" t="s">
        <v>1194</v>
      </c>
      <c r="I482" s="15"/>
      <c r="J482" s="1"/>
      <c r="K482" s="1"/>
      <c r="L482" s="1"/>
      <c r="M482" s="15" t="s">
        <v>1250</v>
      </c>
      <c r="N482" s="15" t="str">
        <f>_xlfn.CONCAT(code!$A$15,Tabla13[[#This Row],[Autor]],code!$A$16,Tabla13[[#This Row],[Categoría]],code!$A$17,Tabla13[[#This Row],[Referencia]],code!$A$18,Tabla13[[#This Row],[Número antiguo]],code!$A$19,Tabla13[[#This Row],[Número]],code!$A$20,Tabla13[[#This Row],[Ruta]],code!$A$22,Tabla13[[#This Row],[Título]],code!$A$24)</f>
        <v>&lt;li data-author="" data-momento="TaizéORIG" data-bib="" data-nold="-" data-nnew="Q83"&gt;&lt;a href="canciones/zu_wem_sollen_wir_gehen.html"&gt;Zu wem sollen wir gehen&lt;/a&gt;&lt;/li&gt;</v>
      </c>
      <c r="O482" s="15" t="str">
        <f>_xlfn.CONCAT(code!$A$1,Tabla13[[#This Row],[Título]],code!$A$2,Tabla13[[#This Row],[Ruta]],code!$A$3,Tabla13[[#This Row],[Categoría]],code!$A$4,Tabla13[[#This Row],[Número]],code!$A$5,"NUM",code!$A$6,Tabla13[[#This Row],[Tono]],code!$A$7,Tabla13[[#This Row],[Autor]],code!$A$8,Tabla13[[#This Row],[Referencia]],code!$A$9,"KW",code!$A$10)</f>
        <v>{"title":"Zu wem sollen wir gehen","file":"canciones/zu_wem_sollen_wir_gehen.html","sections":["TaizéORIG"],"number":"Q83","number_old":"NUM","tono":"Lam cej2","author":"","source":"","keywords":["KW"]},</v>
      </c>
    </row>
  </sheetData>
  <phoneticPr fontId="2" type="noConversion"/>
  <conditionalFormatting sqref="F1:F252 D253 F254:F256 D257 B320 F322:F323 B322:B325 F328:F332 D333 F334 D335 F336:F339 D340 F341:F401 G402:G1048576">
    <cfRule type="cellIs" dxfId="8" priority="14" operator="equal">
      <formula>"nsb"</formula>
    </cfRule>
  </conditionalFormatting>
  <conditionalFormatting sqref="F258:F320">
    <cfRule type="cellIs" dxfId="7" priority="6" operator="equal">
      <formula>"nsb"</formula>
    </cfRule>
  </conditionalFormatting>
  <conditionalFormatting sqref="H1:H482 I429:I1048576">
    <cfRule type="cellIs" dxfId="6" priority="2" operator="equal">
      <formula>"OK"</formula>
    </cfRule>
    <cfRule type="cellIs" dxfId="5" priority="12" operator="equal">
      <formula>"Letra"</formula>
    </cfRule>
    <cfRule type="cellIs" dxfId="4" priority="13" operator="equal">
      <formula>"Orden"</formula>
    </cfRule>
  </conditionalFormatting>
  <conditionalFormatting sqref="L320 L322:L325">
    <cfRule type="cellIs" dxfId="3" priority="1" operator="equal">
      <formula>"nsb"</formula>
    </cfRule>
  </conditionalFormatting>
  <dataValidations count="1">
    <dataValidation type="list" allowBlank="1" showInputMessage="1" showErrorMessage="1" sqref="C2:C482" xr:uid="{750FF66E-F374-4C3D-8FF6-E9D1568A2116}">
      <formula1>INDIRECT("Categorías[Categorías]")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57CC1-F76F-4014-9256-7C6EB5F11E78}">
  <dimension ref="A1:H396"/>
  <sheetViews>
    <sheetView tabSelected="1" topLeftCell="A22" workbookViewId="0">
      <selection activeCell="E32" sqref="E32"/>
    </sheetView>
  </sheetViews>
  <sheetFormatPr baseColWidth="10" defaultRowHeight="14.4" x14ac:dyDescent="0.3"/>
  <cols>
    <col min="1" max="1" width="12.77734375" bestFit="1" customWidth="1"/>
    <col min="2" max="2" width="21.21875" bestFit="1" customWidth="1"/>
    <col min="3" max="3" width="52.21875" bestFit="1" customWidth="1"/>
    <col min="4" max="4" width="9.21875" bestFit="1" customWidth="1"/>
  </cols>
  <sheetData>
    <row r="1" spans="1:8" x14ac:dyDescent="0.3">
      <c r="A1" t="s">
        <v>2099</v>
      </c>
      <c r="B1" t="s">
        <v>2102</v>
      </c>
      <c r="C1" t="s">
        <v>910</v>
      </c>
      <c r="D1" t="s">
        <v>487</v>
      </c>
      <c r="E1" t="s">
        <v>2100</v>
      </c>
      <c r="G1" t="s">
        <v>2524</v>
      </c>
      <c r="H1">
        <f>COUNTIF(Tabla5[OK?],"x")</f>
        <v>12</v>
      </c>
    </row>
    <row r="2" spans="1:8" x14ac:dyDescent="0.3">
      <c r="A2" t="s">
        <v>497</v>
      </c>
      <c r="B2" t="s">
        <v>2101</v>
      </c>
      <c r="C2" t="s">
        <v>2103</v>
      </c>
      <c r="D2" t="s">
        <v>497</v>
      </c>
      <c r="E2" t="s">
        <v>806</v>
      </c>
      <c r="G2" t="s">
        <v>2525</v>
      </c>
      <c r="H2">
        <f>COUNTA(Tabla5[OK?])-H1</f>
        <v>7</v>
      </c>
    </row>
    <row r="3" spans="1:8" x14ac:dyDescent="0.3">
      <c r="A3" t="s">
        <v>497</v>
      </c>
      <c r="B3" t="s">
        <v>2101</v>
      </c>
      <c r="C3" t="s">
        <v>2104</v>
      </c>
      <c r="D3" t="s">
        <v>497</v>
      </c>
      <c r="E3" t="s">
        <v>1666</v>
      </c>
    </row>
    <row r="4" spans="1:8" x14ac:dyDescent="0.3">
      <c r="A4" t="s">
        <v>497</v>
      </c>
      <c r="B4" t="s">
        <v>2101</v>
      </c>
      <c r="C4" t="s">
        <v>2105</v>
      </c>
      <c r="D4" t="s">
        <v>497</v>
      </c>
      <c r="E4" t="s">
        <v>807</v>
      </c>
    </row>
    <row r="5" spans="1:8" x14ac:dyDescent="0.3">
      <c r="A5" t="s">
        <v>497</v>
      </c>
      <c r="B5" t="s">
        <v>2101</v>
      </c>
      <c r="C5" t="s">
        <v>2106</v>
      </c>
      <c r="D5" t="s">
        <v>497</v>
      </c>
      <c r="E5" t="s">
        <v>758</v>
      </c>
    </row>
    <row r="6" spans="1:8" x14ac:dyDescent="0.3">
      <c r="A6" t="s">
        <v>497</v>
      </c>
      <c r="B6" t="s">
        <v>2101</v>
      </c>
      <c r="C6" t="s">
        <v>2107</v>
      </c>
      <c r="D6" t="s">
        <v>497</v>
      </c>
      <c r="E6" t="s">
        <v>776</v>
      </c>
    </row>
    <row r="7" spans="1:8" x14ac:dyDescent="0.3">
      <c r="A7" t="s">
        <v>497</v>
      </c>
      <c r="B7" t="s">
        <v>2101</v>
      </c>
      <c r="C7" t="s">
        <v>2108</v>
      </c>
      <c r="D7" t="s">
        <v>497</v>
      </c>
      <c r="E7" t="s">
        <v>227</v>
      </c>
    </row>
    <row r="8" spans="1:8" x14ac:dyDescent="0.3">
      <c r="A8" t="s">
        <v>497</v>
      </c>
      <c r="B8" t="s">
        <v>2101</v>
      </c>
      <c r="C8" t="s">
        <v>2109</v>
      </c>
      <c r="D8" t="s">
        <v>497</v>
      </c>
      <c r="E8" t="s">
        <v>227</v>
      </c>
    </row>
    <row r="9" spans="1:8" x14ac:dyDescent="0.3">
      <c r="A9" t="s">
        <v>497</v>
      </c>
      <c r="B9" t="s">
        <v>2101</v>
      </c>
      <c r="C9" t="s">
        <v>2110</v>
      </c>
      <c r="D9" t="s">
        <v>497</v>
      </c>
      <c r="E9" t="s">
        <v>227</v>
      </c>
    </row>
    <row r="10" spans="1:8" x14ac:dyDescent="0.3">
      <c r="A10" t="s">
        <v>497</v>
      </c>
      <c r="B10" t="s">
        <v>2101</v>
      </c>
      <c r="C10" t="s">
        <v>2111</v>
      </c>
      <c r="D10" t="s">
        <v>497</v>
      </c>
      <c r="E10" t="s">
        <v>2037</v>
      </c>
    </row>
    <row r="11" spans="1:8" x14ac:dyDescent="0.3">
      <c r="A11" t="s">
        <v>497</v>
      </c>
      <c r="B11" t="s">
        <v>2101</v>
      </c>
      <c r="C11" t="s">
        <v>2112</v>
      </c>
      <c r="D11" t="s">
        <v>497</v>
      </c>
      <c r="E11" s="18" t="s">
        <v>227</v>
      </c>
    </row>
    <row r="12" spans="1:8" x14ac:dyDescent="0.3">
      <c r="A12" t="s">
        <v>497</v>
      </c>
      <c r="B12" t="s">
        <v>2101</v>
      </c>
      <c r="C12" t="s">
        <v>2113</v>
      </c>
      <c r="D12" t="s">
        <v>497</v>
      </c>
      <c r="E12" t="s">
        <v>227</v>
      </c>
    </row>
    <row r="13" spans="1:8" x14ac:dyDescent="0.3">
      <c r="A13" t="s">
        <v>497</v>
      </c>
      <c r="B13" t="s">
        <v>2101</v>
      </c>
      <c r="C13" t="s">
        <v>2114</v>
      </c>
      <c r="D13" t="s">
        <v>497</v>
      </c>
      <c r="E13" t="s">
        <v>227</v>
      </c>
    </row>
    <row r="14" spans="1:8" x14ac:dyDescent="0.3">
      <c r="A14" t="s">
        <v>497</v>
      </c>
      <c r="B14" t="s">
        <v>2115</v>
      </c>
      <c r="C14" t="s">
        <v>2116</v>
      </c>
      <c r="D14" t="s">
        <v>497</v>
      </c>
    </row>
    <row r="15" spans="1:8" x14ac:dyDescent="0.3">
      <c r="A15" t="s">
        <v>497</v>
      </c>
      <c r="B15" t="s">
        <v>2115</v>
      </c>
      <c r="C15" t="s">
        <v>2117</v>
      </c>
      <c r="D15" t="s">
        <v>497</v>
      </c>
    </row>
    <row r="16" spans="1:8" x14ac:dyDescent="0.3">
      <c r="A16" t="s">
        <v>497</v>
      </c>
      <c r="B16" t="s">
        <v>2115</v>
      </c>
      <c r="C16" t="s">
        <v>2118</v>
      </c>
      <c r="D16" t="s">
        <v>497</v>
      </c>
    </row>
    <row r="17" spans="1:5" x14ac:dyDescent="0.3">
      <c r="A17" t="s">
        <v>497</v>
      </c>
      <c r="B17" t="s">
        <v>2115</v>
      </c>
      <c r="C17" t="s">
        <v>2119</v>
      </c>
      <c r="D17" t="s">
        <v>497</v>
      </c>
    </row>
    <row r="18" spans="1:5" x14ac:dyDescent="0.3">
      <c r="A18" t="s">
        <v>497</v>
      </c>
      <c r="B18" t="s">
        <v>2115</v>
      </c>
      <c r="C18" t="s">
        <v>2120</v>
      </c>
      <c r="D18" t="s">
        <v>497</v>
      </c>
    </row>
    <row r="19" spans="1:5" x14ac:dyDescent="0.3">
      <c r="A19" t="s">
        <v>497</v>
      </c>
      <c r="B19" t="s">
        <v>2115</v>
      </c>
      <c r="C19" t="s">
        <v>2121</v>
      </c>
      <c r="D19" t="s">
        <v>497</v>
      </c>
    </row>
    <row r="20" spans="1:5" x14ac:dyDescent="0.3">
      <c r="A20" t="s">
        <v>497</v>
      </c>
      <c r="B20" t="s">
        <v>2115</v>
      </c>
      <c r="C20" t="s">
        <v>2126</v>
      </c>
      <c r="D20" t="s">
        <v>497</v>
      </c>
    </row>
    <row r="21" spans="1:5" x14ac:dyDescent="0.3">
      <c r="A21" t="s">
        <v>497</v>
      </c>
      <c r="B21" t="s">
        <v>2115</v>
      </c>
      <c r="C21" t="s">
        <v>2122</v>
      </c>
      <c r="D21" t="s">
        <v>497</v>
      </c>
    </row>
    <row r="22" spans="1:5" x14ac:dyDescent="0.3">
      <c r="A22" t="s">
        <v>497</v>
      </c>
      <c r="B22" t="s">
        <v>2115</v>
      </c>
      <c r="C22" t="s">
        <v>2123</v>
      </c>
      <c r="D22" t="s">
        <v>497</v>
      </c>
    </row>
    <row r="23" spans="1:5" x14ac:dyDescent="0.3">
      <c r="A23" t="s">
        <v>497</v>
      </c>
      <c r="B23" t="s">
        <v>2115</v>
      </c>
      <c r="C23" t="s">
        <v>2124</v>
      </c>
      <c r="D23" t="s">
        <v>497</v>
      </c>
    </row>
    <row r="24" spans="1:5" x14ac:dyDescent="0.3">
      <c r="A24" t="s">
        <v>497</v>
      </c>
      <c r="B24" t="s">
        <v>2115</v>
      </c>
      <c r="C24" t="s">
        <v>2125</v>
      </c>
      <c r="D24" t="s">
        <v>497</v>
      </c>
    </row>
    <row r="25" spans="1:5" x14ac:dyDescent="0.3">
      <c r="A25" t="s">
        <v>497</v>
      </c>
      <c r="B25" t="s">
        <v>95</v>
      </c>
      <c r="C25" t="s">
        <v>2127</v>
      </c>
      <c r="D25" t="s">
        <v>497</v>
      </c>
      <c r="E25" t="s">
        <v>227</v>
      </c>
    </row>
    <row r="26" spans="1:5" x14ac:dyDescent="0.3">
      <c r="A26" t="s">
        <v>497</v>
      </c>
      <c r="B26" t="s">
        <v>95</v>
      </c>
      <c r="C26" t="s">
        <v>2128</v>
      </c>
      <c r="D26" t="s">
        <v>497</v>
      </c>
      <c r="E26" t="s">
        <v>227</v>
      </c>
    </row>
    <row r="27" spans="1:5" x14ac:dyDescent="0.3">
      <c r="A27" t="s">
        <v>497</v>
      </c>
      <c r="B27" t="s">
        <v>95</v>
      </c>
      <c r="C27" t="s">
        <v>2129</v>
      </c>
      <c r="D27" t="s">
        <v>497</v>
      </c>
      <c r="E27" t="s">
        <v>227</v>
      </c>
    </row>
    <row r="28" spans="1:5" x14ac:dyDescent="0.3">
      <c r="A28" t="s">
        <v>497</v>
      </c>
      <c r="B28" t="s">
        <v>95</v>
      </c>
      <c r="C28" t="s">
        <v>2130</v>
      </c>
      <c r="D28" t="s">
        <v>497</v>
      </c>
      <c r="E28" t="s">
        <v>227</v>
      </c>
    </row>
    <row r="29" spans="1:5" x14ac:dyDescent="0.3">
      <c r="A29" t="s">
        <v>497</v>
      </c>
      <c r="B29" t="s">
        <v>95</v>
      </c>
      <c r="C29" t="s">
        <v>2131</v>
      </c>
      <c r="D29" t="s">
        <v>497</v>
      </c>
      <c r="E29" t="s">
        <v>227</v>
      </c>
    </row>
    <row r="30" spans="1:5" x14ac:dyDescent="0.3">
      <c r="A30" t="s">
        <v>497</v>
      </c>
      <c r="B30" t="s">
        <v>95</v>
      </c>
      <c r="C30" t="s">
        <v>2132</v>
      </c>
      <c r="D30" t="s">
        <v>497</v>
      </c>
      <c r="E30" t="s">
        <v>227</v>
      </c>
    </row>
    <row r="31" spans="1:5" x14ac:dyDescent="0.3">
      <c r="A31" t="s">
        <v>497</v>
      </c>
      <c r="B31" t="s">
        <v>95</v>
      </c>
      <c r="C31" t="s">
        <v>2133</v>
      </c>
      <c r="D31" t="s">
        <v>497</v>
      </c>
      <c r="E31" t="s">
        <v>1657</v>
      </c>
    </row>
    <row r="32" spans="1:5" x14ac:dyDescent="0.3">
      <c r="A32" t="s">
        <v>497</v>
      </c>
      <c r="B32" t="s">
        <v>95</v>
      </c>
      <c r="C32" t="s">
        <v>2134</v>
      </c>
      <c r="D32" t="s">
        <v>497</v>
      </c>
      <c r="E32" s="19"/>
    </row>
    <row r="33" spans="1:4" x14ac:dyDescent="0.3">
      <c r="A33" t="s">
        <v>497</v>
      </c>
      <c r="B33" t="s">
        <v>95</v>
      </c>
      <c r="C33" t="s">
        <v>2135</v>
      </c>
      <c r="D33" t="s">
        <v>497</v>
      </c>
    </row>
    <row r="34" spans="1:4" x14ac:dyDescent="0.3">
      <c r="A34" t="s">
        <v>497</v>
      </c>
      <c r="B34" t="s">
        <v>95</v>
      </c>
      <c r="C34" t="s">
        <v>2136</v>
      </c>
      <c r="D34" t="s">
        <v>497</v>
      </c>
    </row>
    <row r="35" spans="1:4" x14ac:dyDescent="0.3">
      <c r="A35" t="s">
        <v>497</v>
      </c>
      <c r="B35" t="s">
        <v>95</v>
      </c>
      <c r="C35" t="s">
        <v>2137</v>
      </c>
      <c r="D35" t="s">
        <v>497</v>
      </c>
    </row>
    <row r="36" spans="1:4" x14ac:dyDescent="0.3">
      <c r="A36" t="s">
        <v>497</v>
      </c>
      <c r="B36" t="s">
        <v>95</v>
      </c>
      <c r="C36" t="s">
        <v>2138</v>
      </c>
      <c r="D36" t="s">
        <v>497</v>
      </c>
    </row>
    <row r="37" spans="1:4" x14ac:dyDescent="0.3">
      <c r="A37" t="s">
        <v>497</v>
      </c>
      <c r="B37" t="s">
        <v>2139</v>
      </c>
      <c r="C37" t="s">
        <v>2140</v>
      </c>
      <c r="D37" t="s">
        <v>497</v>
      </c>
    </row>
    <row r="38" spans="1:4" x14ac:dyDescent="0.3">
      <c r="A38" t="s">
        <v>497</v>
      </c>
      <c r="B38" t="s">
        <v>2139</v>
      </c>
      <c r="C38" t="s">
        <v>2141</v>
      </c>
      <c r="D38" t="s">
        <v>497</v>
      </c>
    </row>
    <row r="39" spans="1:4" x14ac:dyDescent="0.3">
      <c r="A39" t="s">
        <v>497</v>
      </c>
      <c r="B39" t="s">
        <v>2139</v>
      </c>
      <c r="C39" t="s">
        <v>2142</v>
      </c>
      <c r="D39" t="s">
        <v>497</v>
      </c>
    </row>
    <row r="40" spans="1:4" x14ac:dyDescent="0.3">
      <c r="A40" t="s">
        <v>497</v>
      </c>
      <c r="B40" t="s">
        <v>2139</v>
      </c>
      <c r="C40" t="s">
        <v>2130</v>
      </c>
      <c r="D40" t="s">
        <v>497</v>
      </c>
    </row>
    <row r="41" spans="1:4" x14ac:dyDescent="0.3">
      <c r="A41" t="s">
        <v>497</v>
      </c>
      <c r="B41" t="s">
        <v>2139</v>
      </c>
      <c r="C41" t="s">
        <v>2143</v>
      </c>
      <c r="D41" t="s">
        <v>497</v>
      </c>
    </row>
    <row r="42" spans="1:4" x14ac:dyDescent="0.3">
      <c r="A42" t="s">
        <v>497</v>
      </c>
      <c r="B42" t="s">
        <v>2139</v>
      </c>
      <c r="C42" t="s">
        <v>2144</v>
      </c>
      <c r="D42" t="s">
        <v>497</v>
      </c>
    </row>
    <row r="43" spans="1:4" x14ac:dyDescent="0.3">
      <c r="A43" t="s">
        <v>497</v>
      </c>
      <c r="B43" t="s">
        <v>2139</v>
      </c>
      <c r="C43" t="s">
        <v>2145</v>
      </c>
      <c r="D43" t="s">
        <v>497</v>
      </c>
    </row>
    <row r="44" spans="1:4" x14ac:dyDescent="0.3">
      <c r="A44" t="s">
        <v>497</v>
      </c>
      <c r="B44" t="s">
        <v>2139</v>
      </c>
      <c r="C44" t="s">
        <v>2146</v>
      </c>
      <c r="D44" t="s">
        <v>497</v>
      </c>
    </row>
    <row r="45" spans="1:4" x14ac:dyDescent="0.3">
      <c r="A45" t="s">
        <v>497</v>
      </c>
      <c r="B45" t="s">
        <v>2139</v>
      </c>
      <c r="C45" t="s">
        <v>2147</v>
      </c>
      <c r="D45" t="s">
        <v>497</v>
      </c>
    </row>
    <row r="46" spans="1:4" x14ac:dyDescent="0.3">
      <c r="A46" t="s">
        <v>497</v>
      </c>
      <c r="B46" t="s">
        <v>2139</v>
      </c>
      <c r="C46" t="s">
        <v>2148</v>
      </c>
      <c r="D46" t="s">
        <v>497</v>
      </c>
    </row>
    <row r="47" spans="1:4" x14ac:dyDescent="0.3">
      <c r="A47" t="s">
        <v>497</v>
      </c>
      <c r="B47" t="s">
        <v>2139</v>
      </c>
      <c r="C47" t="s">
        <v>2149</v>
      </c>
      <c r="D47" t="s">
        <v>497</v>
      </c>
    </row>
    <row r="48" spans="1:4" x14ac:dyDescent="0.3">
      <c r="A48" t="s">
        <v>497</v>
      </c>
      <c r="B48" t="s">
        <v>2139</v>
      </c>
      <c r="C48" t="s">
        <v>2150</v>
      </c>
      <c r="D48" t="s">
        <v>497</v>
      </c>
    </row>
    <row r="49" spans="1:4" x14ac:dyDescent="0.3">
      <c r="A49" t="s">
        <v>497</v>
      </c>
      <c r="B49" t="s">
        <v>2151</v>
      </c>
      <c r="C49" t="s">
        <v>2152</v>
      </c>
      <c r="D49" t="s">
        <v>497</v>
      </c>
    </row>
    <row r="50" spans="1:4" x14ac:dyDescent="0.3">
      <c r="A50" t="s">
        <v>497</v>
      </c>
      <c r="B50" t="s">
        <v>2151</v>
      </c>
      <c r="C50" t="s">
        <v>2153</v>
      </c>
      <c r="D50" t="s">
        <v>497</v>
      </c>
    </row>
    <row r="51" spans="1:4" x14ac:dyDescent="0.3">
      <c r="A51" t="s">
        <v>497</v>
      </c>
      <c r="B51" t="s">
        <v>2151</v>
      </c>
      <c r="C51" t="s">
        <v>2154</v>
      </c>
      <c r="D51" t="s">
        <v>497</v>
      </c>
    </row>
    <row r="52" spans="1:4" x14ac:dyDescent="0.3">
      <c r="A52" t="s">
        <v>497</v>
      </c>
      <c r="B52" t="s">
        <v>2151</v>
      </c>
      <c r="C52" t="s">
        <v>2155</v>
      </c>
      <c r="D52" t="s">
        <v>497</v>
      </c>
    </row>
    <row r="53" spans="1:4" x14ac:dyDescent="0.3">
      <c r="A53" t="s">
        <v>497</v>
      </c>
      <c r="B53" t="s">
        <v>2151</v>
      </c>
      <c r="C53" t="s">
        <v>2156</v>
      </c>
      <c r="D53" t="s">
        <v>497</v>
      </c>
    </row>
    <row r="54" spans="1:4" x14ac:dyDescent="0.3">
      <c r="A54" t="s">
        <v>497</v>
      </c>
      <c r="B54" t="s">
        <v>2151</v>
      </c>
      <c r="C54" t="s">
        <v>2157</v>
      </c>
      <c r="D54" t="s">
        <v>497</v>
      </c>
    </row>
    <row r="55" spans="1:4" x14ac:dyDescent="0.3">
      <c r="A55" t="s">
        <v>497</v>
      </c>
      <c r="B55" t="s">
        <v>2151</v>
      </c>
      <c r="C55" t="s">
        <v>2158</v>
      </c>
      <c r="D55" t="s">
        <v>497</v>
      </c>
    </row>
    <row r="56" spans="1:4" x14ac:dyDescent="0.3">
      <c r="A56" t="s">
        <v>497</v>
      </c>
      <c r="B56" t="s">
        <v>2151</v>
      </c>
      <c r="C56" t="s">
        <v>2159</v>
      </c>
      <c r="D56" t="s">
        <v>497</v>
      </c>
    </row>
    <row r="57" spans="1:4" x14ac:dyDescent="0.3">
      <c r="A57" t="s">
        <v>497</v>
      </c>
      <c r="B57" t="s">
        <v>2151</v>
      </c>
      <c r="C57" t="s">
        <v>2160</v>
      </c>
      <c r="D57" t="s">
        <v>497</v>
      </c>
    </row>
    <row r="58" spans="1:4" x14ac:dyDescent="0.3">
      <c r="A58" t="s">
        <v>497</v>
      </c>
      <c r="B58" t="s">
        <v>2151</v>
      </c>
      <c r="C58" t="s">
        <v>2161</v>
      </c>
      <c r="D58" t="s">
        <v>497</v>
      </c>
    </row>
    <row r="59" spans="1:4" x14ac:dyDescent="0.3">
      <c r="A59" t="s">
        <v>497</v>
      </c>
      <c r="B59" t="s">
        <v>2151</v>
      </c>
      <c r="C59" t="s">
        <v>2162</v>
      </c>
      <c r="D59" t="s">
        <v>497</v>
      </c>
    </row>
    <row r="60" spans="1:4" x14ac:dyDescent="0.3">
      <c r="A60" t="s">
        <v>497</v>
      </c>
      <c r="B60" t="s">
        <v>2151</v>
      </c>
      <c r="C60" t="s">
        <v>2163</v>
      </c>
      <c r="D60" t="s">
        <v>497</v>
      </c>
    </row>
    <row r="61" spans="1:4" x14ac:dyDescent="0.3">
      <c r="A61" t="s">
        <v>497</v>
      </c>
      <c r="B61" t="s">
        <v>2164</v>
      </c>
      <c r="C61" t="s">
        <v>2165</v>
      </c>
      <c r="D61" t="s">
        <v>497</v>
      </c>
    </row>
    <row r="62" spans="1:4" x14ac:dyDescent="0.3">
      <c r="A62" t="s">
        <v>497</v>
      </c>
      <c r="B62" t="s">
        <v>2164</v>
      </c>
      <c r="C62" t="s">
        <v>2166</v>
      </c>
      <c r="D62" t="s">
        <v>497</v>
      </c>
    </row>
    <row r="63" spans="1:4" x14ac:dyDescent="0.3">
      <c r="A63" t="s">
        <v>497</v>
      </c>
      <c r="B63" t="s">
        <v>2164</v>
      </c>
      <c r="C63" t="s">
        <v>2167</v>
      </c>
      <c r="D63" t="s">
        <v>497</v>
      </c>
    </row>
    <row r="64" spans="1:4" x14ac:dyDescent="0.3">
      <c r="A64" t="s">
        <v>497</v>
      </c>
      <c r="B64" t="s">
        <v>2164</v>
      </c>
      <c r="C64" t="s">
        <v>2168</v>
      </c>
      <c r="D64" t="s">
        <v>497</v>
      </c>
    </row>
    <row r="65" spans="1:4" x14ac:dyDescent="0.3">
      <c r="A65" t="s">
        <v>497</v>
      </c>
      <c r="B65" t="s">
        <v>2164</v>
      </c>
      <c r="C65" t="s">
        <v>2169</v>
      </c>
      <c r="D65" t="s">
        <v>497</v>
      </c>
    </row>
    <row r="66" spans="1:4" x14ac:dyDescent="0.3">
      <c r="A66" t="s">
        <v>497</v>
      </c>
      <c r="B66" t="s">
        <v>2164</v>
      </c>
      <c r="C66" t="s">
        <v>2170</v>
      </c>
      <c r="D66" t="s">
        <v>497</v>
      </c>
    </row>
    <row r="67" spans="1:4" x14ac:dyDescent="0.3">
      <c r="A67" t="s">
        <v>497</v>
      </c>
      <c r="B67" t="s">
        <v>2164</v>
      </c>
      <c r="C67" t="s">
        <v>2171</v>
      </c>
      <c r="D67" t="s">
        <v>497</v>
      </c>
    </row>
    <row r="68" spans="1:4" x14ac:dyDescent="0.3">
      <c r="A68" t="s">
        <v>497</v>
      </c>
      <c r="B68" t="s">
        <v>2164</v>
      </c>
      <c r="C68" t="s">
        <v>2172</v>
      </c>
      <c r="D68" t="s">
        <v>497</v>
      </c>
    </row>
    <row r="69" spans="1:4" x14ac:dyDescent="0.3">
      <c r="A69" t="s">
        <v>497</v>
      </c>
      <c r="B69" t="s">
        <v>2164</v>
      </c>
      <c r="C69" t="s">
        <v>2173</v>
      </c>
      <c r="D69" t="s">
        <v>497</v>
      </c>
    </row>
    <row r="70" spans="1:4" x14ac:dyDescent="0.3">
      <c r="A70" t="s">
        <v>497</v>
      </c>
      <c r="B70" t="s">
        <v>2164</v>
      </c>
      <c r="C70" t="s">
        <v>2174</v>
      </c>
      <c r="D70" t="s">
        <v>497</v>
      </c>
    </row>
    <row r="71" spans="1:4" x14ac:dyDescent="0.3">
      <c r="A71" t="s">
        <v>497</v>
      </c>
      <c r="B71" t="s">
        <v>2164</v>
      </c>
      <c r="C71" t="s">
        <v>2175</v>
      </c>
      <c r="D71" t="s">
        <v>497</v>
      </c>
    </row>
    <row r="72" spans="1:4" x14ac:dyDescent="0.3">
      <c r="A72" t="s">
        <v>497</v>
      </c>
      <c r="B72" t="s">
        <v>2164</v>
      </c>
      <c r="C72" t="s">
        <v>2176</v>
      </c>
      <c r="D72" t="s">
        <v>497</v>
      </c>
    </row>
    <row r="73" spans="1:4" x14ac:dyDescent="0.3">
      <c r="A73" t="s">
        <v>497</v>
      </c>
      <c r="B73" t="s">
        <v>2177</v>
      </c>
      <c r="C73" t="s">
        <v>2178</v>
      </c>
      <c r="D73" t="s">
        <v>497</v>
      </c>
    </row>
    <row r="74" spans="1:4" x14ac:dyDescent="0.3">
      <c r="A74" t="s">
        <v>497</v>
      </c>
      <c r="B74" t="s">
        <v>2177</v>
      </c>
      <c r="C74" t="s">
        <v>2179</v>
      </c>
      <c r="D74" t="s">
        <v>497</v>
      </c>
    </row>
    <row r="75" spans="1:4" x14ac:dyDescent="0.3">
      <c r="A75" t="s">
        <v>497</v>
      </c>
      <c r="B75" t="s">
        <v>2177</v>
      </c>
      <c r="C75" t="s">
        <v>2180</v>
      </c>
      <c r="D75" t="s">
        <v>497</v>
      </c>
    </row>
    <row r="76" spans="1:4" x14ac:dyDescent="0.3">
      <c r="A76" t="s">
        <v>497</v>
      </c>
      <c r="B76" t="s">
        <v>2177</v>
      </c>
      <c r="C76" t="s">
        <v>2181</v>
      </c>
      <c r="D76" t="s">
        <v>497</v>
      </c>
    </row>
    <row r="77" spans="1:4" x14ac:dyDescent="0.3">
      <c r="A77" t="s">
        <v>497</v>
      </c>
      <c r="B77" t="s">
        <v>2177</v>
      </c>
      <c r="C77" t="s">
        <v>2182</v>
      </c>
      <c r="D77" t="s">
        <v>497</v>
      </c>
    </row>
    <row r="78" spans="1:4" x14ac:dyDescent="0.3">
      <c r="A78" t="s">
        <v>497</v>
      </c>
      <c r="B78" t="s">
        <v>2177</v>
      </c>
      <c r="C78" t="s">
        <v>2183</v>
      </c>
      <c r="D78" t="s">
        <v>497</v>
      </c>
    </row>
    <row r="79" spans="1:4" x14ac:dyDescent="0.3">
      <c r="A79" t="s">
        <v>497</v>
      </c>
      <c r="B79" t="s">
        <v>2177</v>
      </c>
      <c r="C79" t="s">
        <v>2184</v>
      </c>
      <c r="D79" t="s">
        <v>497</v>
      </c>
    </row>
    <row r="80" spans="1:4" x14ac:dyDescent="0.3">
      <c r="A80" t="s">
        <v>497</v>
      </c>
      <c r="B80" t="s">
        <v>2177</v>
      </c>
      <c r="C80" t="s">
        <v>2185</v>
      </c>
      <c r="D80" t="s">
        <v>497</v>
      </c>
    </row>
    <row r="81" spans="1:4" x14ac:dyDescent="0.3">
      <c r="A81" t="s">
        <v>497</v>
      </c>
      <c r="B81" t="s">
        <v>2177</v>
      </c>
      <c r="C81" t="s">
        <v>2186</v>
      </c>
      <c r="D81" t="s">
        <v>497</v>
      </c>
    </row>
    <row r="82" spans="1:4" x14ac:dyDescent="0.3">
      <c r="A82" t="s">
        <v>497</v>
      </c>
      <c r="B82" t="s">
        <v>2177</v>
      </c>
      <c r="C82" t="s">
        <v>2187</v>
      </c>
      <c r="D82" t="s">
        <v>497</v>
      </c>
    </row>
    <row r="83" spans="1:4" x14ac:dyDescent="0.3">
      <c r="A83" t="s">
        <v>497</v>
      </c>
      <c r="B83" t="s">
        <v>2177</v>
      </c>
      <c r="C83" t="s">
        <v>2188</v>
      </c>
      <c r="D83" t="s">
        <v>497</v>
      </c>
    </row>
    <row r="84" spans="1:4" x14ac:dyDescent="0.3">
      <c r="A84" t="s">
        <v>497</v>
      </c>
      <c r="B84" t="s">
        <v>2177</v>
      </c>
      <c r="C84" t="s">
        <v>2189</v>
      </c>
      <c r="D84" t="s">
        <v>497</v>
      </c>
    </row>
    <row r="85" spans="1:4" x14ac:dyDescent="0.3">
      <c r="A85" t="s">
        <v>497</v>
      </c>
      <c r="B85" t="s">
        <v>2190</v>
      </c>
      <c r="C85" t="s">
        <v>2191</v>
      </c>
      <c r="D85" t="s">
        <v>497</v>
      </c>
    </row>
    <row r="86" spans="1:4" x14ac:dyDescent="0.3">
      <c r="A86" t="s">
        <v>497</v>
      </c>
      <c r="B86" t="s">
        <v>2190</v>
      </c>
      <c r="C86" t="s">
        <v>2192</v>
      </c>
      <c r="D86" t="s">
        <v>497</v>
      </c>
    </row>
    <row r="87" spans="1:4" x14ac:dyDescent="0.3">
      <c r="A87" t="s">
        <v>497</v>
      </c>
      <c r="B87" t="s">
        <v>2190</v>
      </c>
      <c r="C87" t="s">
        <v>2193</v>
      </c>
      <c r="D87" t="s">
        <v>497</v>
      </c>
    </row>
    <row r="88" spans="1:4" x14ac:dyDescent="0.3">
      <c r="A88" t="s">
        <v>497</v>
      </c>
      <c r="B88" t="s">
        <v>2190</v>
      </c>
      <c r="C88" t="s">
        <v>2194</v>
      </c>
      <c r="D88" t="s">
        <v>497</v>
      </c>
    </row>
    <row r="89" spans="1:4" x14ac:dyDescent="0.3">
      <c r="A89" t="s">
        <v>497</v>
      </c>
      <c r="B89" t="s">
        <v>2190</v>
      </c>
      <c r="C89" t="s">
        <v>2195</v>
      </c>
      <c r="D89" t="s">
        <v>497</v>
      </c>
    </row>
    <row r="90" spans="1:4" x14ac:dyDescent="0.3">
      <c r="A90" t="s">
        <v>497</v>
      </c>
      <c r="B90" t="s">
        <v>2190</v>
      </c>
      <c r="C90" t="s">
        <v>2196</v>
      </c>
      <c r="D90" t="s">
        <v>497</v>
      </c>
    </row>
    <row r="91" spans="1:4" x14ac:dyDescent="0.3">
      <c r="A91" t="s">
        <v>497</v>
      </c>
      <c r="B91" t="s">
        <v>2190</v>
      </c>
      <c r="C91" t="s">
        <v>2197</v>
      </c>
      <c r="D91" t="s">
        <v>497</v>
      </c>
    </row>
    <row r="92" spans="1:4" x14ac:dyDescent="0.3">
      <c r="A92" t="s">
        <v>497</v>
      </c>
      <c r="B92" t="s">
        <v>2190</v>
      </c>
      <c r="C92" t="s">
        <v>2198</v>
      </c>
      <c r="D92" t="s">
        <v>497</v>
      </c>
    </row>
    <row r="93" spans="1:4" x14ac:dyDescent="0.3">
      <c r="A93" t="s">
        <v>497</v>
      </c>
      <c r="B93" t="s">
        <v>2190</v>
      </c>
      <c r="C93" t="s">
        <v>2199</v>
      </c>
      <c r="D93" t="s">
        <v>497</v>
      </c>
    </row>
    <row r="94" spans="1:4" x14ac:dyDescent="0.3">
      <c r="A94" t="s">
        <v>497</v>
      </c>
      <c r="B94" t="s">
        <v>2190</v>
      </c>
      <c r="C94" t="s">
        <v>2200</v>
      </c>
      <c r="D94" t="s">
        <v>497</v>
      </c>
    </row>
    <row r="95" spans="1:4" x14ac:dyDescent="0.3">
      <c r="A95" t="s">
        <v>497</v>
      </c>
      <c r="B95" t="s">
        <v>2190</v>
      </c>
      <c r="C95" t="s">
        <v>2201</v>
      </c>
      <c r="D95" t="s">
        <v>497</v>
      </c>
    </row>
    <row r="96" spans="1:4" x14ac:dyDescent="0.3">
      <c r="A96" t="s">
        <v>497</v>
      </c>
      <c r="B96" t="s">
        <v>2190</v>
      </c>
      <c r="C96" t="s">
        <v>2202</v>
      </c>
      <c r="D96" t="s">
        <v>497</v>
      </c>
    </row>
    <row r="97" spans="1:4" x14ac:dyDescent="0.3">
      <c r="A97" t="s">
        <v>497</v>
      </c>
      <c r="B97" t="s">
        <v>2203</v>
      </c>
      <c r="C97" t="s">
        <v>2204</v>
      </c>
      <c r="D97" t="s">
        <v>497</v>
      </c>
    </row>
    <row r="98" spans="1:4" x14ac:dyDescent="0.3">
      <c r="A98" t="s">
        <v>497</v>
      </c>
      <c r="B98" t="s">
        <v>2203</v>
      </c>
      <c r="C98" t="s">
        <v>2205</v>
      </c>
      <c r="D98" t="s">
        <v>497</v>
      </c>
    </row>
    <row r="99" spans="1:4" x14ac:dyDescent="0.3">
      <c r="A99" t="s">
        <v>497</v>
      </c>
      <c r="B99" t="s">
        <v>2203</v>
      </c>
      <c r="C99" t="s">
        <v>2206</v>
      </c>
      <c r="D99" t="s">
        <v>497</v>
      </c>
    </row>
    <row r="100" spans="1:4" x14ac:dyDescent="0.3">
      <c r="A100" t="s">
        <v>497</v>
      </c>
      <c r="B100" t="s">
        <v>2203</v>
      </c>
      <c r="C100" t="s">
        <v>2207</v>
      </c>
      <c r="D100" t="s">
        <v>497</v>
      </c>
    </row>
    <row r="101" spans="1:4" x14ac:dyDescent="0.3">
      <c r="A101" t="s">
        <v>497</v>
      </c>
      <c r="B101" t="s">
        <v>2203</v>
      </c>
      <c r="C101" t="s">
        <v>2208</v>
      </c>
      <c r="D101" t="s">
        <v>497</v>
      </c>
    </row>
    <row r="102" spans="1:4" x14ac:dyDescent="0.3">
      <c r="A102" t="s">
        <v>497</v>
      </c>
      <c r="B102" t="s">
        <v>2203</v>
      </c>
      <c r="C102" t="s">
        <v>2209</v>
      </c>
      <c r="D102" t="s">
        <v>497</v>
      </c>
    </row>
    <row r="103" spans="1:4" x14ac:dyDescent="0.3">
      <c r="A103" t="s">
        <v>497</v>
      </c>
      <c r="B103" t="s">
        <v>2203</v>
      </c>
      <c r="C103" t="s">
        <v>2210</v>
      </c>
      <c r="D103" t="s">
        <v>497</v>
      </c>
    </row>
    <row r="104" spans="1:4" x14ac:dyDescent="0.3">
      <c r="A104" t="s">
        <v>497</v>
      </c>
      <c r="B104" t="s">
        <v>2203</v>
      </c>
      <c r="C104" t="s">
        <v>2211</v>
      </c>
      <c r="D104" t="s">
        <v>497</v>
      </c>
    </row>
    <row r="105" spans="1:4" x14ac:dyDescent="0.3">
      <c r="A105" t="s">
        <v>497</v>
      </c>
      <c r="B105" t="s">
        <v>2203</v>
      </c>
      <c r="C105" t="s">
        <v>2212</v>
      </c>
      <c r="D105" t="s">
        <v>497</v>
      </c>
    </row>
    <row r="106" spans="1:4" x14ac:dyDescent="0.3">
      <c r="A106" t="s">
        <v>497</v>
      </c>
      <c r="B106" t="s">
        <v>2203</v>
      </c>
      <c r="C106" t="s">
        <v>2213</v>
      </c>
      <c r="D106" t="s">
        <v>497</v>
      </c>
    </row>
    <row r="107" spans="1:4" x14ac:dyDescent="0.3">
      <c r="A107" t="s">
        <v>497</v>
      </c>
      <c r="B107" t="s">
        <v>2203</v>
      </c>
      <c r="C107" t="s">
        <v>2214</v>
      </c>
      <c r="D107" t="s">
        <v>497</v>
      </c>
    </row>
    <row r="108" spans="1:4" x14ac:dyDescent="0.3">
      <c r="A108" t="s">
        <v>497</v>
      </c>
      <c r="B108" t="s">
        <v>2203</v>
      </c>
      <c r="C108" t="s">
        <v>2215</v>
      </c>
      <c r="D108" t="s">
        <v>497</v>
      </c>
    </row>
    <row r="109" spans="1:4" x14ac:dyDescent="0.3">
      <c r="A109" t="s">
        <v>497</v>
      </c>
      <c r="B109" t="s">
        <v>2228</v>
      </c>
      <c r="C109" t="s">
        <v>2216</v>
      </c>
      <c r="D109" t="s">
        <v>497</v>
      </c>
    </row>
    <row r="110" spans="1:4" x14ac:dyDescent="0.3">
      <c r="A110" t="s">
        <v>497</v>
      </c>
      <c r="B110" t="s">
        <v>2228</v>
      </c>
      <c r="C110" t="s">
        <v>2217</v>
      </c>
      <c r="D110" t="s">
        <v>497</v>
      </c>
    </row>
    <row r="111" spans="1:4" x14ac:dyDescent="0.3">
      <c r="A111" t="s">
        <v>497</v>
      </c>
      <c r="B111" t="s">
        <v>2228</v>
      </c>
      <c r="C111" t="s">
        <v>2218</v>
      </c>
      <c r="D111" t="s">
        <v>497</v>
      </c>
    </row>
    <row r="112" spans="1:4" x14ac:dyDescent="0.3">
      <c r="A112" t="s">
        <v>497</v>
      </c>
      <c r="B112" t="s">
        <v>2228</v>
      </c>
      <c r="C112" t="s">
        <v>2219</v>
      </c>
      <c r="D112" t="s">
        <v>497</v>
      </c>
    </row>
    <row r="113" spans="1:4" x14ac:dyDescent="0.3">
      <c r="A113" t="s">
        <v>497</v>
      </c>
      <c r="B113" t="s">
        <v>2228</v>
      </c>
      <c r="C113" t="s">
        <v>2220</v>
      </c>
      <c r="D113" t="s">
        <v>497</v>
      </c>
    </row>
    <row r="114" spans="1:4" x14ac:dyDescent="0.3">
      <c r="A114" t="s">
        <v>497</v>
      </c>
      <c r="B114" t="s">
        <v>2228</v>
      </c>
      <c r="C114" t="s">
        <v>2221</v>
      </c>
      <c r="D114" t="s">
        <v>497</v>
      </c>
    </row>
    <row r="115" spans="1:4" x14ac:dyDescent="0.3">
      <c r="A115" t="s">
        <v>497</v>
      </c>
      <c r="B115" t="s">
        <v>2228</v>
      </c>
      <c r="C115" t="s">
        <v>2222</v>
      </c>
      <c r="D115" t="s">
        <v>497</v>
      </c>
    </row>
    <row r="116" spans="1:4" x14ac:dyDescent="0.3">
      <c r="A116" t="s">
        <v>497</v>
      </c>
      <c r="B116" t="s">
        <v>2228</v>
      </c>
      <c r="C116" t="s">
        <v>2223</v>
      </c>
      <c r="D116" t="s">
        <v>497</v>
      </c>
    </row>
    <row r="117" spans="1:4" x14ac:dyDescent="0.3">
      <c r="A117" t="s">
        <v>497</v>
      </c>
      <c r="B117" t="s">
        <v>2228</v>
      </c>
      <c r="C117" t="s">
        <v>2224</v>
      </c>
      <c r="D117" t="s">
        <v>497</v>
      </c>
    </row>
    <row r="118" spans="1:4" x14ac:dyDescent="0.3">
      <c r="A118" t="s">
        <v>497</v>
      </c>
      <c r="B118" t="s">
        <v>2228</v>
      </c>
      <c r="C118" t="s">
        <v>2225</v>
      </c>
      <c r="D118" t="s">
        <v>497</v>
      </c>
    </row>
    <row r="119" spans="1:4" x14ac:dyDescent="0.3">
      <c r="A119" t="s">
        <v>497</v>
      </c>
      <c r="B119" t="s">
        <v>2228</v>
      </c>
      <c r="C119" t="s">
        <v>2226</v>
      </c>
      <c r="D119" t="s">
        <v>497</v>
      </c>
    </row>
    <row r="120" spans="1:4" x14ac:dyDescent="0.3">
      <c r="A120" t="s">
        <v>497</v>
      </c>
      <c r="B120" t="s">
        <v>2228</v>
      </c>
      <c r="C120" t="s">
        <v>2227</v>
      </c>
      <c r="D120" t="s">
        <v>497</v>
      </c>
    </row>
    <row r="121" spans="1:4" x14ac:dyDescent="0.3">
      <c r="A121" t="s">
        <v>497</v>
      </c>
      <c r="B121" t="s">
        <v>2241</v>
      </c>
      <c r="C121" t="s">
        <v>2229</v>
      </c>
      <c r="D121" t="s">
        <v>497</v>
      </c>
    </row>
    <row r="122" spans="1:4" x14ac:dyDescent="0.3">
      <c r="A122" t="s">
        <v>497</v>
      </c>
      <c r="B122" t="s">
        <v>2241</v>
      </c>
      <c r="C122" t="s">
        <v>2230</v>
      </c>
      <c r="D122" t="s">
        <v>497</v>
      </c>
    </row>
    <row r="123" spans="1:4" x14ac:dyDescent="0.3">
      <c r="A123" t="s">
        <v>497</v>
      </c>
      <c r="B123" t="s">
        <v>2241</v>
      </c>
      <c r="C123" t="s">
        <v>2231</v>
      </c>
      <c r="D123" t="s">
        <v>497</v>
      </c>
    </row>
    <row r="124" spans="1:4" x14ac:dyDescent="0.3">
      <c r="A124" t="s">
        <v>497</v>
      </c>
      <c r="B124" t="s">
        <v>2241</v>
      </c>
      <c r="C124" t="s">
        <v>2232</v>
      </c>
      <c r="D124" t="s">
        <v>497</v>
      </c>
    </row>
    <row r="125" spans="1:4" x14ac:dyDescent="0.3">
      <c r="A125" t="s">
        <v>497</v>
      </c>
      <c r="B125" t="s">
        <v>2241</v>
      </c>
      <c r="C125" t="s">
        <v>2233</v>
      </c>
      <c r="D125" t="s">
        <v>497</v>
      </c>
    </row>
    <row r="126" spans="1:4" x14ac:dyDescent="0.3">
      <c r="A126" t="s">
        <v>497</v>
      </c>
      <c r="B126" t="s">
        <v>2241</v>
      </c>
      <c r="C126" t="s">
        <v>2234</v>
      </c>
      <c r="D126" t="s">
        <v>497</v>
      </c>
    </row>
    <row r="127" spans="1:4" x14ac:dyDescent="0.3">
      <c r="A127" t="s">
        <v>497</v>
      </c>
      <c r="B127" t="s">
        <v>2241</v>
      </c>
      <c r="C127" t="s">
        <v>2235</v>
      </c>
      <c r="D127" t="s">
        <v>497</v>
      </c>
    </row>
    <row r="128" spans="1:4" x14ac:dyDescent="0.3">
      <c r="A128" t="s">
        <v>497</v>
      </c>
      <c r="B128" t="s">
        <v>2241</v>
      </c>
      <c r="C128" t="s">
        <v>2236</v>
      </c>
      <c r="D128" t="s">
        <v>497</v>
      </c>
    </row>
    <row r="129" spans="1:4" x14ac:dyDescent="0.3">
      <c r="A129" t="s">
        <v>497</v>
      </c>
      <c r="B129" t="s">
        <v>2241</v>
      </c>
      <c r="C129" t="s">
        <v>2237</v>
      </c>
      <c r="D129" t="s">
        <v>497</v>
      </c>
    </row>
    <row r="130" spans="1:4" x14ac:dyDescent="0.3">
      <c r="A130" t="s">
        <v>497</v>
      </c>
      <c r="B130" t="s">
        <v>2241</v>
      </c>
      <c r="C130" t="s">
        <v>2238</v>
      </c>
      <c r="D130" t="s">
        <v>497</v>
      </c>
    </row>
    <row r="131" spans="1:4" x14ac:dyDescent="0.3">
      <c r="A131" t="s">
        <v>497</v>
      </c>
      <c r="B131" t="s">
        <v>2241</v>
      </c>
      <c r="C131" t="s">
        <v>2239</v>
      </c>
      <c r="D131" t="s">
        <v>497</v>
      </c>
    </row>
    <row r="132" spans="1:4" x14ac:dyDescent="0.3">
      <c r="A132" t="s">
        <v>497</v>
      </c>
      <c r="B132" t="s">
        <v>2241</v>
      </c>
      <c r="C132" t="s">
        <v>2240</v>
      </c>
      <c r="D132" t="s">
        <v>497</v>
      </c>
    </row>
    <row r="133" spans="1:4" x14ac:dyDescent="0.3">
      <c r="A133" t="s">
        <v>497</v>
      </c>
      <c r="B133" t="s">
        <v>2242</v>
      </c>
      <c r="C133" t="s">
        <v>2243</v>
      </c>
      <c r="D133" t="s">
        <v>497</v>
      </c>
    </row>
    <row r="134" spans="1:4" x14ac:dyDescent="0.3">
      <c r="A134" t="s">
        <v>497</v>
      </c>
      <c r="B134" t="s">
        <v>2242</v>
      </c>
      <c r="C134" t="s">
        <v>2244</v>
      </c>
      <c r="D134" t="s">
        <v>497</v>
      </c>
    </row>
    <row r="135" spans="1:4" x14ac:dyDescent="0.3">
      <c r="A135" t="s">
        <v>497</v>
      </c>
      <c r="B135" t="s">
        <v>2242</v>
      </c>
      <c r="C135" t="s">
        <v>2245</v>
      </c>
      <c r="D135" t="s">
        <v>497</v>
      </c>
    </row>
    <row r="136" spans="1:4" x14ac:dyDescent="0.3">
      <c r="A136" t="s">
        <v>497</v>
      </c>
      <c r="B136" t="s">
        <v>2242</v>
      </c>
      <c r="C136" t="s">
        <v>2246</v>
      </c>
      <c r="D136" t="s">
        <v>497</v>
      </c>
    </row>
    <row r="137" spans="1:4" x14ac:dyDescent="0.3">
      <c r="A137" t="s">
        <v>497</v>
      </c>
      <c r="B137" t="s">
        <v>2242</v>
      </c>
      <c r="C137" t="s">
        <v>2247</v>
      </c>
      <c r="D137" t="s">
        <v>497</v>
      </c>
    </row>
    <row r="138" spans="1:4" x14ac:dyDescent="0.3">
      <c r="A138" t="s">
        <v>497</v>
      </c>
      <c r="B138" t="s">
        <v>2242</v>
      </c>
      <c r="C138" t="s">
        <v>2248</v>
      </c>
      <c r="D138" t="s">
        <v>497</v>
      </c>
    </row>
    <row r="139" spans="1:4" x14ac:dyDescent="0.3">
      <c r="A139" t="s">
        <v>497</v>
      </c>
      <c r="B139" t="s">
        <v>2242</v>
      </c>
      <c r="C139" t="s">
        <v>2249</v>
      </c>
      <c r="D139" t="s">
        <v>497</v>
      </c>
    </row>
    <row r="140" spans="1:4" x14ac:dyDescent="0.3">
      <c r="A140" t="s">
        <v>497</v>
      </c>
      <c r="B140" t="s">
        <v>2242</v>
      </c>
      <c r="C140" t="s">
        <v>2250</v>
      </c>
      <c r="D140" t="s">
        <v>497</v>
      </c>
    </row>
    <row r="141" spans="1:4" x14ac:dyDescent="0.3">
      <c r="A141" t="s">
        <v>497</v>
      </c>
      <c r="B141" t="s">
        <v>2242</v>
      </c>
      <c r="C141" t="s">
        <v>2251</v>
      </c>
      <c r="D141" t="s">
        <v>497</v>
      </c>
    </row>
    <row r="142" spans="1:4" x14ac:dyDescent="0.3">
      <c r="A142" t="s">
        <v>497</v>
      </c>
      <c r="B142" t="s">
        <v>2242</v>
      </c>
      <c r="C142" t="s">
        <v>2252</v>
      </c>
      <c r="D142" t="s">
        <v>497</v>
      </c>
    </row>
    <row r="143" spans="1:4" x14ac:dyDescent="0.3">
      <c r="A143" t="s">
        <v>497</v>
      </c>
      <c r="B143" t="s">
        <v>2242</v>
      </c>
      <c r="C143" t="s">
        <v>2253</v>
      </c>
      <c r="D143" t="s">
        <v>497</v>
      </c>
    </row>
    <row r="144" spans="1:4" x14ac:dyDescent="0.3">
      <c r="A144" t="s">
        <v>497</v>
      </c>
      <c r="B144" t="s">
        <v>2266</v>
      </c>
      <c r="C144" t="s">
        <v>2254</v>
      </c>
      <c r="D144" t="s">
        <v>497</v>
      </c>
    </row>
    <row r="145" spans="1:4" x14ac:dyDescent="0.3">
      <c r="A145" t="s">
        <v>497</v>
      </c>
      <c r="B145" t="s">
        <v>2266</v>
      </c>
      <c r="C145" t="s">
        <v>2255</v>
      </c>
      <c r="D145" t="s">
        <v>497</v>
      </c>
    </row>
    <row r="146" spans="1:4" x14ac:dyDescent="0.3">
      <c r="A146" t="s">
        <v>497</v>
      </c>
      <c r="B146" t="s">
        <v>2266</v>
      </c>
      <c r="C146" t="s">
        <v>2256</v>
      </c>
      <c r="D146" t="s">
        <v>497</v>
      </c>
    </row>
    <row r="147" spans="1:4" x14ac:dyDescent="0.3">
      <c r="A147" t="s">
        <v>497</v>
      </c>
      <c r="B147" t="s">
        <v>2266</v>
      </c>
      <c r="C147" t="s">
        <v>2257</v>
      </c>
      <c r="D147" t="s">
        <v>497</v>
      </c>
    </row>
    <row r="148" spans="1:4" x14ac:dyDescent="0.3">
      <c r="A148" t="s">
        <v>497</v>
      </c>
      <c r="B148" t="s">
        <v>2266</v>
      </c>
      <c r="C148" t="s">
        <v>2258</v>
      </c>
      <c r="D148" t="s">
        <v>497</v>
      </c>
    </row>
    <row r="149" spans="1:4" x14ac:dyDescent="0.3">
      <c r="A149" t="s">
        <v>497</v>
      </c>
      <c r="B149" t="s">
        <v>2266</v>
      </c>
      <c r="C149" t="s">
        <v>2259</v>
      </c>
      <c r="D149" t="s">
        <v>497</v>
      </c>
    </row>
    <row r="150" spans="1:4" x14ac:dyDescent="0.3">
      <c r="A150" t="s">
        <v>497</v>
      </c>
      <c r="B150" t="s">
        <v>2266</v>
      </c>
      <c r="C150" t="s">
        <v>2260</v>
      </c>
      <c r="D150" t="s">
        <v>497</v>
      </c>
    </row>
    <row r="151" spans="1:4" x14ac:dyDescent="0.3">
      <c r="A151" t="s">
        <v>497</v>
      </c>
      <c r="B151" t="s">
        <v>2266</v>
      </c>
      <c r="C151" t="s">
        <v>2261</v>
      </c>
      <c r="D151" t="s">
        <v>497</v>
      </c>
    </row>
    <row r="152" spans="1:4" x14ac:dyDescent="0.3">
      <c r="A152" t="s">
        <v>497</v>
      </c>
      <c r="B152" t="s">
        <v>2266</v>
      </c>
      <c r="C152" t="s">
        <v>2262</v>
      </c>
      <c r="D152" t="s">
        <v>497</v>
      </c>
    </row>
    <row r="153" spans="1:4" x14ac:dyDescent="0.3">
      <c r="A153" t="s">
        <v>497</v>
      </c>
      <c r="B153" t="s">
        <v>2266</v>
      </c>
      <c r="C153" t="s">
        <v>2263</v>
      </c>
      <c r="D153" t="s">
        <v>497</v>
      </c>
    </row>
    <row r="154" spans="1:4" x14ac:dyDescent="0.3">
      <c r="A154" t="s">
        <v>497</v>
      </c>
      <c r="B154" t="s">
        <v>2266</v>
      </c>
      <c r="C154" t="s">
        <v>2264</v>
      </c>
      <c r="D154" t="s">
        <v>497</v>
      </c>
    </row>
    <row r="155" spans="1:4" x14ac:dyDescent="0.3">
      <c r="A155" t="s">
        <v>497</v>
      </c>
      <c r="B155" t="s">
        <v>2266</v>
      </c>
      <c r="C155" t="s">
        <v>2265</v>
      </c>
      <c r="D155" t="s">
        <v>497</v>
      </c>
    </row>
    <row r="156" spans="1:4" x14ac:dyDescent="0.3">
      <c r="A156" t="s">
        <v>497</v>
      </c>
      <c r="B156" t="s">
        <v>2267</v>
      </c>
      <c r="C156" t="s">
        <v>2268</v>
      </c>
      <c r="D156" t="s">
        <v>497</v>
      </c>
    </row>
    <row r="157" spans="1:4" x14ac:dyDescent="0.3">
      <c r="A157" t="s">
        <v>497</v>
      </c>
      <c r="B157" t="s">
        <v>2267</v>
      </c>
      <c r="C157" t="s">
        <v>2269</v>
      </c>
      <c r="D157" t="s">
        <v>497</v>
      </c>
    </row>
    <row r="158" spans="1:4" x14ac:dyDescent="0.3">
      <c r="A158" t="s">
        <v>497</v>
      </c>
      <c r="B158" t="s">
        <v>2267</v>
      </c>
      <c r="C158" t="s">
        <v>2270</v>
      </c>
      <c r="D158" t="s">
        <v>497</v>
      </c>
    </row>
    <row r="159" spans="1:4" x14ac:dyDescent="0.3">
      <c r="A159" t="s">
        <v>497</v>
      </c>
      <c r="B159" t="s">
        <v>2267</v>
      </c>
      <c r="C159" t="s">
        <v>2271</v>
      </c>
      <c r="D159" t="s">
        <v>497</v>
      </c>
    </row>
    <row r="160" spans="1:4" x14ac:dyDescent="0.3">
      <c r="A160" t="s">
        <v>497</v>
      </c>
      <c r="B160" t="s">
        <v>2267</v>
      </c>
      <c r="C160" t="s">
        <v>2272</v>
      </c>
      <c r="D160" t="s">
        <v>497</v>
      </c>
    </row>
    <row r="161" spans="1:4" x14ac:dyDescent="0.3">
      <c r="A161" t="s">
        <v>497</v>
      </c>
      <c r="B161" t="s">
        <v>2267</v>
      </c>
      <c r="C161" t="s">
        <v>2273</v>
      </c>
      <c r="D161" t="s">
        <v>497</v>
      </c>
    </row>
    <row r="162" spans="1:4" x14ac:dyDescent="0.3">
      <c r="A162" t="s">
        <v>497</v>
      </c>
      <c r="B162" t="s">
        <v>2267</v>
      </c>
      <c r="C162" t="s">
        <v>2274</v>
      </c>
      <c r="D162" t="s">
        <v>497</v>
      </c>
    </row>
    <row r="163" spans="1:4" x14ac:dyDescent="0.3">
      <c r="A163" t="s">
        <v>497</v>
      </c>
      <c r="B163" t="s">
        <v>2267</v>
      </c>
      <c r="C163" t="s">
        <v>2275</v>
      </c>
      <c r="D163" t="s">
        <v>497</v>
      </c>
    </row>
    <row r="164" spans="1:4" x14ac:dyDescent="0.3">
      <c r="A164" t="s">
        <v>497</v>
      </c>
      <c r="B164" t="s">
        <v>2267</v>
      </c>
      <c r="C164" t="s">
        <v>2276</v>
      </c>
      <c r="D164" t="s">
        <v>497</v>
      </c>
    </row>
    <row r="165" spans="1:4" x14ac:dyDescent="0.3">
      <c r="A165" t="s">
        <v>497</v>
      </c>
      <c r="B165" t="s">
        <v>2267</v>
      </c>
      <c r="C165" t="s">
        <v>2277</v>
      </c>
      <c r="D165" t="s">
        <v>497</v>
      </c>
    </row>
    <row r="166" spans="1:4" x14ac:dyDescent="0.3">
      <c r="A166" t="s">
        <v>497</v>
      </c>
      <c r="B166" t="s">
        <v>2267</v>
      </c>
      <c r="C166" t="s">
        <v>2278</v>
      </c>
      <c r="D166" t="s">
        <v>497</v>
      </c>
    </row>
    <row r="167" spans="1:4" x14ac:dyDescent="0.3">
      <c r="A167" t="s">
        <v>497</v>
      </c>
      <c r="B167" t="s">
        <v>2267</v>
      </c>
      <c r="C167" t="s">
        <v>2279</v>
      </c>
      <c r="D167" t="s">
        <v>497</v>
      </c>
    </row>
    <row r="168" spans="1:4" x14ac:dyDescent="0.3">
      <c r="A168" t="s">
        <v>497</v>
      </c>
      <c r="B168" t="s">
        <v>2280</v>
      </c>
      <c r="C168" t="s">
        <v>2281</v>
      </c>
      <c r="D168" t="s">
        <v>497</v>
      </c>
    </row>
    <row r="169" spans="1:4" x14ac:dyDescent="0.3">
      <c r="A169" t="s">
        <v>497</v>
      </c>
      <c r="B169" t="s">
        <v>2280</v>
      </c>
      <c r="C169" t="s">
        <v>2282</v>
      </c>
      <c r="D169" t="s">
        <v>497</v>
      </c>
    </row>
    <row r="170" spans="1:4" x14ac:dyDescent="0.3">
      <c r="A170" t="s">
        <v>497</v>
      </c>
      <c r="B170" t="s">
        <v>2280</v>
      </c>
      <c r="C170" t="s">
        <v>2283</v>
      </c>
      <c r="D170" t="s">
        <v>497</v>
      </c>
    </row>
    <row r="171" spans="1:4" x14ac:dyDescent="0.3">
      <c r="A171" t="s">
        <v>497</v>
      </c>
      <c r="B171" t="s">
        <v>2280</v>
      </c>
      <c r="C171" t="s">
        <v>2284</v>
      </c>
      <c r="D171" t="s">
        <v>497</v>
      </c>
    </row>
    <row r="172" spans="1:4" x14ac:dyDescent="0.3">
      <c r="A172" t="s">
        <v>497</v>
      </c>
      <c r="B172" t="s">
        <v>2280</v>
      </c>
      <c r="C172" t="s">
        <v>2285</v>
      </c>
      <c r="D172" t="s">
        <v>497</v>
      </c>
    </row>
    <row r="173" spans="1:4" x14ac:dyDescent="0.3">
      <c r="A173" t="s">
        <v>497</v>
      </c>
      <c r="B173" t="s">
        <v>2280</v>
      </c>
      <c r="C173" t="s">
        <v>2286</v>
      </c>
      <c r="D173" t="s">
        <v>497</v>
      </c>
    </row>
    <row r="174" spans="1:4" x14ac:dyDescent="0.3">
      <c r="A174" t="s">
        <v>497</v>
      </c>
      <c r="B174" t="s">
        <v>2280</v>
      </c>
      <c r="C174" t="s">
        <v>2287</v>
      </c>
      <c r="D174" t="s">
        <v>497</v>
      </c>
    </row>
    <row r="175" spans="1:4" x14ac:dyDescent="0.3">
      <c r="A175" t="s">
        <v>497</v>
      </c>
      <c r="B175" t="s">
        <v>2280</v>
      </c>
      <c r="C175" t="s">
        <v>2288</v>
      </c>
      <c r="D175" t="s">
        <v>497</v>
      </c>
    </row>
    <row r="176" spans="1:4" x14ac:dyDescent="0.3">
      <c r="A176" t="s">
        <v>497</v>
      </c>
      <c r="B176" t="s">
        <v>2280</v>
      </c>
      <c r="C176" t="s">
        <v>2289</v>
      </c>
      <c r="D176" t="s">
        <v>497</v>
      </c>
    </row>
    <row r="177" spans="1:4" x14ac:dyDescent="0.3">
      <c r="A177" t="s">
        <v>497</v>
      </c>
      <c r="B177" t="s">
        <v>2280</v>
      </c>
      <c r="C177" t="s">
        <v>2290</v>
      </c>
      <c r="D177" t="s">
        <v>497</v>
      </c>
    </row>
    <row r="178" spans="1:4" x14ac:dyDescent="0.3">
      <c r="A178" t="s">
        <v>497</v>
      </c>
      <c r="B178" t="s">
        <v>2306</v>
      </c>
      <c r="C178" t="s">
        <v>2291</v>
      </c>
      <c r="D178" t="s">
        <v>497</v>
      </c>
    </row>
    <row r="179" spans="1:4" x14ac:dyDescent="0.3">
      <c r="A179" t="s">
        <v>497</v>
      </c>
      <c r="B179" t="s">
        <v>2306</v>
      </c>
      <c r="C179" t="s">
        <v>2292</v>
      </c>
      <c r="D179" t="s">
        <v>497</v>
      </c>
    </row>
    <row r="180" spans="1:4" x14ac:dyDescent="0.3">
      <c r="A180" t="s">
        <v>497</v>
      </c>
      <c r="B180" t="s">
        <v>2306</v>
      </c>
      <c r="C180" t="s">
        <v>2293</v>
      </c>
      <c r="D180" t="s">
        <v>497</v>
      </c>
    </row>
    <row r="181" spans="1:4" x14ac:dyDescent="0.3">
      <c r="A181" t="s">
        <v>497</v>
      </c>
      <c r="B181" t="s">
        <v>2306</v>
      </c>
      <c r="C181" t="s">
        <v>2294</v>
      </c>
      <c r="D181" t="s">
        <v>497</v>
      </c>
    </row>
    <row r="182" spans="1:4" x14ac:dyDescent="0.3">
      <c r="A182" t="s">
        <v>497</v>
      </c>
      <c r="B182" t="s">
        <v>2306</v>
      </c>
      <c r="C182" t="s">
        <v>2295</v>
      </c>
      <c r="D182" t="s">
        <v>497</v>
      </c>
    </row>
    <row r="183" spans="1:4" x14ac:dyDescent="0.3">
      <c r="A183" t="s">
        <v>497</v>
      </c>
      <c r="B183" t="s">
        <v>2306</v>
      </c>
      <c r="C183" t="s">
        <v>2296</v>
      </c>
      <c r="D183" t="s">
        <v>497</v>
      </c>
    </row>
    <row r="184" spans="1:4" x14ac:dyDescent="0.3">
      <c r="A184" t="s">
        <v>497</v>
      </c>
      <c r="B184" t="s">
        <v>2306</v>
      </c>
      <c r="C184" t="s">
        <v>2184</v>
      </c>
      <c r="D184" t="s">
        <v>497</v>
      </c>
    </row>
    <row r="185" spans="1:4" x14ac:dyDescent="0.3">
      <c r="A185" t="s">
        <v>497</v>
      </c>
      <c r="B185" t="s">
        <v>2306</v>
      </c>
      <c r="C185" t="s">
        <v>2297</v>
      </c>
      <c r="D185" t="s">
        <v>497</v>
      </c>
    </row>
    <row r="186" spans="1:4" x14ac:dyDescent="0.3">
      <c r="A186" t="s">
        <v>497</v>
      </c>
      <c r="B186" t="s">
        <v>2306</v>
      </c>
      <c r="C186" t="s">
        <v>2298</v>
      </c>
      <c r="D186" t="s">
        <v>497</v>
      </c>
    </row>
    <row r="187" spans="1:4" x14ac:dyDescent="0.3">
      <c r="A187" t="s">
        <v>497</v>
      </c>
      <c r="B187" t="s">
        <v>2306</v>
      </c>
      <c r="C187" t="s">
        <v>2299</v>
      </c>
      <c r="D187" t="s">
        <v>497</v>
      </c>
    </row>
    <row r="188" spans="1:4" x14ac:dyDescent="0.3">
      <c r="A188" t="s">
        <v>497</v>
      </c>
      <c r="B188" t="s">
        <v>2306</v>
      </c>
      <c r="C188" t="s">
        <v>2300</v>
      </c>
      <c r="D188" t="s">
        <v>497</v>
      </c>
    </row>
    <row r="189" spans="1:4" x14ac:dyDescent="0.3">
      <c r="A189" t="s">
        <v>497</v>
      </c>
      <c r="B189" t="s">
        <v>2306</v>
      </c>
      <c r="C189" t="s">
        <v>2301</v>
      </c>
      <c r="D189" t="s">
        <v>497</v>
      </c>
    </row>
    <row r="190" spans="1:4" x14ac:dyDescent="0.3">
      <c r="A190" t="s">
        <v>497</v>
      </c>
      <c r="B190" t="s">
        <v>2306</v>
      </c>
      <c r="C190" t="s">
        <v>2302</v>
      </c>
      <c r="D190" t="s">
        <v>497</v>
      </c>
    </row>
    <row r="191" spans="1:4" x14ac:dyDescent="0.3">
      <c r="A191" t="s">
        <v>497</v>
      </c>
      <c r="B191" t="s">
        <v>2306</v>
      </c>
      <c r="C191" t="s">
        <v>2303</v>
      </c>
      <c r="D191" t="s">
        <v>497</v>
      </c>
    </row>
    <row r="192" spans="1:4" x14ac:dyDescent="0.3">
      <c r="A192" t="s">
        <v>497</v>
      </c>
      <c r="B192" t="s">
        <v>2306</v>
      </c>
      <c r="C192" t="s">
        <v>2304</v>
      </c>
      <c r="D192" t="s">
        <v>497</v>
      </c>
    </row>
    <row r="193" spans="1:4" x14ac:dyDescent="0.3">
      <c r="A193" t="s">
        <v>497</v>
      </c>
      <c r="B193" t="s">
        <v>2306</v>
      </c>
      <c r="C193" t="s">
        <v>2305</v>
      </c>
      <c r="D193" t="s">
        <v>497</v>
      </c>
    </row>
    <row r="194" spans="1:4" x14ac:dyDescent="0.3">
      <c r="A194" t="s">
        <v>497</v>
      </c>
      <c r="B194" t="s">
        <v>2307</v>
      </c>
      <c r="C194" t="s">
        <v>2308</v>
      </c>
      <c r="D194" t="s">
        <v>497</v>
      </c>
    </row>
    <row r="195" spans="1:4" x14ac:dyDescent="0.3">
      <c r="A195" t="s">
        <v>497</v>
      </c>
      <c r="B195" t="s">
        <v>2307</v>
      </c>
      <c r="C195" t="s">
        <v>2309</v>
      </c>
      <c r="D195" t="s">
        <v>497</v>
      </c>
    </row>
    <row r="196" spans="1:4" x14ac:dyDescent="0.3">
      <c r="A196" t="s">
        <v>497</v>
      </c>
      <c r="B196" t="s">
        <v>2307</v>
      </c>
      <c r="C196" t="s">
        <v>2310</v>
      </c>
      <c r="D196" t="s">
        <v>497</v>
      </c>
    </row>
    <row r="197" spans="1:4" x14ac:dyDescent="0.3">
      <c r="A197" t="s">
        <v>497</v>
      </c>
      <c r="B197" t="s">
        <v>2307</v>
      </c>
      <c r="C197" t="s">
        <v>2311</v>
      </c>
      <c r="D197" t="s">
        <v>497</v>
      </c>
    </row>
    <row r="198" spans="1:4" x14ac:dyDescent="0.3">
      <c r="A198" t="s">
        <v>497</v>
      </c>
      <c r="B198" t="s">
        <v>2307</v>
      </c>
      <c r="C198" t="s">
        <v>2312</v>
      </c>
      <c r="D198" t="s">
        <v>497</v>
      </c>
    </row>
    <row r="199" spans="1:4" x14ac:dyDescent="0.3">
      <c r="A199" t="s">
        <v>497</v>
      </c>
      <c r="B199" t="s">
        <v>2307</v>
      </c>
      <c r="C199" t="s">
        <v>2313</v>
      </c>
      <c r="D199" t="s">
        <v>497</v>
      </c>
    </row>
    <row r="200" spans="1:4" x14ac:dyDescent="0.3">
      <c r="A200" t="s">
        <v>497</v>
      </c>
      <c r="B200" t="s">
        <v>2307</v>
      </c>
      <c r="C200" t="s">
        <v>2314</v>
      </c>
      <c r="D200" t="s">
        <v>497</v>
      </c>
    </row>
    <row r="201" spans="1:4" x14ac:dyDescent="0.3">
      <c r="A201" t="s">
        <v>497</v>
      </c>
      <c r="B201" t="s">
        <v>2307</v>
      </c>
      <c r="C201" t="s">
        <v>2315</v>
      </c>
      <c r="D201" t="s">
        <v>497</v>
      </c>
    </row>
    <row r="202" spans="1:4" x14ac:dyDescent="0.3">
      <c r="A202" t="s">
        <v>497</v>
      </c>
      <c r="B202" t="s">
        <v>2307</v>
      </c>
      <c r="C202" t="s">
        <v>2316</v>
      </c>
      <c r="D202" t="s">
        <v>497</v>
      </c>
    </row>
    <row r="203" spans="1:4" x14ac:dyDescent="0.3">
      <c r="A203" t="s">
        <v>497</v>
      </c>
      <c r="B203" t="s">
        <v>2307</v>
      </c>
      <c r="C203" t="s">
        <v>2317</v>
      </c>
      <c r="D203" t="s">
        <v>497</v>
      </c>
    </row>
    <row r="204" spans="1:4" x14ac:dyDescent="0.3">
      <c r="A204" t="s">
        <v>497</v>
      </c>
      <c r="B204" t="s">
        <v>2318</v>
      </c>
      <c r="C204" t="s">
        <v>2319</v>
      </c>
      <c r="D204" t="s">
        <v>497</v>
      </c>
    </row>
    <row r="205" spans="1:4" x14ac:dyDescent="0.3">
      <c r="A205" t="s">
        <v>497</v>
      </c>
      <c r="B205" t="s">
        <v>2318</v>
      </c>
      <c r="C205" t="s">
        <v>2320</v>
      </c>
      <c r="D205" t="s">
        <v>497</v>
      </c>
    </row>
    <row r="206" spans="1:4" x14ac:dyDescent="0.3">
      <c r="A206" t="s">
        <v>497</v>
      </c>
      <c r="B206" t="s">
        <v>2318</v>
      </c>
      <c r="C206" t="s">
        <v>2321</v>
      </c>
      <c r="D206" t="s">
        <v>497</v>
      </c>
    </row>
    <row r="207" spans="1:4" x14ac:dyDescent="0.3">
      <c r="A207" t="s">
        <v>497</v>
      </c>
      <c r="B207" t="s">
        <v>2318</v>
      </c>
      <c r="C207" t="s">
        <v>2322</v>
      </c>
      <c r="D207" t="s">
        <v>497</v>
      </c>
    </row>
    <row r="208" spans="1:4" x14ac:dyDescent="0.3">
      <c r="A208" t="s">
        <v>497</v>
      </c>
      <c r="B208" t="s">
        <v>2318</v>
      </c>
      <c r="C208" t="s">
        <v>2323</v>
      </c>
      <c r="D208" t="s">
        <v>497</v>
      </c>
    </row>
    <row r="209" spans="1:4" x14ac:dyDescent="0.3">
      <c r="A209" t="s">
        <v>497</v>
      </c>
      <c r="B209" t="s">
        <v>2318</v>
      </c>
      <c r="C209" t="s">
        <v>2324</v>
      </c>
      <c r="D209" t="s">
        <v>497</v>
      </c>
    </row>
    <row r="210" spans="1:4" x14ac:dyDescent="0.3">
      <c r="A210" t="s">
        <v>497</v>
      </c>
      <c r="B210" t="s">
        <v>2318</v>
      </c>
      <c r="C210" t="s">
        <v>2325</v>
      </c>
      <c r="D210" t="s">
        <v>497</v>
      </c>
    </row>
    <row r="211" spans="1:4" x14ac:dyDescent="0.3">
      <c r="A211" t="s">
        <v>497</v>
      </c>
      <c r="B211" t="s">
        <v>2318</v>
      </c>
      <c r="C211" t="s">
        <v>2326</v>
      </c>
      <c r="D211" t="s">
        <v>497</v>
      </c>
    </row>
    <row r="212" spans="1:4" x14ac:dyDescent="0.3">
      <c r="A212" t="s">
        <v>497</v>
      </c>
      <c r="B212" t="s">
        <v>2318</v>
      </c>
      <c r="C212" t="s">
        <v>2327</v>
      </c>
      <c r="D212" t="s">
        <v>497</v>
      </c>
    </row>
    <row r="213" spans="1:4" x14ac:dyDescent="0.3">
      <c r="A213" t="s">
        <v>497</v>
      </c>
      <c r="B213" t="s">
        <v>2318</v>
      </c>
      <c r="C213" t="s">
        <v>2328</v>
      </c>
      <c r="D213" t="s">
        <v>497</v>
      </c>
    </row>
    <row r="214" spans="1:4" x14ac:dyDescent="0.3">
      <c r="A214" t="s">
        <v>497</v>
      </c>
      <c r="B214" t="s">
        <v>2329</v>
      </c>
      <c r="C214" t="s">
        <v>2330</v>
      </c>
      <c r="D214" t="s">
        <v>497</v>
      </c>
    </row>
    <row r="215" spans="1:4" x14ac:dyDescent="0.3">
      <c r="A215" t="s">
        <v>497</v>
      </c>
      <c r="B215" t="s">
        <v>2329</v>
      </c>
      <c r="C215" t="s">
        <v>2331</v>
      </c>
      <c r="D215" t="s">
        <v>497</v>
      </c>
    </row>
    <row r="216" spans="1:4" x14ac:dyDescent="0.3">
      <c r="A216" t="s">
        <v>497</v>
      </c>
      <c r="B216" t="s">
        <v>2329</v>
      </c>
      <c r="C216" t="s">
        <v>2332</v>
      </c>
      <c r="D216" t="s">
        <v>497</v>
      </c>
    </row>
    <row r="217" spans="1:4" x14ac:dyDescent="0.3">
      <c r="A217" t="s">
        <v>497</v>
      </c>
      <c r="B217" t="s">
        <v>2329</v>
      </c>
      <c r="C217" t="s">
        <v>2333</v>
      </c>
      <c r="D217" t="s">
        <v>497</v>
      </c>
    </row>
    <row r="218" spans="1:4" x14ac:dyDescent="0.3">
      <c r="A218" t="s">
        <v>497</v>
      </c>
      <c r="B218" t="s">
        <v>2329</v>
      </c>
      <c r="C218" t="s">
        <v>2334</v>
      </c>
      <c r="D218" t="s">
        <v>497</v>
      </c>
    </row>
    <row r="219" spans="1:4" x14ac:dyDescent="0.3">
      <c r="A219" t="s">
        <v>497</v>
      </c>
      <c r="B219" t="s">
        <v>2329</v>
      </c>
      <c r="C219" t="s">
        <v>2335</v>
      </c>
      <c r="D219" t="s">
        <v>497</v>
      </c>
    </row>
    <row r="220" spans="1:4" x14ac:dyDescent="0.3">
      <c r="A220" t="s">
        <v>497</v>
      </c>
      <c r="B220" t="s">
        <v>2329</v>
      </c>
      <c r="C220" t="s">
        <v>2336</v>
      </c>
      <c r="D220" t="s">
        <v>497</v>
      </c>
    </row>
    <row r="221" spans="1:4" x14ac:dyDescent="0.3">
      <c r="A221" t="s">
        <v>497</v>
      </c>
      <c r="B221" t="s">
        <v>2329</v>
      </c>
      <c r="C221" t="s">
        <v>2337</v>
      </c>
      <c r="D221" t="s">
        <v>497</v>
      </c>
    </row>
    <row r="222" spans="1:4" x14ac:dyDescent="0.3">
      <c r="A222" t="s">
        <v>497</v>
      </c>
      <c r="B222" t="s">
        <v>2329</v>
      </c>
      <c r="C222" t="s">
        <v>2338</v>
      </c>
      <c r="D222" t="s">
        <v>497</v>
      </c>
    </row>
    <row r="223" spans="1:4" x14ac:dyDescent="0.3">
      <c r="A223" t="s">
        <v>497</v>
      </c>
      <c r="B223" t="s">
        <v>2329</v>
      </c>
      <c r="C223" t="s">
        <v>2339</v>
      </c>
      <c r="D223" t="s">
        <v>497</v>
      </c>
    </row>
    <row r="224" spans="1:4" x14ac:dyDescent="0.3">
      <c r="A224" t="s">
        <v>497</v>
      </c>
      <c r="B224" t="s">
        <v>2329</v>
      </c>
      <c r="C224" t="s">
        <v>2340</v>
      </c>
      <c r="D224" t="s">
        <v>497</v>
      </c>
    </row>
    <row r="225" spans="1:4" x14ac:dyDescent="0.3">
      <c r="A225" t="s">
        <v>497</v>
      </c>
      <c r="B225" t="s">
        <v>2329</v>
      </c>
      <c r="C225" t="s">
        <v>2341</v>
      </c>
      <c r="D225" t="s">
        <v>497</v>
      </c>
    </row>
    <row r="226" spans="1:4" x14ac:dyDescent="0.3">
      <c r="A226" t="s">
        <v>497</v>
      </c>
      <c r="B226" t="s">
        <v>2329</v>
      </c>
      <c r="C226" t="s">
        <v>2342</v>
      </c>
      <c r="D226" t="s">
        <v>497</v>
      </c>
    </row>
    <row r="227" spans="1:4" x14ac:dyDescent="0.3">
      <c r="A227" t="s">
        <v>497</v>
      </c>
      <c r="B227" t="s">
        <v>2329</v>
      </c>
      <c r="C227" t="s">
        <v>2343</v>
      </c>
      <c r="D227" t="s">
        <v>497</v>
      </c>
    </row>
    <row r="228" spans="1:4" x14ac:dyDescent="0.3">
      <c r="A228" t="s">
        <v>497</v>
      </c>
      <c r="B228" t="s">
        <v>2344</v>
      </c>
      <c r="C228" t="s">
        <v>2345</v>
      </c>
      <c r="D228" t="s">
        <v>497</v>
      </c>
    </row>
    <row r="229" spans="1:4" x14ac:dyDescent="0.3">
      <c r="A229" t="s">
        <v>497</v>
      </c>
      <c r="B229" t="s">
        <v>2344</v>
      </c>
      <c r="C229" t="s">
        <v>2346</v>
      </c>
      <c r="D229" t="s">
        <v>497</v>
      </c>
    </row>
    <row r="230" spans="1:4" x14ac:dyDescent="0.3">
      <c r="A230" t="s">
        <v>497</v>
      </c>
      <c r="B230" t="s">
        <v>2344</v>
      </c>
      <c r="C230" t="s">
        <v>2347</v>
      </c>
      <c r="D230" t="s">
        <v>497</v>
      </c>
    </row>
    <row r="231" spans="1:4" x14ac:dyDescent="0.3">
      <c r="A231" t="s">
        <v>497</v>
      </c>
      <c r="B231" t="s">
        <v>2344</v>
      </c>
      <c r="C231" t="s">
        <v>2348</v>
      </c>
      <c r="D231" t="s">
        <v>497</v>
      </c>
    </row>
    <row r="232" spans="1:4" x14ac:dyDescent="0.3">
      <c r="A232" t="s">
        <v>497</v>
      </c>
      <c r="B232" t="s">
        <v>2344</v>
      </c>
      <c r="C232" t="s">
        <v>2349</v>
      </c>
      <c r="D232" t="s">
        <v>497</v>
      </c>
    </row>
    <row r="233" spans="1:4" x14ac:dyDescent="0.3">
      <c r="A233" t="s">
        <v>497</v>
      </c>
      <c r="B233" t="s">
        <v>2344</v>
      </c>
      <c r="C233" t="s">
        <v>2350</v>
      </c>
      <c r="D233" t="s">
        <v>497</v>
      </c>
    </row>
    <row r="234" spans="1:4" x14ac:dyDescent="0.3">
      <c r="A234" t="s">
        <v>497</v>
      </c>
      <c r="B234" t="s">
        <v>2344</v>
      </c>
      <c r="C234" t="s">
        <v>2351</v>
      </c>
      <c r="D234" t="s">
        <v>497</v>
      </c>
    </row>
    <row r="235" spans="1:4" x14ac:dyDescent="0.3">
      <c r="A235" t="s">
        <v>497</v>
      </c>
      <c r="B235" t="s">
        <v>2344</v>
      </c>
      <c r="C235" t="s">
        <v>2352</v>
      </c>
      <c r="D235" t="s">
        <v>497</v>
      </c>
    </row>
    <row r="236" spans="1:4" x14ac:dyDescent="0.3">
      <c r="A236" t="s">
        <v>497</v>
      </c>
      <c r="B236" t="s">
        <v>2344</v>
      </c>
      <c r="C236" t="s">
        <v>2353</v>
      </c>
      <c r="D236" t="s">
        <v>497</v>
      </c>
    </row>
    <row r="237" spans="1:4" x14ac:dyDescent="0.3">
      <c r="A237" t="s">
        <v>497</v>
      </c>
      <c r="B237" t="s">
        <v>2344</v>
      </c>
      <c r="C237" t="s">
        <v>2354</v>
      </c>
      <c r="D237" t="s">
        <v>497</v>
      </c>
    </row>
    <row r="238" spans="1:4" x14ac:dyDescent="0.3">
      <c r="A238" t="s">
        <v>497</v>
      </c>
      <c r="B238" t="s">
        <v>2344</v>
      </c>
      <c r="C238" t="s">
        <v>2355</v>
      </c>
      <c r="D238" t="s">
        <v>497</v>
      </c>
    </row>
    <row r="239" spans="1:4" x14ac:dyDescent="0.3">
      <c r="A239" t="s">
        <v>497</v>
      </c>
      <c r="B239" t="s">
        <v>2344</v>
      </c>
      <c r="C239" t="s">
        <v>2356</v>
      </c>
      <c r="D239" t="s">
        <v>497</v>
      </c>
    </row>
    <row r="240" spans="1:4" x14ac:dyDescent="0.3">
      <c r="A240" t="s">
        <v>497</v>
      </c>
      <c r="B240" t="s">
        <v>2344</v>
      </c>
      <c r="C240" t="s">
        <v>2357</v>
      </c>
      <c r="D240" t="s">
        <v>497</v>
      </c>
    </row>
    <row r="241" spans="1:4" x14ac:dyDescent="0.3">
      <c r="A241" t="s">
        <v>497</v>
      </c>
      <c r="B241" t="s">
        <v>2344</v>
      </c>
      <c r="C241" t="s">
        <v>2358</v>
      </c>
      <c r="D241" t="s">
        <v>497</v>
      </c>
    </row>
    <row r="242" spans="1:4" x14ac:dyDescent="0.3">
      <c r="A242" t="s">
        <v>497</v>
      </c>
      <c r="B242" t="s">
        <v>2372</v>
      </c>
      <c r="C242" t="s">
        <v>2359</v>
      </c>
      <c r="D242" t="s">
        <v>497</v>
      </c>
    </row>
    <row r="243" spans="1:4" x14ac:dyDescent="0.3">
      <c r="A243" t="s">
        <v>497</v>
      </c>
      <c r="B243" t="s">
        <v>2372</v>
      </c>
      <c r="C243" t="s">
        <v>2360</v>
      </c>
      <c r="D243" t="s">
        <v>497</v>
      </c>
    </row>
    <row r="244" spans="1:4" x14ac:dyDescent="0.3">
      <c r="A244" t="s">
        <v>497</v>
      </c>
      <c r="B244" t="s">
        <v>2372</v>
      </c>
      <c r="C244" t="s">
        <v>2361</v>
      </c>
      <c r="D244" t="s">
        <v>497</v>
      </c>
    </row>
    <row r="245" spans="1:4" x14ac:dyDescent="0.3">
      <c r="A245" t="s">
        <v>497</v>
      </c>
      <c r="B245" t="s">
        <v>2372</v>
      </c>
      <c r="C245" t="s">
        <v>2362</v>
      </c>
      <c r="D245" t="s">
        <v>497</v>
      </c>
    </row>
    <row r="246" spans="1:4" x14ac:dyDescent="0.3">
      <c r="A246" t="s">
        <v>497</v>
      </c>
      <c r="B246" t="s">
        <v>2372</v>
      </c>
      <c r="C246" t="s">
        <v>2363</v>
      </c>
      <c r="D246" t="s">
        <v>497</v>
      </c>
    </row>
    <row r="247" spans="1:4" x14ac:dyDescent="0.3">
      <c r="A247" t="s">
        <v>497</v>
      </c>
      <c r="B247" t="s">
        <v>2372</v>
      </c>
      <c r="C247" t="s">
        <v>2364</v>
      </c>
      <c r="D247" t="s">
        <v>497</v>
      </c>
    </row>
    <row r="248" spans="1:4" x14ac:dyDescent="0.3">
      <c r="A248" t="s">
        <v>497</v>
      </c>
      <c r="B248" t="s">
        <v>2372</v>
      </c>
      <c r="C248" t="s">
        <v>2365</v>
      </c>
      <c r="D248" t="s">
        <v>497</v>
      </c>
    </row>
    <row r="249" spans="1:4" x14ac:dyDescent="0.3">
      <c r="A249" t="s">
        <v>497</v>
      </c>
      <c r="B249" t="s">
        <v>2372</v>
      </c>
      <c r="C249" t="s">
        <v>2366</v>
      </c>
      <c r="D249" t="s">
        <v>497</v>
      </c>
    </row>
    <row r="250" spans="1:4" x14ac:dyDescent="0.3">
      <c r="A250" t="s">
        <v>497</v>
      </c>
      <c r="B250" t="s">
        <v>2372</v>
      </c>
      <c r="C250" t="s">
        <v>2367</v>
      </c>
      <c r="D250" t="s">
        <v>497</v>
      </c>
    </row>
    <row r="251" spans="1:4" x14ac:dyDescent="0.3">
      <c r="A251" t="s">
        <v>497</v>
      </c>
      <c r="B251" t="s">
        <v>2372</v>
      </c>
      <c r="C251" t="s">
        <v>2368</v>
      </c>
      <c r="D251" t="s">
        <v>497</v>
      </c>
    </row>
    <row r="252" spans="1:4" x14ac:dyDescent="0.3">
      <c r="A252" t="s">
        <v>497</v>
      </c>
      <c r="B252" t="s">
        <v>2372</v>
      </c>
      <c r="C252" t="s">
        <v>2369</v>
      </c>
      <c r="D252" t="s">
        <v>497</v>
      </c>
    </row>
    <row r="253" spans="1:4" x14ac:dyDescent="0.3">
      <c r="A253" t="s">
        <v>497</v>
      </c>
      <c r="B253" t="s">
        <v>2372</v>
      </c>
      <c r="C253" t="s">
        <v>2370</v>
      </c>
      <c r="D253" t="s">
        <v>497</v>
      </c>
    </row>
    <row r="254" spans="1:4" x14ac:dyDescent="0.3">
      <c r="A254" t="s">
        <v>497</v>
      </c>
      <c r="B254" t="s">
        <v>2372</v>
      </c>
      <c r="C254" t="s">
        <v>2371</v>
      </c>
      <c r="D254" t="s">
        <v>497</v>
      </c>
    </row>
    <row r="255" spans="1:4" x14ac:dyDescent="0.3">
      <c r="A255" t="s">
        <v>497</v>
      </c>
      <c r="B255" t="s">
        <v>2385</v>
      </c>
      <c r="C255" t="s">
        <v>2373</v>
      </c>
      <c r="D255" t="s">
        <v>497</v>
      </c>
    </row>
    <row r="256" spans="1:4" x14ac:dyDescent="0.3">
      <c r="A256" t="s">
        <v>497</v>
      </c>
      <c r="B256" t="s">
        <v>2385</v>
      </c>
      <c r="C256" t="s">
        <v>2374</v>
      </c>
      <c r="D256" t="s">
        <v>497</v>
      </c>
    </row>
    <row r="257" spans="1:4" x14ac:dyDescent="0.3">
      <c r="A257" t="s">
        <v>497</v>
      </c>
      <c r="B257" t="s">
        <v>2385</v>
      </c>
      <c r="C257" t="s">
        <v>2375</v>
      </c>
      <c r="D257" t="s">
        <v>497</v>
      </c>
    </row>
    <row r="258" spans="1:4" x14ac:dyDescent="0.3">
      <c r="A258" t="s">
        <v>497</v>
      </c>
      <c r="B258" t="s">
        <v>2385</v>
      </c>
      <c r="C258" t="s">
        <v>2376</v>
      </c>
      <c r="D258" t="s">
        <v>497</v>
      </c>
    </row>
    <row r="259" spans="1:4" x14ac:dyDescent="0.3">
      <c r="A259" t="s">
        <v>497</v>
      </c>
      <c r="B259" t="s">
        <v>2385</v>
      </c>
      <c r="C259" t="s">
        <v>2377</v>
      </c>
      <c r="D259" t="s">
        <v>497</v>
      </c>
    </row>
    <row r="260" spans="1:4" x14ac:dyDescent="0.3">
      <c r="A260" t="s">
        <v>497</v>
      </c>
      <c r="B260" t="s">
        <v>2385</v>
      </c>
      <c r="C260" t="s">
        <v>2378</v>
      </c>
      <c r="D260" t="s">
        <v>497</v>
      </c>
    </row>
    <row r="261" spans="1:4" x14ac:dyDescent="0.3">
      <c r="A261" t="s">
        <v>497</v>
      </c>
      <c r="B261" t="s">
        <v>2385</v>
      </c>
      <c r="C261" t="s">
        <v>2379</v>
      </c>
      <c r="D261" t="s">
        <v>497</v>
      </c>
    </row>
    <row r="262" spans="1:4" x14ac:dyDescent="0.3">
      <c r="A262" t="s">
        <v>497</v>
      </c>
      <c r="B262" t="s">
        <v>2385</v>
      </c>
      <c r="C262" t="s">
        <v>2380</v>
      </c>
      <c r="D262" t="s">
        <v>497</v>
      </c>
    </row>
    <row r="263" spans="1:4" x14ac:dyDescent="0.3">
      <c r="A263" t="s">
        <v>497</v>
      </c>
      <c r="B263" t="s">
        <v>2385</v>
      </c>
      <c r="C263" t="s">
        <v>2381</v>
      </c>
      <c r="D263" t="s">
        <v>497</v>
      </c>
    </row>
    <row r="264" spans="1:4" x14ac:dyDescent="0.3">
      <c r="A264" t="s">
        <v>497</v>
      </c>
      <c r="B264" t="s">
        <v>2385</v>
      </c>
      <c r="C264" t="s">
        <v>2382</v>
      </c>
      <c r="D264" t="s">
        <v>497</v>
      </c>
    </row>
    <row r="265" spans="1:4" x14ac:dyDescent="0.3">
      <c r="A265" t="s">
        <v>497</v>
      </c>
      <c r="B265" t="s">
        <v>2385</v>
      </c>
      <c r="C265" t="s">
        <v>2383</v>
      </c>
      <c r="D265" t="s">
        <v>497</v>
      </c>
    </row>
    <row r="266" spans="1:4" x14ac:dyDescent="0.3">
      <c r="A266" t="s">
        <v>497</v>
      </c>
      <c r="B266" t="s">
        <v>2385</v>
      </c>
      <c r="C266" t="s">
        <v>2384</v>
      </c>
      <c r="D266" t="s">
        <v>497</v>
      </c>
    </row>
    <row r="267" spans="1:4" x14ac:dyDescent="0.3">
      <c r="A267" t="s">
        <v>497</v>
      </c>
      <c r="B267" t="s">
        <v>2386</v>
      </c>
      <c r="C267" t="s">
        <v>2387</v>
      </c>
      <c r="D267" t="s">
        <v>497</v>
      </c>
    </row>
    <row r="268" spans="1:4" x14ac:dyDescent="0.3">
      <c r="A268" t="s">
        <v>497</v>
      </c>
      <c r="B268" t="s">
        <v>2386</v>
      </c>
      <c r="C268" t="s">
        <v>2388</v>
      </c>
      <c r="D268" t="s">
        <v>497</v>
      </c>
    </row>
    <row r="269" spans="1:4" x14ac:dyDescent="0.3">
      <c r="A269" t="s">
        <v>497</v>
      </c>
      <c r="B269" t="s">
        <v>2386</v>
      </c>
      <c r="C269" t="s">
        <v>2389</v>
      </c>
      <c r="D269" t="s">
        <v>497</v>
      </c>
    </row>
    <row r="270" spans="1:4" x14ac:dyDescent="0.3">
      <c r="A270" t="s">
        <v>497</v>
      </c>
      <c r="B270" t="s">
        <v>2386</v>
      </c>
      <c r="C270" t="s">
        <v>2390</v>
      </c>
      <c r="D270" t="s">
        <v>497</v>
      </c>
    </row>
    <row r="271" spans="1:4" x14ac:dyDescent="0.3">
      <c r="A271" t="s">
        <v>497</v>
      </c>
      <c r="B271" t="s">
        <v>2386</v>
      </c>
      <c r="C271" t="s">
        <v>2391</v>
      </c>
      <c r="D271" t="s">
        <v>497</v>
      </c>
    </row>
    <row r="272" spans="1:4" x14ac:dyDescent="0.3">
      <c r="A272" t="s">
        <v>497</v>
      </c>
      <c r="B272" t="s">
        <v>2386</v>
      </c>
      <c r="C272" t="s">
        <v>2392</v>
      </c>
      <c r="D272" t="s">
        <v>497</v>
      </c>
    </row>
    <row r="273" spans="1:4" x14ac:dyDescent="0.3">
      <c r="A273" t="s">
        <v>497</v>
      </c>
      <c r="B273" t="s">
        <v>2386</v>
      </c>
      <c r="C273" t="s">
        <v>2393</v>
      </c>
      <c r="D273" t="s">
        <v>497</v>
      </c>
    </row>
    <row r="274" spans="1:4" x14ac:dyDescent="0.3">
      <c r="A274" t="s">
        <v>497</v>
      </c>
      <c r="B274" t="s">
        <v>2386</v>
      </c>
      <c r="C274" t="s">
        <v>2394</v>
      </c>
      <c r="D274" t="s">
        <v>497</v>
      </c>
    </row>
    <row r="275" spans="1:4" x14ac:dyDescent="0.3">
      <c r="A275" t="s">
        <v>497</v>
      </c>
      <c r="B275" t="s">
        <v>2386</v>
      </c>
      <c r="C275" t="s">
        <v>2395</v>
      </c>
      <c r="D275" t="s">
        <v>497</v>
      </c>
    </row>
    <row r="276" spans="1:4" x14ac:dyDescent="0.3">
      <c r="A276" t="s">
        <v>497</v>
      </c>
      <c r="B276" t="s">
        <v>2386</v>
      </c>
      <c r="C276" t="s">
        <v>2396</v>
      </c>
      <c r="D276" t="s">
        <v>497</v>
      </c>
    </row>
    <row r="277" spans="1:4" x14ac:dyDescent="0.3">
      <c r="A277" t="s">
        <v>515</v>
      </c>
      <c r="B277" t="s">
        <v>2410</v>
      </c>
      <c r="C277" t="s">
        <v>2397</v>
      </c>
      <c r="D277" t="s">
        <v>515</v>
      </c>
    </row>
    <row r="278" spans="1:4" x14ac:dyDescent="0.3">
      <c r="A278" t="s">
        <v>515</v>
      </c>
      <c r="B278" t="s">
        <v>2410</v>
      </c>
      <c r="C278" t="s">
        <v>2398</v>
      </c>
      <c r="D278" t="s">
        <v>515</v>
      </c>
    </row>
    <row r="279" spans="1:4" x14ac:dyDescent="0.3">
      <c r="A279" t="s">
        <v>515</v>
      </c>
      <c r="B279" t="s">
        <v>2410</v>
      </c>
      <c r="C279" t="s">
        <v>2399</v>
      </c>
      <c r="D279" t="s">
        <v>515</v>
      </c>
    </row>
    <row r="280" spans="1:4" x14ac:dyDescent="0.3">
      <c r="A280" t="s">
        <v>515</v>
      </c>
      <c r="B280" t="s">
        <v>2410</v>
      </c>
      <c r="C280" t="s">
        <v>2400</v>
      </c>
      <c r="D280" t="s">
        <v>515</v>
      </c>
    </row>
    <row r="281" spans="1:4" x14ac:dyDescent="0.3">
      <c r="A281" t="s">
        <v>515</v>
      </c>
      <c r="B281" t="s">
        <v>2410</v>
      </c>
      <c r="C281" t="s">
        <v>2401</v>
      </c>
      <c r="D281" t="s">
        <v>515</v>
      </c>
    </row>
    <row r="282" spans="1:4" x14ac:dyDescent="0.3">
      <c r="A282" t="s">
        <v>515</v>
      </c>
      <c r="B282" t="s">
        <v>2410</v>
      </c>
      <c r="C282" t="s">
        <v>2402</v>
      </c>
      <c r="D282" t="s">
        <v>515</v>
      </c>
    </row>
    <row r="283" spans="1:4" x14ac:dyDescent="0.3">
      <c r="A283" t="s">
        <v>515</v>
      </c>
      <c r="B283" t="s">
        <v>2410</v>
      </c>
      <c r="C283" t="s">
        <v>2403</v>
      </c>
      <c r="D283" t="s">
        <v>515</v>
      </c>
    </row>
    <row r="284" spans="1:4" x14ac:dyDescent="0.3">
      <c r="A284" t="s">
        <v>515</v>
      </c>
      <c r="B284" t="s">
        <v>2410</v>
      </c>
      <c r="C284" t="s">
        <v>2404</v>
      </c>
      <c r="D284" t="s">
        <v>515</v>
      </c>
    </row>
    <row r="285" spans="1:4" x14ac:dyDescent="0.3">
      <c r="A285" t="s">
        <v>515</v>
      </c>
      <c r="B285" t="s">
        <v>2410</v>
      </c>
      <c r="C285" t="s">
        <v>2405</v>
      </c>
      <c r="D285" t="s">
        <v>515</v>
      </c>
    </row>
    <row r="286" spans="1:4" x14ac:dyDescent="0.3">
      <c r="A286" t="s">
        <v>515</v>
      </c>
      <c r="B286" t="s">
        <v>2410</v>
      </c>
      <c r="C286" t="s">
        <v>2406</v>
      </c>
      <c r="D286" t="s">
        <v>515</v>
      </c>
    </row>
    <row r="287" spans="1:4" x14ac:dyDescent="0.3">
      <c r="A287" t="s">
        <v>515</v>
      </c>
      <c r="B287" t="s">
        <v>2410</v>
      </c>
      <c r="C287" t="s">
        <v>2407</v>
      </c>
      <c r="D287" t="s">
        <v>515</v>
      </c>
    </row>
    <row r="288" spans="1:4" x14ac:dyDescent="0.3">
      <c r="A288" t="s">
        <v>515</v>
      </c>
      <c r="B288" t="s">
        <v>2410</v>
      </c>
      <c r="C288" t="s">
        <v>2408</v>
      </c>
      <c r="D288" t="s">
        <v>515</v>
      </c>
    </row>
    <row r="289" spans="1:4" x14ac:dyDescent="0.3">
      <c r="A289" t="s">
        <v>515</v>
      </c>
      <c r="B289" t="s">
        <v>2410</v>
      </c>
      <c r="C289" t="s">
        <v>2409</v>
      </c>
      <c r="D289" t="s">
        <v>515</v>
      </c>
    </row>
    <row r="290" spans="1:4" x14ac:dyDescent="0.3">
      <c r="A290" t="s">
        <v>515</v>
      </c>
      <c r="B290" t="s">
        <v>2411</v>
      </c>
      <c r="C290" t="s">
        <v>2412</v>
      </c>
      <c r="D290" t="s">
        <v>515</v>
      </c>
    </row>
    <row r="291" spans="1:4" x14ac:dyDescent="0.3">
      <c r="A291" t="s">
        <v>515</v>
      </c>
      <c r="B291" t="s">
        <v>2411</v>
      </c>
      <c r="C291" t="s">
        <v>2413</v>
      </c>
      <c r="D291" t="s">
        <v>515</v>
      </c>
    </row>
    <row r="292" spans="1:4" x14ac:dyDescent="0.3">
      <c r="A292" t="s">
        <v>515</v>
      </c>
      <c r="B292" t="s">
        <v>2411</v>
      </c>
      <c r="C292" t="s">
        <v>2414</v>
      </c>
      <c r="D292" t="s">
        <v>515</v>
      </c>
    </row>
    <row r="293" spans="1:4" x14ac:dyDescent="0.3">
      <c r="A293" t="s">
        <v>515</v>
      </c>
      <c r="B293" t="s">
        <v>2411</v>
      </c>
      <c r="C293" t="s">
        <v>2415</v>
      </c>
      <c r="D293" t="s">
        <v>515</v>
      </c>
    </row>
    <row r="294" spans="1:4" x14ac:dyDescent="0.3">
      <c r="A294" t="s">
        <v>515</v>
      </c>
      <c r="B294" t="s">
        <v>2411</v>
      </c>
      <c r="C294" t="s">
        <v>2416</v>
      </c>
      <c r="D294" t="s">
        <v>515</v>
      </c>
    </row>
    <row r="295" spans="1:4" x14ac:dyDescent="0.3">
      <c r="A295" t="s">
        <v>515</v>
      </c>
      <c r="B295" t="s">
        <v>2411</v>
      </c>
      <c r="C295" t="s">
        <v>2417</v>
      </c>
      <c r="D295" t="s">
        <v>515</v>
      </c>
    </row>
    <row r="296" spans="1:4" x14ac:dyDescent="0.3">
      <c r="A296" t="s">
        <v>515</v>
      </c>
      <c r="B296" t="s">
        <v>2411</v>
      </c>
      <c r="C296" t="s">
        <v>2418</v>
      </c>
      <c r="D296" t="s">
        <v>515</v>
      </c>
    </row>
    <row r="297" spans="1:4" x14ac:dyDescent="0.3">
      <c r="A297" t="s">
        <v>515</v>
      </c>
      <c r="B297" t="s">
        <v>2411</v>
      </c>
      <c r="C297" t="s">
        <v>2419</v>
      </c>
      <c r="D297" t="s">
        <v>515</v>
      </c>
    </row>
    <row r="298" spans="1:4" x14ac:dyDescent="0.3">
      <c r="A298" t="s">
        <v>515</v>
      </c>
      <c r="B298" t="s">
        <v>2411</v>
      </c>
      <c r="C298" t="s">
        <v>2420</v>
      </c>
      <c r="D298" t="s">
        <v>515</v>
      </c>
    </row>
    <row r="299" spans="1:4" x14ac:dyDescent="0.3">
      <c r="A299" t="s">
        <v>515</v>
      </c>
      <c r="B299" t="s">
        <v>2411</v>
      </c>
      <c r="C299" t="s">
        <v>2421</v>
      </c>
      <c r="D299" t="s">
        <v>515</v>
      </c>
    </row>
    <row r="300" spans="1:4" x14ac:dyDescent="0.3">
      <c r="A300" t="s">
        <v>515</v>
      </c>
      <c r="B300" t="s">
        <v>2411</v>
      </c>
      <c r="C300" t="s">
        <v>2422</v>
      </c>
      <c r="D300" t="s">
        <v>515</v>
      </c>
    </row>
    <row r="301" spans="1:4" x14ac:dyDescent="0.3">
      <c r="A301" t="s">
        <v>515</v>
      </c>
      <c r="B301" t="s">
        <v>2411</v>
      </c>
      <c r="C301" t="s">
        <v>2423</v>
      </c>
      <c r="D301" t="s">
        <v>515</v>
      </c>
    </row>
    <row r="302" spans="1:4" x14ac:dyDescent="0.3">
      <c r="A302" t="s">
        <v>515</v>
      </c>
      <c r="B302" t="s">
        <v>2411</v>
      </c>
      <c r="C302" t="s">
        <v>2424</v>
      </c>
      <c r="D302" t="s">
        <v>515</v>
      </c>
    </row>
    <row r="303" spans="1:4" x14ac:dyDescent="0.3">
      <c r="A303" t="s">
        <v>515</v>
      </c>
      <c r="B303" t="s">
        <v>2425</v>
      </c>
      <c r="C303" t="s">
        <v>2426</v>
      </c>
      <c r="D303" t="s">
        <v>515</v>
      </c>
    </row>
    <row r="304" spans="1:4" x14ac:dyDescent="0.3">
      <c r="A304" t="s">
        <v>515</v>
      </c>
      <c r="B304" t="s">
        <v>2425</v>
      </c>
      <c r="C304" t="s">
        <v>2427</v>
      </c>
      <c r="D304" t="s">
        <v>515</v>
      </c>
    </row>
    <row r="305" spans="1:4" x14ac:dyDescent="0.3">
      <c r="A305" t="s">
        <v>515</v>
      </c>
      <c r="B305" t="s">
        <v>2425</v>
      </c>
      <c r="C305" t="s">
        <v>2428</v>
      </c>
      <c r="D305" t="s">
        <v>515</v>
      </c>
    </row>
    <row r="306" spans="1:4" x14ac:dyDescent="0.3">
      <c r="A306" t="s">
        <v>515</v>
      </c>
      <c r="B306" t="s">
        <v>2425</v>
      </c>
      <c r="C306" t="s">
        <v>2429</v>
      </c>
      <c r="D306" t="s">
        <v>515</v>
      </c>
    </row>
    <row r="307" spans="1:4" x14ac:dyDescent="0.3">
      <c r="A307" t="s">
        <v>515</v>
      </c>
      <c r="B307" t="s">
        <v>2425</v>
      </c>
      <c r="C307" t="s">
        <v>2430</v>
      </c>
      <c r="D307" t="s">
        <v>515</v>
      </c>
    </row>
    <row r="308" spans="1:4" x14ac:dyDescent="0.3">
      <c r="A308" t="s">
        <v>515</v>
      </c>
      <c r="B308" t="s">
        <v>2425</v>
      </c>
      <c r="C308" t="s">
        <v>2431</v>
      </c>
      <c r="D308" t="s">
        <v>515</v>
      </c>
    </row>
    <row r="309" spans="1:4" x14ac:dyDescent="0.3">
      <c r="A309" t="s">
        <v>515</v>
      </c>
      <c r="B309" t="s">
        <v>2425</v>
      </c>
      <c r="C309" t="s">
        <v>2432</v>
      </c>
      <c r="D309" t="s">
        <v>515</v>
      </c>
    </row>
    <row r="310" spans="1:4" x14ac:dyDescent="0.3">
      <c r="A310" t="s">
        <v>515</v>
      </c>
      <c r="B310" t="s">
        <v>2425</v>
      </c>
      <c r="C310" t="s">
        <v>2433</v>
      </c>
      <c r="D310" t="s">
        <v>515</v>
      </c>
    </row>
    <row r="311" spans="1:4" x14ac:dyDescent="0.3">
      <c r="A311" t="s">
        <v>515</v>
      </c>
      <c r="B311" t="s">
        <v>2425</v>
      </c>
      <c r="C311" t="s">
        <v>2434</v>
      </c>
      <c r="D311" t="s">
        <v>515</v>
      </c>
    </row>
    <row r="312" spans="1:4" x14ac:dyDescent="0.3">
      <c r="A312" t="s">
        <v>515</v>
      </c>
      <c r="B312" t="s">
        <v>2425</v>
      </c>
      <c r="C312" t="s">
        <v>2435</v>
      </c>
      <c r="D312" t="s">
        <v>515</v>
      </c>
    </row>
    <row r="313" spans="1:4" x14ac:dyDescent="0.3">
      <c r="A313" t="s">
        <v>515</v>
      </c>
      <c r="B313" t="s">
        <v>2425</v>
      </c>
      <c r="C313" t="s">
        <v>2436</v>
      </c>
      <c r="D313" t="s">
        <v>515</v>
      </c>
    </row>
    <row r="314" spans="1:4" x14ac:dyDescent="0.3">
      <c r="A314" t="s">
        <v>515</v>
      </c>
      <c r="B314" t="s">
        <v>2425</v>
      </c>
      <c r="C314" t="s">
        <v>2437</v>
      </c>
      <c r="D314" t="s">
        <v>515</v>
      </c>
    </row>
    <row r="315" spans="1:4" x14ac:dyDescent="0.3">
      <c r="A315" t="s">
        <v>515</v>
      </c>
      <c r="B315" t="s">
        <v>2425</v>
      </c>
      <c r="C315" t="s">
        <v>2438</v>
      </c>
      <c r="D315" t="s">
        <v>515</v>
      </c>
    </row>
    <row r="316" spans="1:4" x14ac:dyDescent="0.3">
      <c r="A316" t="s">
        <v>515</v>
      </c>
      <c r="B316" t="s">
        <v>2425</v>
      </c>
      <c r="C316" t="s">
        <v>2439</v>
      </c>
      <c r="D316" t="s">
        <v>515</v>
      </c>
    </row>
    <row r="317" spans="1:4" x14ac:dyDescent="0.3">
      <c r="A317" t="s">
        <v>515</v>
      </c>
      <c r="B317" t="s">
        <v>2425</v>
      </c>
      <c r="C317" t="s">
        <v>2440</v>
      </c>
      <c r="D317" t="s">
        <v>515</v>
      </c>
    </row>
    <row r="318" spans="1:4" x14ac:dyDescent="0.3">
      <c r="A318" t="s">
        <v>515</v>
      </c>
      <c r="B318" t="s">
        <v>2441</v>
      </c>
      <c r="C318" t="s">
        <v>2442</v>
      </c>
      <c r="D318" t="s">
        <v>515</v>
      </c>
    </row>
    <row r="319" spans="1:4" x14ac:dyDescent="0.3">
      <c r="A319" t="s">
        <v>515</v>
      </c>
      <c r="B319" t="s">
        <v>2441</v>
      </c>
      <c r="C319" t="s">
        <v>2443</v>
      </c>
      <c r="D319" t="s">
        <v>515</v>
      </c>
    </row>
    <row r="320" spans="1:4" x14ac:dyDescent="0.3">
      <c r="A320" t="s">
        <v>515</v>
      </c>
      <c r="B320" t="s">
        <v>2441</v>
      </c>
      <c r="C320" t="s">
        <v>2444</v>
      </c>
      <c r="D320" t="s">
        <v>515</v>
      </c>
    </row>
    <row r="321" spans="1:4" x14ac:dyDescent="0.3">
      <c r="A321" t="s">
        <v>515</v>
      </c>
      <c r="B321" t="s">
        <v>2441</v>
      </c>
      <c r="C321" t="s">
        <v>2445</v>
      </c>
      <c r="D321" t="s">
        <v>515</v>
      </c>
    </row>
    <row r="322" spans="1:4" x14ac:dyDescent="0.3">
      <c r="A322" t="s">
        <v>515</v>
      </c>
      <c r="B322" t="s">
        <v>2441</v>
      </c>
      <c r="C322" t="s">
        <v>2446</v>
      </c>
      <c r="D322" t="s">
        <v>515</v>
      </c>
    </row>
    <row r="323" spans="1:4" x14ac:dyDescent="0.3">
      <c r="A323" t="s">
        <v>515</v>
      </c>
      <c r="B323" t="s">
        <v>2441</v>
      </c>
      <c r="C323" t="s">
        <v>2447</v>
      </c>
      <c r="D323" t="s">
        <v>515</v>
      </c>
    </row>
    <row r="324" spans="1:4" x14ac:dyDescent="0.3">
      <c r="A324" t="s">
        <v>515</v>
      </c>
      <c r="B324" t="s">
        <v>2441</v>
      </c>
      <c r="C324" t="s">
        <v>2448</v>
      </c>
      <c r="D324" t="s">
        <v>515</v>
      </c>
    </row>
    <row r="325" spans="1:4" x14ac:dyDescent="0.3">
      <c r="A325" t="s">
        <v>515</v>
      </c>
      <c r="B325" t="s">
        <v>2441</v>
      </c>
      <c r="C325" t="s">
        <v>2449</v>
      </c>
      <c r="D325" t="s">
        <v>515</v>
      </c>
    </row>
    <row r="326" spans="1:4" x14ac:dyDescent="0.3">
      <c r="A326" t="s">
        <v>515</v>
      </c>
      <c r="B326" t="s">
        <v>2441</v>
      </c>
      <c r="C326" t="s">
        <v>2450</v>
      </c>
      <c r="D326" t="s">
        <v>515</v>
      </c>
    </row>
    <row r="327" spans="1:4" x14ac:dyDescent="0.3">
      <c r="A327" t="s">
        <v>515</v>
      </c>
      <c r="B327" t="s">
        <v>2441</v>
      </c>
      <c r="C327" t="s">
        <v>2451</v>
      </c>
      <c r="D327" t="s">
        <v>515</v>
      </c>
    </row>
    <row r="328" spans="1:4" x14ac:dyDescent="0.3">
      <c r="A328" t="s">
        <v>515</v>
      </c>
      <c r="B328" t="s">
        <v>2441</v>
      </c>
      <c r="C328" t="s">
        <v>2452</v>
      </c>
      <c r="D328" t="s">
        <v>515</v>
      </c>
    </row>
    <row r="329" spans="1:4" x14ac:dyDescent="0.3">
      <c r="A329" t="s">
        <v>515</v>
      </c>
      <c r="B329" t="s">
        <v>2441</v>
      </c>
      <c r="C329" t="s">
        <v>2453</v>
      </c>
      <c r="D329" t="s">
        <v>515</v>
      </c>
    </row>
    <row r="330" spans="1:4" x14ac:dyDescent="0.3">
      <c r="A330" t="s">
        <v>515</v>
      </c>
      <c r="B330" t="s">
        <v>2441</v>
      </c>
      <c r="C330" t="s">
        <v>2454</v>
      </c>
      <c r="D330" t="s">
        <v>515</v>
      </c>
    </row>
    <row r="331" spans="1:4" x14ac:dyDescent="0.3">
      <c r="A331" t="s">
        <v>515</v>
      </c>
      <c r="B331" t="s">
        <v>2455</v>
      </c>
      <c r="C331" t="s">
        <v>2456</v>
      </c>
      <c r="D331" t="s">
        <v>515</v>
      </c>
    </row>
    <row r="332" spans="1:4" x14ac:dyDescent="0.3">
      <c r="A332" t="s">
        <v>515</v>
      </c>
      <c r="B332" t="s">
        <v>2455</v>
      </c>
      <c r="C332" t="s">
        <v>2457</v>
      </c>
      <c r="D332" t="s">
        <v>515</v>
      </c>
    </row>
    <row r="333" spans="1:4" x14ac:dyDescent="0.3">
      <c r="A333" t="s">
        <v>515</v>
      </c>
      <c r="B333" t="s">
        <v>2455</v>
      </c>
      <c r="C333" t="s">
        <v>2458</v>
      </c>
      <c r="D333" t="s">
        <v>515</v>
      </c>
    </row>
    <row r="334" spans="1:4" x14ac:dyDescent="0.3">
      <c r="A334" t="s">
        <v>515</v>
      </c>
      <c r="B334" t="s">
        <v>2455</v>
      </c>
      <c r="C334" t="s">
        <v>2459</v>
      </c>
      <c r="D334" t="s">
        <v>515</v>
      </c>
    </row>
    <row r="335" spans="1:4" x14ac:dyDescent="0.3">
      <c r="A335" t="s">
        <v>515</v>
      </c>
      <c r="B335" t="s">
        <v>2455</v>
      </c>
      <c r="C335" t="s">
        <v>2460</v>
      </c>
      <c r="D335" t="s">
        <v>515</v>
      </c>
    </row>
    <row r="336" spans="1:4" x14ac:dyDescent="0.3">
      <c r="A336" t="s">
        <v>515</v>
      </c>
      <c r="B336" t="s">
        <v>2455</v>
      </c>
      <c r="C336" t="s">
        <v>2461</v>
      </c>
      <c r="D336" t="s">
        <v>515</v>
      </c>
    </row>
    <row r="337" spans="1:4" x14ac:dyDescent="0.3">
      <c r="A337" t="s">
        <v>515</v>
      </c>
      <c r="B337" t="s">
        <v>2455</v>
      </c>
      <c r="C337" t="s">
        <v>2462</v>
      </c>
      <c r="D337" t="s">
        <v>515</v>
      </c>
    </row>
    <row r="338" spans="1:4" x14ac:dyDescent="0.3">
      <c r="A338" t="s">
        <v>515</v>
      </c>
      <c r="B338" t="s">
        <v>2455</v>
      </c>
      <c r="C338" t="s">
        <v>2463</v>
      </c>
      <c r="D338" t="s">
        <v>515</v>
      </c>
    </row>
    <row r="339" spans="1:4" x14ac:dyDescent="0.3">
      <c r="A339" t="s">
        <v>515</v>
      </c>
      <c r="B339" t="s">
        <v>2455</v>
      </c>
      <c r="C339" t="s">
        <v>2464</v>
      </c>
      <c r="D339" t="s">
        <v>515</v>
      </c>
    </row>
    <row r="340" spans="1:4" x14ac:dyDescent="0.3">
      <c r="A340" t="s">
        <v>515</v>
      </c>
      <c r="B340" t="s">
        <v>2455</v>
      </c>
      <c r="C340" t="s">
        <v>2465</v>
      </c>
      <c r="D340" t="s">
        <v>515</v>
      </c>
    </row>
    <row r="341" spans="1:4" x14ac:dyDescent="0.3">
      <c r="A341" t="s">
        <v>515</v>
      </c>
      <c r="B341" t="s">
        <v>2455</v>
      </c>
      <c r="C341" t="s">
        <v>2466</v>
      </c>
      <c r="D341" t="s">
        <v>515</v>
      </c>
    </row>
    <row r="342" spans="1:4" x14ac:dyDescent="0.3">
      <c r="A342" t="s">
        <v>515</v>
      </c>
      <c r="B342" t="s">
        <v>2455</v>
      </c>
      <c r="C342" t="s">
        <v>2467</v>
      </c>
      <c r="D342" t="s">
        <v>515</v>
      </c>
    </row>
    <row r="343" spans="1:4" x14ac:dyDescent="0.3">
      <c r="A343" t="s">
        <v>515</v>
      </c>
      <c r="B343" t="s">
        <v>2455</v>
      </c>
      <c r="C343" t="s">
        <v>2468</v>
      </c>
      <c r="D343" t="s">
        <v>515</v>
      </c>
    </row>
    <row r="344" spans="1:4" x14ac:dyDescent="0.3">
      <c r="A344" t="s">
        <v>515</v>
      </c>
      <c r="B344" t="s">
        <v>2455</v>
      </c>
      <c r="C344" t="s">
        <v>2469</v>
      </c>
      <c r="D344" t="s">
        <v>515</v>
      </c>
    </row>
    <row r="345" spans="1:4" x14ac:dyDescent="0.3">
      <c r="A345" t="s">
        <v>515</v>
      </c>
      <c r="B345" t="s">
        <v>2455</v>
      </c>
      <c r="C345" t="s">
        <v>2470</v>
      </c>
      <c r="D345" t="s">
        <v>515</v>
      </c>
    </row>
    <row r="346" spans="1:4" x14ac:dyDescent="0.3">
      <c r="A346" t="s">
        <v>515</v>
      </c>
      <c r="B346" t="s">
        <v>2471</v>
      </c>
      <c r="C346" t="s">
        <v>2387</v>
      </c>
      <c r="D346" t="s">
        <v>515</v>
      </c>
    </row>
    <row r="347" spans="1:4" x14ac:dyDescent="0.3">
      <c r="A347" t="s">
        <v>515</v>
      </c>
      <c r="B347" t="s">
        <v>2471</v>
      </c>
      <c r="C347" t="s">
        <v>2472</v>
      </c>
      <c r="D347" t="s">
        <v>515</v>
      </c>
    </row>
    <row r="348" spans="1:4" x14ac:dyDescent="0.3">
      <c r="A348" t="s">
        <v>515</v>
      </c>
      <c r="B348" t="s">
        <v>2471</v>
      </c>
      <c r="C348" t="s">
        <v>2473</v>
      </c>
      <c r="D348" t="s">
        <v>515</v>
      </c>
    </row>
    <row r="349" spans="1:4" x14ac:dyDescent="0.3">
      <c r="A349" t="s">
        <v>515</v>
      </c>
      <c r="B349" t="s">
        <v>2471</v>
      </c>
      <c r="C349" t="s">
        <v>2474</v>
      </c>
      <c r="D349" t="s">
        <v>515</v>
      </c>
    </row>
    <row r="350" spans="1:4" x14ac:dyDescent="0.3">
      <c r="A350" t="s">
        <v>515</v>
      </c>
      <c r="B350" t="s">
        <v>2471</v>
      </c>
      <c r="C350" t="s">
        <v>2475</v>
      </c>
      <c r="D350" t="s">
        <v>515</v>
      </c>
    </row>
    <row r="351" spans="1:4" x14ac:dyDescent="0.3">
      <c r="A351" t="s">
        <v>515</v>
      </c>
      <c r="B351" t="s">
        <v>2471</v>
      </c>
      <c r="C351" t="s">
        <v>2476</v>
      </c>
      <c r="D351" t="s">
        <v>515</v>
      </c>
    </row>
    <row r="352" spans="1:4" x14ac:dyDescent="0.3">
      <c r="A352" t="s">
        <v>515</v>
      </c>
      <c r="B352" t="s">
        <v>2471</v>
      </c>
      <c r="C352" t="s">
        <v>2477</v>
      </c>
      <c r="D352" t="s">
        <v>515</v>
      </c>
    </row>
    <row r="353" spans="1:4" x14ac:dyDescent="0.3">
      <c r="A353" t="s">
        <v>515</v>
      </c>
      <c r="B353" t="s">
        <v>2471</v>
      </c>
      <c r="C353" t="s">
        <v>2478</v>
      </c>
      <c r="D353" t="s">
        <v>515</v>
      </c>
    </row>
    <row r="354" spans="1:4" x14ac:dyDescent="0.3">
      <c r="A354" t="s">
        <v>515</v>
      </c>
      <c r="B354" t="s">
        <v>2471</v>
      </c>
      <c r="C354" t="s">
        <v>2479</v>
      </c>
      <c r="D354" t="s">
        <v>515</v>
      </c>
    </row>
    <row r="355" spans="1:4" x14ac:dyDescent="0.3">
      <c r="A355" t="s">
        <v>515</v>
      </c>
      <c r="B355" t="s">
        <v>2471</v>
      </c>
      <c r="C355" t="s">
        <v>2480</v>
      </c>
      <c r="D355" t="s">
        <v>515</v>
      </c>
    </row>
    <row r="356" spans="1:4" x14ac:dyDescent="0.3">
      <c r="A356" t="s">
        <v>515</v>
      </c>
      <c r="B356" t="s">
        <v>2471</v>
      </c>
      <c r="C356" t="s">
        <v>2481</v>
      </c>
      <c r="D356" t="s">
        <v>515</v>
      </c>
    </row>
    <row r="357" spans="1:4" x14ac:dyDescent="0.3">
      <c r="A357" t="s">
        <v>515</v>
      </c>
      <c r="B357" t="s">
        <v>2471</v>
      </c>
      <c r="C357" t="s">
        <v>2482</v>
      </c>
      <c r="D357" t="s">
        <v>515</v>
      </c>
    </row>
    <row r="358" spans="1:4" x14ac:dyDescent="0.3">
      <c r="A358" t="s">
        <v>515</v>
      </c>
      <c r="B358" t="s">
        <v>2471</v>
      </c>
      <c r="C358" t="s">
        <v>2483</v>
      </c>
      <c r="D358" t="s">
        <v>515</v>
      </c>
    </row>
    <row r="359" spans="1:4" x14ac:dyDescent="0.3">
      <c r="A359" t="s">
        <v>515</v>
      </c>
      <c r="B359" t="s">
        <v>2471</v>
      </c>
      <c r="C359" t="s">
        <v>2484</v>
      </c>
      <c r="D359" t="s">
        <v>515</v>
      </c>
    </row>
    <row r="360" spans="1:4" x14ac:dyDescent="0.3">
      <c r="A360" t="s">
        <v>515</v>
      </c>
      <c r="B360" t="s">
        <v>2471</v>
      </c>
      <c r="C360" t="s">
        <v>2485</v>
      </c>
      <c r="D360" t="s">
        <v>515</v>
      </c>
    </row>
    <row r="361" spans="1:4" x14ac:dyDescent="0.3">
      <c r="A361" t="s">
        <v>515</v>
      </c>
      <c r="B361" t="s">
        <v>2486</v>
      </c>
      <c r="C361" t="s">
        <v>2488</v>
      </c>
      <c r="D361" t="s">
        <v>515</v>
      </c>
    </row>
    <row r="362" spans="1:4" x14ac:dyDescent="0.3">
      <c r="A362" t="s">
        <v>515</v>
      </c>
      <c r="B362" t="s">
        <v>2486</v>
      </c>
      <c r="C362" t="s">
        <v>2489</v>
      </c>
      <c r="D362" t="s">
        <v>515</v>
      </c>
    </row>
    <row r="363" spans="1:4" x14ac:dyDescent="0.3">
      <c r="A363" t="s">
        <v>515</v>
      </c>
      <c r="B363" t="s">
        <v>2486</v>
      </c>
      <c r="C363" t="s">
        <v>2490</v>
      </c>
      <c r="D363" t="s">
        <v>515</v>
      </c>
    </row>
    <row r="364" spans="1:4" x14ac:dyDescent="0.3">
      <c r="A364" t="s">
        <v>515</v>
      </c>
      <c r="B364" t="s">
        <v>2486</v>
      </c>
      <c r="C364" t="s">
        <v>2491</v>
      </c>
      <c r="D364" t="s">
        <v>515</v>
      </c>
    </row>
    <row r="365" spans="1:4" x14ac:dyDescent="0.3">
      <c r="A365" t="s">
        <v>515</v>
      </c>
      <c r="B365" t="s">
        <v>2486</v>
      </c>
      <c r="C365" t="s">
        <v>2492</v>
      </c>
      <c r="D365" t="s">
        <v>515</v>
      </c>
    </row>
    <row r="366" spans="1:4" x14ac:dyDescent="0.3">
      <c r="A366" t="s">
        <v>515</v>
      </c>
      <c r="B366" t="s">
        <v>2486</v>
      </c>
      <c r="C366" t="s">
        <v>2493</v>
      </c>
      <c r="D366" t="s">
        <v>515</v>
      </c>
    </row>
    <row r="367" spans="1:4" x14ac:dyDescent="0.3">
      <c r="A367" t="s">
        <v>515</v>
      </c>
      <c r="B367" t="s">
        <v>2486</v>
      </c>
      <c r="C367" t="s">
        <v>2494</v>
      </c>
      <c r="D367" t="s">
        <v>515</v>
      </c>
    </row>
    <row r="368" spans="1:4" x14ac:dyDescent="0.3">
      <c r="A368" t="s">
        <v>515</v>
      </c>
      <c r="B368" t="s">
        <v>2486</v>
      </c>
      <c r="C368" t="s">
        <v>2495</v>
      </c>
      <c r="D368" t="s">
        <v>515</v>
      </c>
    </row>
    <row r="369" spans="1:4" x14ac:dyDescent="0.3">
      <c r="A369" t="s">
        <v>515</v>
      </c>
      <c r="B369" t="s">
        <v>2486</v>
      </c>
      <c r="C369" t="s">
        <v>2496</v>
      </c>
      <c r="D369" t="s">
        <v>515</v>
      </c>
    </row>
    <row r="370" spans="1:4" x14ac:dyDescent="0.3">
      <c r="A370" t="s">
        <v>515</v>
      </c>
      <c r="B370" t="s">
        <v>2486</v>
      </c>
      <c r="C370" t="s">
        <v>2497</v>
      </c>
      <c r="D370" t="s">
        <v>515</v>
      </c>
    </row>
    <row r="371" spans="1:4" x14ac:dyDescent="0.3">
      <c r="A371" t="s">
        <v>515</v>
      </c>
      <c r="B371" t="s">
        <v>2486</v>
      </c>
      <c r="C371" t="s">
        <v>2498</v>
      </c>
      <c r="D371" t="s">
        <v>515</v>
      </c>
    </row>
    <row r="372" spans="1:4" x14ac:dyDescent="0.3">
      <c r="A372" t="s">
        <v>515</v>
      </c>
      <c r="B372" t="s">
        <v>2486</v>
      </c>
      <c r="C372" t="s">
        <v>2499</v>
      </c>
      <c r="D372" t="s">
        <v>515</v>
      </c>
    </row>
    <row r="373" spans="1:4" x14ac:dyDescent="0.3">
      <c r="A373" t="s">
        <v>515</v>
      </c>
      <c r="B373" t="s">
        <v>2486</v>
      </c>
      <c r="C373" t="s">
        <v>2500</v>
      </c>
      <c r="D373" t="s">
        <v>515</v>
      </c>
    </row>
    <row r="374" spans="1:4" x14ac:dyDescent="0.3">
      <c r="A374" t="s">
        <v>515</v>
      </c>
      <c r="B374" t="s">
        <v>2486</v>
      </c>
      <c r="C374" t="s">
        <v>2501</v>
      </c>
      <c r="D374" t="s">
        <v>515</v>
      </c>
    </row>
    <row r="375" spans="1:4" x14ac:dyDescent="0.3">
      <c r="A375" t="s">
        <v>515</v>
      </c>
      <c r="B375" t="s">
        <v>2486</v>
      </c>
      <c r="C375" t="s">
        <v>2502</v>
      </c>
      <c r="D375" t="s">
        <v>515</v>
      </c>
    </row>
    <row r="376" spans="1:4" x14ac:dyDescent="0.3">
      <c r="A376" t="s">
        <v>515</v>
      </c>
      <c r="B376" t="s">
        <v>2486</v>
      </c>
      <c r="C376" t="s">
        <v>2503</v>
      </c>
      <c r="D376" t="s">
        <v>515</v>
      </c>
    </row>
    <row r="377" spans="1:4" x14ac:dyDescent="0.3">
      <c r="A377" t="s">
        <v>515</v>
      </c>
      <c r="B377" t="s">
        <v>2487</v>
      </c>
      <c r="C377" t="s">
        <v>2504</v>
      </c>
      <c r="D377" t="s">
        <v>515</v>
      </c>
    </row>
    <row r="378" spans="1:4" x14ac:dyDescent="0.3">
      <c r="A378" t="s">
        <v>515</v>
      </c>
      <c r="B378" t="s">
        <v>2487</v>
      </c>
      <c r="C378" t="s">
        <v>2505</v>
      </c>
      <c r="D378" t="s">
        <v>515</v>
      </c>
    </row>
    <row r="379" spans="1:4" x14ac:dyDescent="0.3">
      <c r="A379" t="s">
        <v>515</v>
      </c>
      <c r="B379" t="s">
        <v>2487</v>
      </c>
      <c r="C379" t="s">
        <v>2506</v>
      </c>
      <c r="D379" t="s">
        <v>515</v>
      </c>
    </row>
    <row r="380" spans="1:4" x14ac:dyDescent="0.3">
      <c r="A380" t="s">
        <v>515</v>
      </c>
      <c r="B380" t="s">
        <v>2487</v>
      </c>
      <c r="C380" t="s">
        <v>2507</v>
      </c>
      <c r="D380" t="s">
        <v>515</v>
      </c>
    </row>
    <row r="381" spans="1:4" x14ac:dyDescent="0.3">
      <c r="A381" t="s">
        <v>515</v>
      </c>
      <c r="B381" t="s">
        <v>2487</v>
      </c>
      <c r="C381" t="s">
        <v>2508</v>
      </c>
      <c r="D381" t="s">
        <v>515</v>
      </c>
    </row>
    <row r="382" spans="1:4" x14ac:dyDescent="0.3">
      <c r="A382" t="s">
        <v>515</v>
      </c>
      <c r="B382" t="s">
        <v>2487</v>
      </c>
      <c r="C382" t="s">
        <v>2509</v>
      </c>
      <c r="D382" t="s">
        <v>515</v>
      </c>
    </row>
    <row r="383" spans="1:4" x14ac:dyDescent="0.3">
      <c r="A383" t="s">
        <v>515</v>
      </c>
      <c r="B383" t="s">
        <v>2487</v>
      </c>
      <c r="C383" t="s">
        <v>2510</v>
      </c>
      <c r="D383" t="s">
        <v>515</v>
      </c>
    </row>
    <row r="384" spans="1:4" x14ac:dyDescent="0.3">
      <c r="A384" t="s">
        <v>515</v>
      </c>
      <c r="B384" t="s">
        <v>2487</v>
      </c>
      <c r="C384" t="s">
        <v>2511</v>
      </c>
      <c r="D384" t="s">
        <v>515</v>
      </c>
    </row>
    <row r="385" spans="1:4" x14ac:dyDescent="0.3">
      <c r="A385" t="s">
        <v>515</v>
      </c>
      <c r="B385" t="s">
        <v>2487</v>
      </c>
      <c r="C385" t="s">
        <v>2512</v>
      </c>
      <c r="D385" t="s">
        <v>515</v>
      </c>
    </row>
    <row r="386" spans="1:4" x14ac:dyDescent="0.3">
      <c r="A386" t="s">
        <v>515</v>
      </c>
      <c r="B386" t="s">
        <v>2487</v>
      </c>
      <c r="C386" t="s">
        <v>2513</v>
      </c>
      <c r="D386" t="s">
        <v>515</v>
      </c>
    </row>
    <row r="387" spans="1:4" x14ac:dyDescent="0.3">
      <c r="A387" t="s">
        <v>515</v>
      </c>
      <c r="B387" t="s">
        <v>2487</v>
      </c>
      <c r="C387" t="s">
        <v>2514</v>
      </c>
      <c r="D387" t="s">
        <v>515</v>
      </c>
    </row>
    <row r="388" spans="1:4" x14ac:dyDescent="0.3">
      <c r="A388" t="s">
        <v>515</v>
      </c>
      <c r="B388" t="s">
        <v>2487</v>
      </c>
      <c r="C388" t="s">
        <v>2515</v>
      </c>
      <c r="D388" t="s">
        <v>515</v>
      </c>
    </row>
    <row r="389" spans="1:4" x14ac:dyDescent="0.3">
      <c r="A389" t="s">
        <v>515</v>
      </c>
      <c r="B389" t="s">
        <v>2487</v>
      </c>
      <c r="C389" t="s">
        <v>2516</v>
      </c>
      <c r="D389" t="s">
        <v>515</v>
      </c>
    </row>
    <row r="390" spans="1:4" x14ac:dyDescent="0.3">
      <c r="A390" t="s">
        <v>515</v>
      </c>
      <c r="B390" t="s">
        <v>2487</v>
      </c>
      <c r="C390" t="s">
        <v>2517</v>
      </c>
      <c r="D390" t="s">
        <v>515</v>
      </c>
    </row>
    <row r="391" spans="1:4" x14ac:dyDescent="0.3">
      <c r="A391" t="s">
        <v>515</v>
      </c>
      <c r="B391" t="s">
        <v>2487</v>
      </c>
      <c r="C391" t="s">
        <v>2518</v>
      </c>
      <c r="D391" t="s">
        <v>515</v>
      </c>
    </row>
    <row r="392" spans="1:4" x14ac:dyDescent="0.3">
      <c r="A392" t="s">
        <v>515</v>
      </c>
      <c r="B392" t="s">
        <v>2487</v>
      </c>
      <c r="C392" t="s">
        <v>2519</v>
      </c>
      <c r="D392" t="s">
        <v>515</v>
      </c>
    </row>
    <row r="393" spans="1:4" x14ac:dyDescent="0.3">
      <c r="A393" t="s">
        <v>515</v>
      </c>
      <c r="B393" t="s">
        <v>2487</v>
      </c>
      <c r="C393" t="s">
        <v>2520</v>
      </c>
      <c r="D393" t="s">
        <v>515</v>
      </c>
    </row>
    <row r="394" spans="1:4" x14ac:dyDescent="0.3">
      <c r="A394" t="s">
        <v>515</v>
      </c>
      <c r="B394" t="s">
        <v>2487</v>
      </c>
      <c r="C394" t="s">
        <v>2521</v>
      </c>
      <c r="D394" t="s">
        <v>515</v>
      </c>
    </row>
    <row r="395" spans="1:4" x14ac:dyDescent="0.3">
      <c r="A395" t="s">
        <v>515</v>
      </c>
      <c r="B395" t="s">
        <v>2487</v>
      </c>
      <c r="C395" t="s">
        <v>2522</v>
      </c>
      <c r="D395" t="s">
        <v>515</v>
      </c>
    </row>
    <row r="396" spans="1:4" x14ac:dyDescent="0.3">
      <c r="A396" t="s">
        <v>515</v>
      </c>
      <c r="B396" t="s">
        <v>2487</v>
      </c>
      <c r="C396" t="s">
        <v>2523</v>
      </c>
      <c r="D396" t="s">
        <v>515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6DBA5-7520-4696-B19E-A274E33E1F2E}">
  <dimension ref="A1:D482"/>
  <sheetViews>
    <sheetView workbookViewId="0">
      <selection activeCell="C2" sqref="C2"/>
    </sheetView>
  </sheetViews>
  <sheetFormatPr baseColWidth="10" defaultRowHeight="14.4" x14ac:dyDescent="0.3"/>
  <sheetData>
    <row r="1" spans="1:4" x14ac:dyDescent="0.3">
      <c r="A1" t="s">
        <v>1650</v>
      </c>
      <c r="B1" t="s">
        <v>1651</v>
      </c>
      <c r="C1" t="s">
        <v>1649</v>
      </c>
      <c r="D1" t="s">
        <v>1648</v>
      </c>
    </row>
    <row r="2" spans="1:4" x14ac:dyDescent="0.3">
      <c r="A2" t="str" cm="1">
        <f t="array" ref="A2:A482">Tabla13[Ruta]</f>
        <v>a_belen_se_va_y_se_viene.html</v>
      </c>
      <c r="B2" cm="1">
        <f t="array" ref="B2:B482">Tabla13[Número antiguo]</f>
        <v>1</v>
      </c>
      <c r="C2" t="str" cm="1">
        <f t="array" ref="C2:C482">Tabla13[Número]</f>
        <v>O01</v>
      </c>
      <c r="D2" t="str" cm="1">
        <f t="array" ref="D2:D482">Tabla13[Tono]</f>
        <v>Fa</v>
      </c>
    </row>
    <row r="3" spans="1:4" x14ac:dyDescent="0.3">
      <c r="A3" t="str">
        <v>a_dios_den_gracias_los_pueblos.html</v>
      </c>
      <c r="B3">
        <v>4</v>
      </c>
      <c r="C3" t="str">
        <v>D01</v>
      </c>
      <c r="D3" t="str">
        <v>Mim</v>
      </c>
    </row>
    <row r="4" spans="1:4" x14ac:dyDescent="0.3">
      <c r="A4" t="str">
        <v>a_donde_me_quereis_llevar.html</v>
      </c>
      <c r="B4" t="str">
        <v>-</v>
      </c>
      <c r="C4" t="str">
        <v>D02</v>
      </c>
      <c r="D4" t="str">
        <v>Do</v>
      </c>
    </row>
    <row r="5" spans="1:4" x14ac:dyDescent="0.3">
      <c r="A5" t="str">
        <v>a_la_fiesta_del_señor.html</v>
      </c>
      <c r="B5">
        <v>32</v>
      </c>
      <c r="C5" t="str">
        <v>A01</v>
      </c>
      <c r="D5" t="str">
        <v>Do</v>
      </c>
    </row>
    <row r="6" spans="1:4" x14ac:dyDescent="0.3">
      <c r="A6" t="str">
        <v>zu_wem_sollen_wir_gehen.html</v>
      </c>
      <c r="B6" t="str">
        <v>-</v>
      </c>
      <c r="C6" t="str">
        <v>Q83</v>
      </c>
      <c r="D6" t="str">
        <v>Lam cej2</v>
      </c>
    </row>
    <row r="7" spans="1:4" x14ac:dyDescent="0.3">
      <c r="A7" t="str">
        <v>a_ti_acudo.html</v>
      </c>
      <c r="B7">
        <v>28</v>
      </c>
      <c r="C7" t="str">
        <v>D03</v>
      </c>
      <c r="D7" t="str">
        <v>Sim</v>
      </c>
    </row>
    <row r="8" spans="1:4" x14ac:dyDescent="0.3">
      <c r="A8" t="str">
        <v>a_ti_que_eres_el_signo.html</v>
      </c>
      <c r="B8">
        <v>31</v>
      </c>
      <c r="C8" t="str">
        <v>M01</v>
      </c>
      <c r="D8" t="str">
        <v>Do</v>
      </c>
    </row>
    <row r="9" spans="1:4" x14ac:dyDescent="0.3">
      <c r="A9" t="str">
        <v>abba,_padre.html</v>
      </c>
      <c r="B9">
        <v>401</v>
      </c>
      <c r="C9" t="str">
        <v>A02</v>
      </c>
      <c r="D9" t="str">
        <v>Mim</v>
      </c>
    </row>
    <row r="10" spans="1:4" x14ac:dyDescent="0.3">
      <c r="A10" t="str">
        <v>aber_du_weisst_den_weg_für_mich.html</v>
      </c>
      <c r="B10" t="str">
        <v>-</v>
      </c>
      <c r="C10" t="str">
        <v>Q01</v>
      </c>
      <c r="D10" t="str">
        <v>Do cej4</v>
      </c>
    </row>
    <row r="11" spans="1:4" x14ac:dyDescent="0.3">
      <c r="A11" t="str">
        <v>abre_tu_tienda_al_señor.html</v>
      </c>
      <c r="B11">
        <v>8</v>
      </c>
      <c r="C11" t="str">
        <v>A03</v>
      </c>
      <c r="D11" t="str">
        <v>Re cej2</v>
      </c>
    </row>
    <row r="12" spans="1:4" x14ac:dyDescent="0.3">
      <c r="A12" t="str">
        <v>abro_mi_ser.html</v>
      </c>
      <c r="B12">
        <v>402</v>
      </c>
      <c r="C12" t="str">
        <v>K01</v>
      </c>
      <c r="D12" t="str">
        <v>Sol</v>
      </c>
    </row>
    <row r="13" spans="1:4" x14ac:dyDescent="0.3">
      <c r="A13" t="str">
        <v>acerquemonos_todos_al_altar.html</v>
      </c>
      <c r="B13">
        <v>9</v>
      </c>
      <c r="C13" t="str">
        <v>A04</v>
      </c>
      <c r="D13" t="str">
        <v>La cej3</v>
      </c>
    </row>
    <row r="14" spans="1:4" x14ac:dyDescent="0.3">
      <c r="A14" t="str">
        <v>ad_te_jesu_christe.html</v>
      </c>
      <c r="B14" t="str">
        <v>-</v>
      </c>
      <c r="C14" t="str">
        <v>Q03</v>
      </c>
      <c r="D14" t="str">
        <v>Solm cej2</v>
      </c>
    </row>
    <row r="15" spans="1:4" x14ac:dyDescent="0.3">
      <c r="A15" t="str">
        <v>adoramus_te_o_christe.html</v>
      </c>
      <c r="B15" t="str">
        <v>-</v>
      </c>
      <c r="C15" t="str">
        <v>Q02</v>
      </c>
      <c r="D15" t="str">
        <v>Fa cej2</v>
      </c>
    </row>
    <row r="16" spans="1:4" x14ac:dyDescent="0.3">
      <c r="A16" t="str">
        <v>adorando.html</v>
      </c>
      <c r="B16" t="str">
        <v>-</v>
      </c>
      <c r="C16" t="str">
        <v>K03</v>
      </c>
      <c r="D16" t="str">
        <v>Re</v>
      </c>
    </row>
    <row r="17" spans="1:4" x14ac:dyDescent="0.3">
      <c r="A17" t="str">
        <v>adorare_tu_cuerpo_herido.html</v>
      </c>
      <c r="B17" t="str">
        <v>-</v>
      </c>
      <c r="C17" t="str">
        <v>K02</v>
      </c>
      <c r="D17" t="str">
        <v>Mim</v>
      </c>
    </row>
    <row r="18" spans="1:4" x14ac:dyDescent="0.3">
      <c r="A18" t="str">
        <v>agua,_lavame.html</v>
      </c>
      <c r="B18" t="str">
        <v>-</v>
      </c>
      <c r="C18" t="str">
        <v>B01</v>
      </c>
      <c r="D18" t="str">
        <v>Do</v>
      </c>
    </row>
    <row r="19" spans="1:4" x14ac:dyDescent="0.3">
      <c r="A19" t="str">
        <v>al_atardecer_de_la_vida.html</v>
      </c>
      <c r="B19">
        <v>19</v>
      </c>
      <c r="C19" t="str">
        <v>K04</v>
      </c>
      <c r="D19" t="str">
        <v>Lam cej2</v>
      </c>
    </row>
    <row r="20" spans="1:4" x14ac:dyDescent="0.3">
      <c r="A20" t="str">
        <v>jubilate_deo.html</v>
      </c>
      <c r="B20" t="str">
        <v>-</v>
      </c>
      <c r="C20" t="str">
        <v>Q51</v>
      </c>
      <c r="D20" t="str">
        <v>Re cej3</v>
      </c>
    </row>
    <row r="21" spans="1:4" x14ac:dyDescent="0.3">
      <c r="A21" t="str">
        <v>al_ver_jesus.html</v>
      </c>
      <c r="B21">
        <v>12</v>
      </c>
      <c r="C21" t="str">
        <v>K05</v>
      </c>
      <c r="D21" t="str">
        <v>Do</v>
      </c>
    </row>
    <row r="22" spans="1:4" x14ac:dyDescent="0.3">
      <c r="A22" t="str">
        <v>wysławiajcie_pana.html</v>
      </c>
      <c r="B22" t="str">
        <v>-</v>
      </c>
      <c r="C22" t="str">
        <v>Q82</v>
      </c>
      <c r="D22" t="str">
        <v>Re cej2</v>
      </c>
    </row>
    <row r="23" spans="1:4" x14ac:dyDescent="0.3">
      <c r="A23" t="str">
        <v>jubelt_und_freut_euch.html</v>
      </c>
      <c r="B23" t="str">
        <v>-</v>
      </c>
      <c r="C23" t="str">
        <v>Q50</v>
      </c>
      <c r="D23" t="str">
        <v>La</v>
      </c>
    </row>
    <row r="24" spans="1:4" x14ac:dyDescent="0.3">
      <c r="A24" t="str">
        <v>alegre_la_mañana.html</v>
      </c>
      <c r="B24">
        <v>16</v>
      </c>
      <c r="C24" t="str">
        <v>A05</v>
      </c>
      <c r="D24" t="str">
        <v>Re cej2</v>
      </c>
    </row>
    <row r="25" spans="1:4" x14ac:dyDescent="0.3">
      <c r="A25" t="str">
        <v>alegremonos,_hermanos.html</v>
      </c>
      <c r="B25">
        <v>10</v>
      </c>
      <c r="C25" t="str">
        <v>A06</v>
      </c>
      <c r="D25" t="str">
        <v>Do</v>
      </c>
    </row>
    <row r="26" spans="1:4" x14ac:dyDescent="0.3">
      <c r="A26" t="str">
        <v>in_resurrectione_tua.html</v>
      </c>
      <c r="B26" t="str">
        <v>-</v>
      </c>
      <c r="C26" t="str">
        <v>Q46</v>
      </c>
      <c r="D26" t="str">
        <v>Do cej2</v>
      </c>
    </row>
    <row r="27" spans="1:4" x14ac:dyDescent="0.3">
      <c r="A27" t="str">
        <v>alegria,_alegria,_alegria.html</v>
      </c>
      <c r="B27" t="str">
        <v>-</v>
      </c>
      <c r="C27" t="str">
        <v>O02</v>
      </c>
      <c r="D27" t="str">
        <v>La</v>
      </c>
    </row>
    <row r="28" spans="1:4" x14ac:dyDescent="0.3">
      <c r="A28" t="str">
        <v>alelu-aleluya.html</v>
      </c>
      <c r="B28" t="str">
        <v>-</v>
      </c>
      <c r="C28" t="str">
        <v>E01</v>
      </c>
      <c r="D28" t="str">
        <v>Do</v>
      </c>
    </row>
    <row r="29" spans="1:4" x14ac:dyDescent="0.3">
      <c r="A29" t="str">
        <v>aleluya_cohen.html</v>
      </c>
      <c r="B29" t="str">
        <v>-</v>
      </c>
      <c r="C29" t="str">
        <v>E12</v>
      </c>
      <c r="D29" t="str">
        <v>Sol</v>
      </c>
    </row>
    <row r="30" spans="1:4" x14ac:dyDescent="0.3">
      <c r="A30" t="str">
        <v>aleluya_(junto_a_ti,_jesus).html</v>
      </c>
      <c r="B30" t="str">
        <v>-</v>
      </c>
      <c r="C30" t="str">
        <v>E02</v>
      </c>
      <c r="D30" t="str">
        <v>Do cej2</v>
      </c>
    </row>
    <row r="31" spans="1:4" x14ac:dyDescent="0.3">
      <c r="A31" t="str">
        <v>aleluya_(santiago).html</v>
      </c>
      <c r="B31">
        <v>403</v>
      </c>
      <c r="C31" t="str">
        <v>E03</v>
      </c>
      <c r="D31" t="str">
        <v>Mi</v>
      </c>
    </row>
    <row r="32" spans="1:4" x14ac:dyDescent="0.3">
      <c r="A32" t="str">
        <v>alleluia_11.html</v>
      </c>
      <c r="B32" t="str">
        <v>-</v>
      </c>
      <c r="C32" t="str">
        <v>Q05</v>
      </c>
      <c r="D32" t="str">
        <v>Sol cej1</v>
      </c>
    </row>
    <row r="33" spans="1:4" x14ac:dyDescent="0.3">
      <c r="A33" t="str">
        <v>alleluia_17.html</v>
      </c>
      <c r="B33" t="str">
        <v>-</v>
      </c>
      <c r="C33" t="str">
        <v>Q06</v>
      </c>
      <c r="D33" t="str">
        <v>Mim cej2</v>
      </c>
    </row>
    <row r="34" spans="1:4" x14ac:dyDescent="0.3">
      <c r="A34" t="str">
        <v>alleluia_22.html</v>
      </c>
      <c r="B34" t="str">
        <v>-</v>
      </c>
      <c r="C34" t="str">
        <v>Q07</v>
      </c>
      <c r="D34" t="str">
        <v>La cej3</v>
      </c>
    </row>
    <row r="35" spans="1:4" x14ac:dyDescent="0.3">
      <c r="A35" t="str">
        <v>alleluia_7.html</v>
      </c>
      <c r="B35" t="str">
        <v>-</v>
      </c>
      <c r="C35" t="str">
        <v>Q04</v>
      </c>
      <c r="D35" t="str">
        <v>Rem</v>
      </c>
    </row>
    <row r="36" spans="1:4" x14ac:dyDescent="0.3">
      <c r="A36" t="str">
        <v>alleluia_94.html</v>
      </c>
      <c r="B36" t="str">
        <v>-</v>
      </c>
      <c r="C36" t="str">
        <v>Q08</v>
      </c>
      <c r="D36" t="str">
        <v>Fa#m cej1</v>
      </c>
    </row>
    <row r="37" spans="1:4" x14ac:dyDescent="0.3">
      <c r="A37" t="str">
        <v>alleluia_96.html</v>
      </c>
      <c r="B37" t="str">
        <v>-</v>
      </c>
      <c r="C37" t="str">
        <v>Q09</v>
      </c>
      <c r="D37" t="str">
        <v>Mim</v>
      </c>
    </row>
    <row r="38" spans="1:4" x14ac:dyDescent="0.3">
      <c r="A38" t="str">
        <v>alleluia_97.html</v>
      </c>
      <c r="B38" t="str">
        <v>-</v>
      </c>
      <c r="C38" t="str">
        <v>Q10</v>
      </c>
      <c r="D38" t="str">
        <v>Mim cej3</v>
      </c>
    </row>
    <row r="39" spans="1:4" x14ac:dyDescent="0.3">
      <c r="A39" t="str">
        <v>aleluya_cantara.html</v>
      </c>
      <c r="B39">
        <v>405</v>
      </c>
      <c r="C39" t="str">
        <v>E04</v>
      </c>
      <c r="D39" t="str">
        <v>Sol</v>
      </c>
    </row>
    <row r="40" spans="1:4" x14ac:dyDescent="0.3">
      <c r="A40" t="str">
        <v>aleluya_de_adviento.html</v>
      </c>
      <c r="B40" t="str">
        <v>-</v>
      </c>
      <c r="C40" t="str">
        <v>E09</v>
      </c>
      <c r="D40" t="str">
        <v>Mi</v>
      </c>
    </row>
    <row r="41" spans="1:4" x14ac:dyDescent="0.3">
      <c r="A41" t="str">
        <v>aleluya_por_esa_gente.html</v>
      </c>
      <c r="B41">
        <v>406</v>
      </c>
      <c r="C41" t="str">
        <v>E05</v>
      </c>
      <c r="D41" t="str">
        <v>Do</v>
      </c>
    </row>
    <row r="42" spans="1:4" x14ac:dyDescent="0.3">
      <c r="A42" t="str">
        <v>aleluya,_creo_en_ti,_señor.html</v>
      </c>
      <c r="B42" t="str">
        <v>-</v>
      </c>
      <c r="C42" t="str">
        <v>E06</v>
      </c>
      <c r="D42" t="str">
        <v>Sol cej2</v>
      </c>
    </row>
    <row r="43" spans="1:4" x14ac:dyDescent="0.3">
      <c r="A43" t="str">
        <v>aleluya,_el_señor_es_nuestro_rey.html</v>
      </c>
      <c r="B43">
        <v>14</v>
      </c>
      <c r="C43" t="str">
        <v>E07</v>
      </c>
      <c r="D43" t="str">
        <v>Fa</v>
      </c>
    </row>
    <row r="44" spans="1:4" x14ac:dyDescent="0.3">
      <c r="A44" t="str">
        <v>aleluya,_es_la_fiesta_del_señor.html</v>
      </c>
      <c r="B44">
        <v>13</v>
      </c>
      <c r="C44" t="str">
        <v>E08</v>
      </c>
      <c r="D44" t="str">
        <v>Re cej2</v>
      </c>
    </row>
    <row r="45" spans="1:4" x14ac:dyDescent="0.3">
      <c r="A45" t="str">
        <v>aleluya,_ha_nacido_el_salvador.html</v>
      </c>
      <c r="B45" t="str">
        <v>-</v>
      </c>
      <c r="C45" t="str">
        <v>E10</v>
      </c>
      <c r="D45" t="str">
        <v>Mi</v>
      </c>
    </row>
    <row r="46" spans="1:4" x14ac:dyDescent="0.3">
      <c r="A46" t="str">
        <v>algo_nuevo.html</v>
      </c>
      <c r="B46" t="str">
        <v>-</v>
      </c>
      <c r="C46" t="str">
        <v>D04</v>
      </c>
      <c r="D46" t="str">
        <v>Lam cej3</v>
      </c>
    </row>
    <row r="47" spans="1:4" x14ac:dyDescent="0.3">
      <c r="A47" t="str">
        <v>alimento_de_amor_(el_loco).html</v>
      </c>
      <c r="B47" t="str">
        <v>-</v>
      </c>
      <c r="C47" t="str">
        <v>F01</v>
      </c>
      <c r="D47" t="str">
        <v>Lam</v>
      </c>
    </row>
    <row r="48" spans="1:4" x14ac:dyDescent="0.3">
      <c r="A48" t="str">
        <v>alleluia_11.html</v>
      </c>
      <c r="B48" t="str">
        <v>-</v>
      </c>
      <c r="C48" t="str">
        <v>Q05</v>
      </c>
      <c r="D48" t="str">
        <v>Sol cej1</v>
      </c>
    </row>
    <row r="49" spans="1:4" x14ac:dyDescent="0.3">
      <c r="A49" t="str">
        <v>alleluia_17.html</v>
      </c>
      <c r="B49" t="str">
        <v>-</v>
      </c>
      <c r="C49" t="str">
        <v>Q06</v>
      </c>
      <c r="D49" t="str">
        <v>Mim cej2</v>
      </c>
    </row>
    <row r="50" spans="1:4" x14ac:dyDescent="0.3">
      <c r="A50" t="str">
        <v>alleluia_22.html</v>
      </c>
      <c r="B50" t="str">
        <v>-</v>
      </c>
      <c r="C50" t="str">
        <v>Q07</v>
      </c>
      <c r="D50" t="str">
        <v>La cej3</v>
      </c>
    </row>
    <row r="51" spans="1:4" x14ac:dyDescent="0.3">
      <c r="A51" t="str">
        <v>alleluia_7.html</v>
      </c>
      <c r="B51" t="str">
        <v>-</v>
      </c>
      <c r="C51" t="str">
        <v>Q04</v>
      </c>
      <c r="D51" t="str">
        <v>Rem</v>
      </c>
    </row>
    <row r="52" spans="1:4" x14ac:dyDescent="0.3">
      <c r="A52" t="str">
        <v>alleluia_94.html</v>
      </c>
      <c r="B52" t="str">
        <v>-</v>
      </c>
      <c r="C52" t="str">
        <v>Q08</v>
      </c>
      <c r="D52" t="str">
        <v>Fa#m cej1</v>
      </c>
    </row>
    <row r="53" spans="1:4" x14ac:dyDescent="0.3">
      <c r="A53" t="str">
        <v>alleluia_96.html</v>
      </c>
      <c r="B53" t="str">
        <v>-</v>
      </c>
      <c r="C53" t="str">
        <v>Q09</v>
      </c>
      <c r="D53" t="str">
        <v>Mim</v>
      </c>
    </row>
    <row r="54" spans="1:4" x14ac:dyDescent="0.3">
      <c r="A54" t="str">
        <v>alleluia_97.html</v>
      </c>
      <c r="B54" t="str">
        <v>-</v>
      </c>
      <c r="C54" t="str">
        <v>Q10</v>
      </c>
      <c r="D54" t="str">
        <v>Mim cej3</v>
      </c>
    </row>
    <row r="55" spans="1:4" x14ac:dyDescent="0.3">
      <c r="A55" t="str">
        <v>alma_misionera.html</v>
      </c>
      <c r="B55">
        <v>407</v>
      </c>
      <c r="C55" t="str">
        <v>K06</v>
      </c>
      <c r="D55" t="str">
        <v>Sol</v>
      </c>
    </row>
    <row r="56" spans="1:4" x14ac:dyDescent="0.3">
      <c r="A56" t="str">
        <v>alrededor_de_tu_mesa.html</v>
      </c>
      <c r="B56">
        <v>21</v>
      </c>
      <c r="C56" t="str">
        <v>A07</v>
      </c>
      <c r="D56" t="str">
        <v>Re cej2</v>
      </c>
    </row>
    <row r="57" spans="1:4" x14ac:dyDescent="0.3">
      <c r="A57" t="str">
        <v>alza_tu_mano_(comunidad).html</v>
      </c>
      <c r="B57">
        <v>23</v>
      </c>
      <c r="C57" t="str">
        <v>K07</v>
      </c>
      <c r="D57" t="str">
        <v>Re cej2</v>
      </c>
    </row>
    <row r="58" spans="1:4" x14ac:dyDescent="0.3">
      <c r="A58" t="str">
        <v>amando_hasta_el_extremo.html</v>
      </c>
      <c r="B58">
        <v>408</v>
      </c>
      <c r="C58" t="str">
        <v>K09</v>
      </c>
      <c r="D58" t="str">
        <v>Lam cej4</v>
      </c>
    </row>
    <row r="59" spans="1:4" x14ac:dyDescent="0.3">
      <c r="A59" t="str">
        <v>amaos_(como_el_padre_me_amo).html</v>
      </c>
      <c r="B59">
        <v>409</v>
      </c>
      <c r="C59" t="str">
        <v>K10</v>
      </c>
      <c r="D59" t="str">
        <v>Do</v>
      </c>
    </row>
    <row r="60" spans="1:4" x14ac:dyDescent="0.3">
      <c r="A60" t="str">
        <v>amar_es_darse.html</v>
      </c>
      <c r="B60">
        <v>410</v>
      </c>
      <c r="C60" t="str">
        <v>K08</v>
      </c>
      <c r="D60" t="str">
        <v>Re</v>
      </c>
    </row>
    <row r="61" spans="1:4" x14ac:dyDescent="0.3">
      <c r="A61" t="str">
        <v>andando_por_el_camino.html</v>
      </c>
      <c r="B61">
        <v>26</v>
      </c>
      <c r="C61" t="str">
        <v>F02</v>
      </c>
      <c r="D61" t="str">
        <v>Lam cej2</v>
      </c>
    </row>
    <row r="62" spans="1:4" x14ac:dyDescent="0.3">
      <c r="A62" t="str">
        <v>ante_ti,_señor.html</v>
      </c>
      <c r="B62">
        <v>24</v>
      </c>
      <c r="C62" t="str">
        <v>F03</v>
      </c>
      <c r="D62" t="str">
        <v>Do cej2</v>
      </c>
    </row>
    <row r="63" spans="1:4" x14ac:dyDescent="0.3">
      <c r="A63" t="str">
        <v>anunciaremos_tu_reino,_señor.html</v>
      </c>
      <c r="B63">
        <v>22</v>
      </c>
      <c r="C63" t="str">
        <v>L01</v>
      </c>
      <c r="D63" t="str">
        <v>Rem</v>
      </c>
    </row>
    <row r="64" spans="1:4" x14ac:dyDescent="0.3">
      <c r="A64" t="str">
        <v>aqui_tienes_el_pan.html</v>
      </c>
      <c r="B64" t="str">
        <v>-</v>
      </c>
      <c r="C64" t="str">
        <v>F04</v>
      </c>
      <c r="D64" t="str">
        <v>Sol</v>
      </c>
    </row>
    <row r="65" spans="1:4" x14ac:dyDescent="0.3">
      <c r="A65" t="str">
        <v>ave_maria.html</v>
      </c>
      <c r="B65" t="str">
        <v>-</v>
      </c>
      <c r="C65" t="str">
        <v>M02</v>
      </c>
      <c r="D65" t="str">
        <v>Sol cej2</v>
      </c>
    </row>
    <row r="66" spans="1:4" x14ac:dyDescent="0.3">
      <c r="A66" t="str">
        <v>ay,_del_chiquirritin.html</v>
      </c>
      <c r="B66" t="str">
        <v>-</v>
      </c>
      <c r="C66" t="str">
        <v>O03</v>
      </c>
      <c r="D66" t="str">
        <v>Mi</v>
      </c>
    </row>
    <row r="67" spans="1:4" x14ac:dyDescent="0.3">
      <c r="A67" t="str">
        <v>ayudame_a_caminar.html</v>
      </c>
      <c r="B67" t="str">
        <v>-</v>
      </c>
      <c r="C67" t="str">
        <v>D05</v>
      </c>
      <c r="D67" t="str">
        <v>Re</v>
      </c>
    </row>
    <row r="68" spans="1:4" x14ac:dyDescent="0.3">
      <c r="A68" t="str">
        <v>beati_voi_poveri.html</v>
      </c>
      <c r="B68" t="str">
        <v>-</v>
      </c>
      <c r="C68" t="str">
        <v>Q11</v>
      </c>
      <c r="D68" t="str">
        <v>La cej3</v>
      </c>
    </row>
    <row r="69" spans="1:4" x14ac:dyDescent="0.3">
      <c r="A69" t="str">
        <v>behüte_mich_gott.html</v>
      </c>
      <c r="B69" t="str">
        <v>-</v>
      </c>
      <c r="C69" t="str">
        <v>Q12</v>
      </c>
      <c r="D69" t="str">
        <v>Do cej3</v>
      </c>
    </row>
    <row r="70" spans="1:4" x14ac:dyDescent="0.3">
      <c r="A70" t="str">
        <v>benissez_le_seigneur.html</v>
      </c>
      <c r="B70" t="str">
        <v>-</v>
      </c>
      <c r="C70" t="str">
        <v>Q15</v>
      </c>
      <c r="D70" t="str">
        <v>Do cej2</v>
      </c>
    </row>
    <row r="71" spans="1:4" x14ac:dyDescent="0.3">
      <c r="A71" t="str">
        <v>bendigamos_al_señor.html</v>
      </c>
      <c r="B71">
        <v>411</v>
      </c>
      <c r="C71" t="str">
        <v>N01</v>
      </c>
      <c r="D71" t="str">
        <v>Mi cej1</v>
      </c>
    </row>
    <row r="72" spans="1:4" x14ac:dyDescent="0.3">
      <c r="A72" t="str">
        <v>benedictus_qui_venit_(canon).html</v>
      </c>
      <c r="B72" t="str">
        <v>-</v>
      </c>
      <c r="C72" t="str">
        <v>Q13</v>
      </c>
      <c r="D72" t="str">
        <v>Rem cej2</v>
      </c>
    </row>
    <row r="73" spans="1:4" x14ac:dyDescent="0.3">
      <c r="A73" t="str">
        <v>benedictus_qui_venit_(canon).html</v>
      </c>
      <c r="B73" t="str">
        <v>-</v>
      </c>
      <c r="C73" t="str">
        <v>Q13</v>
      </c>
      <c r="D73" t="str">
        <v>Rem cej2</v>
      </c>
    </row>
    <row r="74" spans="1:4" x14ac:dyDescent="0.3">
      <c r="A74" t="str">
        <v>benissez_le_seigneur.html</v>
      </c>
      <c r="B74" t="str">
        <v>-</v>
      </c>
      <c r="C74" t="str">
        <v>Q15</v>
      </c>
      <c r="D74" t="str">
        <v>Do cej2</v>
      </c>
    </row>
    <row r="75" spans="1:4" x14ac:dyDescent="0.3">
      <c r="A75" t="str">
        <v>bienaventurados_seremos,_señor.html</v>
      </c>
      <c r="B75">
        <v>34</v>
      </c>
      <c r="C75" t="str">
        <v>K13</v>
      </c>
      <c r="D75" t="str">
        <v>Mim cej3</v>
      </c>
    </row>
    <row r="76" spans="1:4" x14ac:dyDescent="0.3">
      <c r="A76" t="str">
        <v>bienaventuranzas_(33_el_musical).html</v>
      </c>
      <c r="B76" t="str">
        <v>-</v>
      </c>
      <c r="C76" t="str">
        <v>K11</v>
      </c>
      <c r="D76" t="str">
        <v>Sol</v>
      </c>
    </row>
    <row r="77" spans="1:4" x14ac:dyDescent="0.3">
      <c r="A77" t="str">
        <v>bienaventuranzas_(kairoi).html</v>
      </c>
      <c r="B77" t="str">
        <v>-</v>
      </c>
      <c r="C77" t="str">
        <v>K12</v>
      </c>
      <c r="D77" t="str">
        <v>Mim</v>
      </c>
    </row>
    <row r="78" spans="1:4" x14ac:dyDescent="0.3">
      <c r="A78" t="str">
        <v>bienvenidos.html</v>
      </c>
      <c r="B78" t="str">
        <v>-</v>
      </c>
      <c r="C78" t="str">
        <v>A08</v>
      </c>
      <c r="D78" t="str">
        <v>Lacej3</v>
      </c>
    </row>
    <row r="79" spans="1:4" x14ac:dyDescent="0.3">
      <c r="A79" t="str">
        <v>bleibet_hier.html</v>
      </c>
      <c r="B79" t="str">
        <v>-</v>
      </c>
      <c r="C79" t="str">
        <v>Q14</v>
      </c>
      <c r="D79" t="str">
        <v>Lam cej5</v>
      </c>
    </row>
    <row r="80" spans="1:4" x14ac:dyDescent="0.3">
      <c r="A80" t="str">
        <v>bless_the_lord.html</v>
      </c>
      <c r="B80" t="str">
        <v>-</v>
      </c>
      <c r="C80" t="str">
        <v>Q17</v>
      </c>
      <c r="D80" t="str">
        <v>Lam cej5</v>
      </c>
    </row>
    <row r="81" spans="1:4" x14ac:dyDescent="0.3">
      <c r="A81" t="str">
        <v>bog_jest_miłością.html</v>
      </c>
      <c r="B81" t="str">
        <v>-</v>
      </c>
      <c r="C81" t="str">
        <v>Q16</v>
      </c>
      <c r="D81" t="str">
        <v>Sol cej2</v>
      </c>
    </row>
    <row r="82" spans="1:4" x14ac:dyDescent="0.3">
      <c r="A82" t="str">
        <v>bogoroditse_dievo_1.html</v>
      </c>
      <c r="B82" t="str">
        <v>-</v>
      </c>
      <c r="C82" t="str">
        <v>Q18</v>
      </c>
      <c r="D82" t="str">
        <v>Sol</v>
      </c>
    </row>
    <row r="83" spans="1:4" x14ac:dyDescent="0.3">
      <c r="A83" t="str">
        <v>bonum_est_confidere.html</v>
      </c>
      <c r="B83" t="str">
        <v>-</v>
      </c>
      <c r="C83" t="str">
        <v>Q19</v>
      </c>
      <c r="D83" t="str">
        <v>Lam cej5</v>
      </c>
    </row>
    <row r="84" spans="1:4" x14ac:dyDescent="0.3">
      <c r="A84" t="str">
        <v>caminamos_hacia_el_sol.html</v>
      </c>
      <c r="B84">
        <v>35</v>
      </c>
      <c r="C84" t="str">
        <v>A09</v>
      </c>
      <c r="D84" t="str">
        <v>Sol cej2</v>
      </c>
    </row>
    <row r="85" spans="1:4" x14ac:dyDescent="0.3">
      <c r="A85" t="str">
        <v>caminando_voy.html</v>
      </c>
      <c r="B85">
        <v>38</v>
      </c>
      <c r="C85" t="str">
        <v>A10</v>
      </c>
      <c r="D85" t="str">
        <v>Re</v>
      </c>
    </row>
    <row r="86" spans="1:4" x14ac:dyDescent="0.3">
      <c r="A86" t="str">
        <v>caminare_hoy_en_tu_presencia.html</v>
      </c>
      <c r="B86" t="str">
        <v>-</v>
      </c>
      <c r="C86" t="str">
        <v>D06</v>
      </c>
      <c r="D86" t="str">
        <v>Mim</v>
      </c>
    </row>
    <row r="87" spans="1:4" x14ac:dyDescent="0.3">
      <c r="A87" t="str">
        <v>campana_sobre_campana.html</v>
      </c>
      <c r="B87">
        <v>40</v>
      </c>
      <c r="C87" t="str">
        <v>O04</v>
      </c>
      <c r="D87" t="str">
        <v>Do</v>
      </c>
    </row>
    <row r="88" spans="1:4" x14ac:dyDescent="0.3">
      <c r="A88" t="str">
        <v>canta_aleluya.html</v>
      </c>
      <c r="B88">
        <v>413</v>
      </c>
      <c r="C88" t="str">
        <v>E11</v>
      </c>
      <c r="D88" t="str">
        <v>Lam cej2</v>
      </c>
    </row>
    <row r="89" spans="1:4" x14ac:dyDescent="0.3">
      <c r="A89" t="str">
        <v>cantad_a_dios.html</v>
      </c>
      <c r="B89">
        <v>45</v>
      </c>
      <c r="C89" t="str">
        <v>D07</v>
      </c>
      <c r="D89" t="str">
        <v>Sol</v>
      </c>
    </row>
    <row r="90" spans="1:4" x14ac:dyDescent="0.3">
      <c r="A90" t="str">
        <v>cantarei_ao_senhor.html</v>
      </c>
      <c r="B90" t="str">
        <v>-</v>
      </c>
      <c r="C90" t="str">
        <v>Q20</v>
      </c>
      <c r="D90" t="str">
        <v>Mim</v>
      </c>
    </row>
    <row r="91" spans="1:4" x14ac:dyDescent="0.3">
      <c r="A91" t="str">
        <v>cantare_eternamente.html</v>
      </c>
      <c r="B91">
        <v>41</v>
      </c>
      <c r="C91" t="str">
        <v>D08</v>
      </c>
      <c r="D91" t="str">
        <v>Rem</v>
      </c>
    </row>
    <row r="92" spans="1:4" x14ac:dyDescent="0.3">
      <c r="A92" t="str">
        <v>cantarei_ao_senhor.html</v>
      </c>
      <c r="B92" t="str">
        <v>-</v>
      </c>
      <c r="C92" t="str">
        <v>Q20</v>
      </c>
      <c r="D92" t="str">
        <v>Mim</v>
      </c>
    </row>
    <row r="93" spans="1:4" x14ac:dyDescent="0.3">
      <c r="A93" t="str">
        <v>cantate_domino_canticum_novum.html</v>
      </c>
      <c r="B93" t="str">
        <v>-</v>
      </c>
      <c r="C93" t="str">
        <v>Q22</v>
      </c>
      <c r="D93" t="str">
        <v>Sol</v>
      </c>
    </row>
    <row r="94" spans="1:4" x14ac:dyDescent="0.3">
      <c r="A94" t="str">
        <v>cantemos_al_amor_de_los_amores.html</v>
      </c>
      <c r="B94" t="str">
        <v>-</v>
      </c>
      <c r="C94" t="str">
        <v>P01</v>
      </c>
      <c r="D94" t="str">
        <v>Re</v>
      </c>
    </row>
    <row r="95" spans="1:4" x14ac:dyDescent="0.3">
      <c r="A95" t="str">
        <v>cantemos_todos_la_navidad.html</v>
      </c>
      <c r="B95">
        <v>50</v>
      </c>
      <c r="C95" t="str">
        <v>O05</v>
      </c>
      <c r="D95" t="str">
        <v>Re</v>
      </c>
    </row>
    <row r="96" spans="1:4" x14ac:dyDescent="0.3">
      <c r="A96" t="str">
        <v>cerca_de_ti,_señor.html</v>
      </c>
      <c r="B96" t="str">
        <v>-</v>
      </c>
      <c r="C96" t="str">
        <v>K14</v>
      </c>
      <c r="D96" t="str">
        <v>Re</v>
      </c>
    </row>
    <row r="97" spans="1:4" x14ac:dyDescent="0.3">
      <c r="A97" t="str">
        <v>cerca_esta_el_señor.html</v>
      </c>
      <c r="B97">
        <v>52</v>
      </c>
      <c r="C97" t="str">
        <v>K15</v>
      </c>
      <c r="D97" t="str">
        <v>La cej3</v>
      </c>
    </row>
    <row r="98" spans="1:4" x14ac:dyDescent="0.3">
      <c r="A98" t="str">
        <v>christe_salvator.html</v>
      </c>
      <c r="B98" t="str">
        <v>-</v>
      </c>
      <c r="C98" t="str">
        <v>Q23</v>
      </c>
      <c r="D98" t="str">
        <v>Lam cej3</v>
      </c>
    </row>
    <row r="99" spans="1:4" x14ac:dyDescent="0.3">
      <c r="A99" t="str">
        <v>christe,_lux_mundi.html</v>
      </c>
      <c r="B99" t="str">
        <v>-</v>
      </c>
      <c r="C99" t="str">
        <v>Q21</v>
      </c>
      <c r="D99" t="str">
        <v>Sim cej3</v>
      </c>
    </row>
    <row r="100" spans="1:4" x14ac:dyDescent="0.3">
      <c r="A100" t="str">
        <v>eat_this_bread.html</v>
      </c>
      <c r="B100" t="str">
        <v>-</v>
      </c>
      <c r="C100" t="str">
        <v>Q36</v>
      </c>
      <c r="D100" t="str">
        <v>Fa cej2</v>
      </c>
    </row>
    <row r="101" spans="1:4" x14ac:dyDescent="0.3">
      <c r="A101" t="str">
        <v>comeremos_de_la_mesa.html</v>
      </c>
      <c r="B101" t="str">
        <v>65b</v>
      </c>
      <c r="C101" t="str">
        <v>A11</v>
      </c>
      <c r="D101" t="str">
        <v>La</v>
      </c>
    </row>
    <row r="102" spans="1:4" x14ac:dyDescent="0.3">
      <c r="A102" t="str">
        <v>como_sal,_como_luz.html</v>
      </c>
      <c r="B102" t="str">
        <v>-</v>
      </c>
      <c r="C102" t="str">
        <v>D09</v>
      </c>
      <c r="D102" t="str">
        <v>Sol</v>
      </c>
    </row>
    <row r="103" spans="1:4" x14ac:dyDescent="0.3">
      <c r="A103" t="str">
        <v>compartir_junto_al_señor.html</v>
      </c>
      <c r="B103">
        <v>51</v>
      </c>
      <c r="C103" t="str">
        <v>D10</v>
      </c>
      <c r="D103" t="str">
        <v>Lam cej3</v>
      </c>
    </row>
    <row r="104" spans="1:4" x14ac:dyDescent="0.3">
      <c r="A104" t="str">
        <v>con_vosotros_esta.html</v>
      </c>
      <c r="B104">
        <v>60</v>
      </c>
      <c r="C104" t="str">
        <v>K16</v>
      </c>
      <c r="D104" t="str">
        <v>Mim cej1</v>
      </c>
    </row>
    <row r="105" spans="1:4" x14ac:dyDescent="0.3">
      <c r="A105" t="str">
        <v>confieso.html</v>
      </c>
      <c r="B105" t="str">
        <v>-</v>
      </c>
      <c r="C105" t="str">
        <v>B02</v>
      </c>
      <c r="D105" t="str">
        <v>Mim</v>
      </c>
    </row>
    <row r="106" spans="1:4" x14ac:dyDescent="0.3">
      <c r="A106" t="str">
        <v>confitemini_domino.html</v>
      </c>
      <c r="B106" t="str">
        <v>-</v>
      </c>
      <c r="C106" t="str">
        <v>Q24</v>
      </c>
      <c r="D106" t="str">
        <v>Do cej2</v>
      </c>
    </row>
    <row r="107" spans="1:4" x14ac:dyDescent="0.3">
      <c r="A107" t="str">
        <v>corazon_inquieto.html</v>
      </c>
      <c r="B107">
        <v>414</v>
      </c>
      <c r="C107" t="str">
        <v>K18</v>
      </c>
      <c r="D107" t="str">
        <v>Do</v>
      </c>
    </row>
    <row r="108" spans="1:4" x14ac:dyDescent="0.3">
      <c r="A108" t="str">
        <v>cordero_de_dios_(algete).html</v>
      </c>
      <c r="B108" t="str">
        <v>-</v>
      </c>
      <c r="C108" t="str">
        <v>J01</v>
      </c>
      <c r="D108" t="str">
        <v>La</v>
      </c>
    </row>
    <row r="109" spans="1:4" x14ac:dyDescent="0.3">
      <c r="A109" t="str">
        <v>cordero_de_dios_(aragües).html</v>
      </c>
      <c r="B109" t="str">
        <v>-</v>
      </c>
      <c r="C109" t="str">
        <v>J02</v>
      </c>
      <c r="D109" t="str">
        <v>Mim cej5</v>
      </c>
    </row>
    <row r="110" spans="1:4" x14ac:dyDescent="0.3">
      <c r="A110" t="str">
        <v>cordero_de_dios_(boliviano).html</v>
      </c>
      <c r="B110">
        <v>415</v>
      </c>
      <c r="C110" t="str">
        <v>J03</v>
      </c>
      <c r="D110" t="str">
        <v>Mim</v>
      </c>
    </row>
    <row r="111" spans="1:4" x14ac:dyDescent="0.3">
      <c r="A111" t="str">
        <v>cordero_de_dios_(manzano).html</v>
      </c>
      <c r="B111" t="str">
        <v>-</v>
      </c>
      <c r="C111" t="str">
        <v>J04</v>
      </c>
      <c r="D111" t="str">
        <v>Re</v>
      </c>
    </row>
    <row r="112" spans="1:4" x14ac:dyDescent="0.3">
      <c r="A112" t="str">
        <v>cordero_de_dios_(maristas).html</v>
      </c>
      <c r="B112" t="str">
        <v>-</v>
      </c>
      <c r="C112" t="str">
        <v>J05</v>
      </c>
      <c r="D112" t="str">
        <v>Mim</v>
      </c>
    </row>
    <row r="113" spans="1:4" x14ac:dyDescent="0.3">
      <c r="A113" t="str">
        <v>cordero_de_dios_(mies).html</v>
      </c>
      <c r="B113" t="str">
        <v>-</v>
      </c>
      <c r="C113" t="str">
        <v>J06</v>
      </c>
      <c r="D113" t="str">
        <v>Do</v>
      </c>
    </row>
    <row r="114" spans="1:4" x14ac:dyDescent="0.3">
      <c r="A114" t="str">
        <v>dominus_spiritus_est.html</v>
      </c>
      <c r="B114" t="str">
        <v>-</v>
      </c>
      <c r="C114" t="str">
        <v>Q33</v>
      </c>
      <c r="D114" t="str">
        <v>Lam</v>
      </c>
    </row>
    <row r="115" spans="1:4" x14ac:dyDescent="0.3">
      <c r="A115" t="str">
        <v>surrexit_christus.html</v>
      </c>
      <c r="B115" t="str">
        <v>-</v>
      </c>
      <c r="C115" t="str">
        <v>Q72</v>
      </c>
      <c r="D115" t="str">
        <v>Do cej2</v>
      </c>
    </row>
    <row r="116" spans="1:4" x14ac:dyDescent="0.3">
      <c r="A116" t="str">
        <v>cristo_ha_resucitado.html</v>
      </c>
      <c r="B116">
        <v>65</v>
      </c>
      <c r="C116" t="str">
        <v>K17</v>
      </c>
      <c r="D116" t="str">
        <v>La cej1</v>
      </c>
    </row>
    <row r="117" spans="1:4" x14ac:dyDescent="0.3">
      <c r="A117" t="str">
        <v>surrexit_dominus_vere_(canon).html</v>
      </c>
      <c r="B117" t="str">
        <v>-</v>
      </c>
      <c r="C117" t="str">
        <v>Q73</v>
      </c>
      <c r="D117" t="str">
        <v>La cej3</v>
      </c>
    </row>
    <row r="118" spans="1:4" x14ac:dyDescent="0.3">
      <c r="A118" t="str">
        <v>jesus_le_christ.html</v>
      </c>
      <c r="B118" t="str">
        <v>-</v>
      </c>
      <c r="C118" t="str">
        <v>Q47</v>
      </c>
      <c r="D118" t="str">
        <v>Lam cej2</v>
      </c>
    </row>
    <row r="119" spans="1:4" x14ac:dyDescent="0.3">
      <c r="A119" t="str">
        <v>cristo_nos_da_la_libertad.html</v>
      </c>
      <c r="B119">
        <v>63</v>
      </c>
      <c r="C119" t="str">
        <v>K19</v>
      </c>
      <c r="D119" t="str">
        <v>Do</v>
      </c>
    </row>
    <row r="120" spans="1:4" x14ac:dyDescent="0.3">
      <c r="A120" t="str">
        <v>cristo_por_nosotros.html</v>
      </c>
      <c r="B120">
        <v>59</v>
      </c>
      <c r="C120" t="str">
        <v>D11</v>
      </c>
      <c r="D120" t="str">
        <v>La cej1</v>
      </c>
    </row>
    <row r="121" spans="1:4" x14ac:dyDescent="0.3">
      <c r="A121" t="str">
        <v>crucem_tuam.html</v>
      </c>
      <c r="B121" t="str">
        <v>-</v>
      </c>
      <c r="C121" t="str">
        <v>Q25</v>
      </c>
      <c r="D121" t="str">
        <v>Rem cej2</v>
      </c>
    </row>
    <row r="122" spans="1:4" x14ac:dyDescent="0.3">
      <c r="A122" t="str">
        <v>cuando_el_pobre_nada_tiene.html</v>
      </c>
      <c r="B122">
        <v>67</v>
      </c>
      <c r="C122" t="str">
        <v>F05</v>
      </c>
      <c r="D122" t="str">
        <v>Lam cej2</v>
      </c>
    </row>
    <row r="123" spans="1:4" x14ac:dyDescent="0.3">
      <c r="A123" t="str">
        <v>da_la_paz_al_mundo.html</v>
      </c>
      <c r="B123" t="str">
        <v>-</v>
      </c>
      <c r="C123" t="str">
        <v>I01</v>
      </c>
      <c r="D123" t="str">
        <v>Mi</v>
      </c>
    </row>
    <row r="124" spans="1:4" x14ac:dyDescent="0.3">
      <c r="A124" t="str">
        <v>da_pacem_cordium_(canon).html</v>
      </c>
      <c r="B124" t="str">
        <v>-</v>
      </c>
      <c r="C124" t="str">
        <v>Q26</v>
      </c>
      <c r="D124" t="str">
        <v>Lam cej3</v>
      </c>
    </row>
    <row r="125" spans="1:4" x14ac:dyDescent="0.3">
      <c r="A125" t="str">
        <v>da_pacem..._in_diebus.html</v>
      </c>
      <c r="B125" t="str">
        <v>-</v>
      </c>
      <c r="C125" t="str">
        <v>Q27</v>
      </c>
      <c r="D125" t="str">
        <v>Mi cej3</v>
      </c>
    </row>
    <row r="126" spans="1:4" x14ac:dyDescent="0.3">
      <c r="A126" t="str">
        <v>dona_nobis_pacem.html</v>
      </c>
      <c r="B126" t="str">
        <v>-</v>
      </c>
      <c r="C126" t="str">
        <v>Q35</v>
      </c>
      <c r="D126" t="str">
        <v>Mim cej5</v>
      </c>
    </row>
    <row r="127" spans="1:4" x14ac:dyDescent="0.3">
      <c r="A127" t="str">
        <v>dona_la_pace.html</v>
      </c>
      <c r="B127" t="str">
        <v>-</v>
      </c>
      <c r="C127" t="str">
        <v>Q34</v>
      </c>
      <c r="D127" t="str">
        <v>Mim cej5</v>
      </c>
    </row>
    <row r="128" spans="1:4" x14ac:dyDescent="0.3">
      <c r="A128" t="str">
        <v>da_pacem..._in_diebus.html</v>
      </c>
      <c r="B128" t="str">
        <v>-</v>
      </c>
      <c r="C128" t="str">
        <v>Q27</v>
      </c>
      <c r="D128" t="str">
        <v>Mi cej3</v>
      </c>
    </row>
    <row r="129" spans="1:4" x14ac:dyDescent="0.3">
      <c r="A129" t="str">
        <v>danos_un_corazon.html</v>
      </c>
      <c r="B129">
        <v>75</v>
      </c>
      <c r="C129" t="str">
        <v>K21</v>
      </c>
      <c r="D129" t="str">
        <v>Lam cej3</v>
      </c>
    </row>
    <row r="130" spans="1:4" x14ac:dyDescent="0.3">
      <c r="A130" t="str">
        <v>da_pacem_cordium_(canon).html</v>
      </c>
      <c r="B130" t="str">
        <v>-</v>
      </c>
      <c r="C130" t="str">
        <v>Q26</v>
      </c>
      <c r="D130" t="str">
        <v>Lam cej3</v>
      </c>
    </row>
    <row r="131" spans="1:4" x14ac:dyDescent="0.3">
      <c r="A131" t="str">
        <v>dans_nos_obscurites.html</v>
      </c>
      <c r="B131" t="str">
        <v>-</v>
      </c>
      <c r="C131" t="str">
        <v>Q28</v>
      </c>
      <c r="D131" t="str">
        <v>La cej2</v>
      </c>
    </row>
    <row r="132" spans="1:4" x14ac:dyDescent="0.3">
      <c r="A132" t="str">
        <v>de_noche.html</v>
      </c>
      <c r="B132" t="str">
        <v>-</v>
      </c>
      <c r="C132" t="str">
        <v>Q29</v>
      </c>
      <c r="D132" t="str">
        <v>Lam cej5</v>
      </c>
    </row>
    <row r="133" spans="1:4" x14ac:dyDescent="0.3">
      <c r="A133" t="str">
        <v>nunc_dimittis.html</v>
      </c>
      <c r="B133" t="str">
        <v>-</v>
      </c>
      <c r="C133" t="str">
        <v>Q64</v>
      </c>
      <c r="D133" t="str">
        <v>Sol</v>
      </c>
    </row>
    <row r="134" spans="1:4" x14ac:dyDescent="0.3">
      <c r="A134" t="str">
        <v>v_tebi_je_izvir_življenja.html</v>
      </c>
      <c r="B134" t="str">
        <v>-</v>
      </c>
      <c r="C134" t="str">
        <v>Q79</v>
      </c>
      <c r="D134" t="str">
        <v>Re cej2</v>
      </c>
    </row>
    <row r="135" spans="1:4" x14ac:dyDescent="0.3">
      <c r="A135" t="str">
        <v>despierta_tu_que_duermes.html</v>
      </c>
      <c r="B135" t="str">
        <v>-</v>
      </c>
      <c r="C135" t="str">
        <v>Q30</v>
      </c>
      <c r="D135" t="str">
        <v>Do cej2</v>
      </c>
    </row>
    <row r="136" spans="1:4" x14ac:dyDescent="0.3">
      <c r="A136" t="str">
        <v>deus,_deus_meus_(canon).html</v>
      </c>
      <c r="B136" t="str">
        <v>-</v>
      </c>
      <c r="C136" t="str">
        <v>Q31</v>
      </c>
      <c r="D136" t="str">
        <v>Mim cej1</v>
      </c>
    </row>
    <row r="137" spans="1:4" x14ac:dyDescent="0.3">
      <c r="A137" t="str">
        <v>beati_voi_poveri.html</v>
      </c>
      <c r="B137" t="str">
        <v>-</v>
      </c>
      <c r="C137" t="str">
        <v>Q11</v>
      </c>
      <c r="D137" t="str">
        <v>La cej3</v>
      </c>
    </row>
    <row r="138" spans="1:4" x14ac:dyDescent="0.3">
      <c r="A138" t="str">
        <v>dieu_ne_peut_que_donner.html</v>
      </c>
      <c r="B138" t="str">
        <v>-</v>
      </c>
      <c r="C138" t="str">
        <v>Q32</v>
      </c>
      <c r="D138" t="str">
        <v>Do cej2</v>
      </c>
    </row>
    <row r="139" spans="1:4" x14ac:dyDescent="0.3">
      <c r="A139" t="str">
        <v>dime_como_ser_pan.html</v>
      </c>
      <c r="B139" t="str">
        <v>-</v>
      </c>
      <c r="C139" t="str">
        <v>K20</v>
      </c>
      <c r="D139" t="str">
        <v>La</v>
      </c>
    </row>
    <row r="140" spans="1:4" x14ac:dyDescent="0.3">
      <c r="A140" t="str">
        <v>dime,_niño.html</v>
      </c>
      <c r="B140">
        <v>86</v>
      </c>
      <c r="C140" t="str">
        <v>O06</v>
      </c>
      <c r="D140" t="str">
        <v>Sol</v>
      </c>
    </row>
    <row r="141" spans="1:4" x14ac:dyDescent="0.3">
      <c r="A141" t="str">
        <v>christe_salvator.html</v>
      </c>
      <c r="B141" t="str">
        <v>-</v>
      </c>
      <c r="C141" t="str">
        <v>Q23</v>
      </c>
      <c r="D141" t="str">
        <v>Lam cej3</v>
      </c>
    </row>
    <row r="142" spans="1:4" x14ac:dyDescent="0.3">
      <c r="A142" t="str">
        <v>dios_es_amor.html</v>
      </c>
      <c r="B142" t="str">
        <v>-</v>
      </c>
      <c r="C142" t="str">
        <v>A12</v>
      </c>
      <c r="D142" t="str">
        <v>Do</v>
      </c>
    </row>
    <row r="143" spans="1:4" x14ac:dyDescent="0.3">
      <c r="A143" t="str">
        <v>dios_es_fiel.html</v>
      </c>
      <c r="B143">
        <v>83</v>
      </c>
      <c r="C143" t="str">
        <v>K22</v>
      </c>
      <c r="D143" t="str">
        <v>Sim</v>
      </c>
    </row>
    <row r="144" spans="1:4" x14ac:dyDescent="0.3">
      <c r="A144" t="str">
        <v>bog_jest_miłością.html</v>
      </c>
      <c r="B144" t="str">
        <v>-</v>
      </c>
      <c r="C144" t="str">
        <v>Q16</v>
      </c>
      <c r="D144" t="str">
        <v>Sol cej2</v>
      </c>
    </row>
    <row r="145" spans="1:4" x14ac:dyDescent="0.3">
      <c r="A145" t="str">
        <v>dios_esta_aqui.html</v>
      </c>
      <c r="B145">
        <v>417</v>
      </c>
      <c r="C145" t="str">
        <v>A13</v>
      </c>
      <c r="D145" t="str">
        <v>Do</v>
      </c>
    </row>
    <row r="146" spans="1:4" x14ac:dyDescent="0.3">
      <c r="A146" t="str">
        <v>dios_nos_convoca.html</v>
      </c>
      <c r="B146" t="str">
        <v>-</v>
      </c>
      <c r="C146" t="str">
        <v>A14</v>
      </c>
      <c r="D146" t="str">
        <v>Do</v>
      </c>
    </row>
    <row r="147" spans="1:4" x14ac:dyDescent="0.3">
      <c r="A147" t="str">
        <v>bogoroditse_dievo_1.html</v>
      </c>
      <c r="B147" t="str">
        <v>-</v>
      </c>
      <c r="C147" t="str">
        <v>Q18</v>
      </c>
      <c r="D147" t="str">
        <v>Sol</v>
      </c>
    </row>
    <row r="148" spans="1:4" x14ac:dyDescent="0.3">
      <c r="A148" t="str">
        <v>herre,_visa_mig_vägen.html</v>
      </c>
      <c r="B148" t="str">
        <v>-</v>
      </c>
      <c r="C148" t="str">
        <v>Q40</v>
      </c>
      <c r="D148" t="str">
        <v>Sol</v>
      </c>
    </row>
    <row r="149" spans="1:4" x14ac:dyDescent="0.3">
      <c r="A149" t="str">
        <v>dieu_ne_peut_que_donner.html</v>
      </c>
      <c r="B149" t="str">
        <v>-</v>
      </c>
      <c r="C149" t="str">
        <v>Q32</v>
      </c>
      <c r="D149" t="str">
        <v>Do cej2</v>
      </c>
    </row>
    <row r="150" spans="1:4" x14ac:dyDescent="0.3">
      <c r="A150" t="str">
        <v>dolorosa.html</v>
      </c>
      <c r="B150">
        <v>77</v>
      </c>
      <c r="C150" t="str">
        <v>K23</v>
      </c>
      <c r="D150" t="str">
        <v>Lam cej4</v>
      </c>
    </row>
    <row r="151" spans="1:4" x14ac:dyDescent="0.3">
      <c r="A151" t="str">
        <v>dominus_spiritus_est.html</v>
      </c>
      <c r="B151" t="str">
        <v>-</v>
      </c>
      <c r="C151" t="str">
        <v>Q33</v>
      </c>
      <c r="D151" t="str">
        <v>Lam</v>
      </c>
    </row>
    <row r="152" spans="1:4" x14ac:dyDescent="0.3">
      <c r="A152" t="str">
        <v>dona_la_pace.html</v>
      </c>
      <c r="B152" t="str">
        <v>-</v>
      </c>
      <c r="C152" t="str">
        <v>Q34</v>
      </c>
      <c r="D152" t="str">
        <v>Mim cej5</v>
      </c>
    </row>
    <row r="153" spans="1:4" x14ac:dyDescent="0.3">
      <c r="A153" t="str">
        <v>dona_nobis_pacem.html</v>
      </c>
      <c r="B153" t="str">
        <v>-</v>
      </c>
      <c r="C153" t="str">
        <v>Q35</v>
      </c>
      <c r="D153" t="str">
        <v>Mim cej5</v>
      </c>
    </row>
    <row r="154" spans="1:4" x14ac:dyDescent="0.3">
      <c r="A154" t="str">
        <v>ubi_caritas.html</v>
      </c>
      <c r="B154" t="str">
        <v>-</v>
      </c>
      <c r="C154" t="str">
        <v>Q78</v>
      </c>
      <c r="D154" t="str">
        <v>Do cej5</v>
      </c>
    </row>
    <row r="155" spans="1:4" x14ac:dyDescent="0.3">
      <c r="A155" t="str">
        <v>donde_hay_caridad_y_amor.html</v>
      </c>
      <c r="B155">
        <v>84</v>
      </c>
      <c r="C155" t="str">
        <v>F06</v>
      </c>
      <c r="D155" t="str">
        <v>Lam cej3</v>
      </c>
    </row>
    <row r="156" spans="1:4" x14ac:dyDescent="0.3">
      <c r="A156" t="str">
        <v>dulce_muchacha_humilde_de_palestina.html</v>
      </c>
      <c r="B156" t="str">
        <v>-</v>
      </c>
      <c r="C156" t="str">
        <v>M03</v>
      </c>
      <c r="D156" t="str">
        <v>Do cej2</v>
      </c>
    </row>
    <row r="157" spans="1:4" x14ac:dyDescent="0.3">
      <c r="A157" t="str">
        <v>eat_this_bread.html</v>
      </c>
      <c r="B157" t="str">
        <v>-</v>
      </c>
      <c r="C157" t="str">
        <v>Q36</v>
      </c>
      <c r="D157" t="str">
        <v>Fa cej2</v>
      </c>
    </row>
    <row r="158" spans="1:4" x14ac:dyDescent="0.3">
      <c r="A158" t="str">
        <v>el_alma_que_anda_en_amor.html</v>
      </c>
      <c r="B158" t="str">
        <v>-</v>
      </c>
      <c r="C158" t="str">
        <v>Q37</v>
      </c>
      <c r="D158" t="str">
        <v>Mim cej2</v>
      </c>
    </row>
    <row r="159" spans="1:4" x14ac:dyDescent="0.3">
      <c r="A159" t="str">
        <v>el_amor_es_nuestro_canto.html</v>
      </c>
      <c r="B159">
        <v>418</v>
      </c>
      <c r="C159" t="str">
        <v>K24</v>
      </c>
      <c r="D159" t="str">
        <v>Re</v>
      </c>
    </row>
    <row r="160" spans="1:4" x14ac:dyDescent="0.3">
      <c r="A160" t="str">
        <v>el_caliz_que_bendecimos.html</v>
      </c>
      <c r="B160" t="str">
        <v>-</v>
      </c>
      <c r="C160" t="str">
        <v>D12</v>
      </c>
      <c r="D160" t="str">
        <v>Mim</v>
      </c>
    </row>
    <row r="161" spans="1:4" x14ac:dyDescent="0.3">
      <c r="A161" t="str">
        <v>el_calor_de_tu_palabra.html</v>
      </c>
      <c r="B161">
        <v>419</v>
      </c>
      <c r="C161" t="str">
        <v>K25</v>
      </c>
      <c r="D161" t="str">
        <v>Re</v>
      </c>
    </row>
    <row r="162" spans="1:4" x14ac:dyDescent="0.3">
      <c r="A162" t="str">
        <v>el_camino_no_lo_haremos_solos.html</v>
      </c>
      <c r="B162" t="str">
        <v>-</v>
      </c>
      <c r="C162" t="str">
        <v>K26</v>
      </c>
      <c r="D162" t="str">
        <v>Sol</v>
      </c>
    </row>
    <row r="163" spans="1:4" x14ac:dyDescent="0.3">
      <c r="A163" t="str">
        <v>el_espiritu_de_dios_(33_el_musical).html</v>
      </c>
      <c r="B163" t="str">
        <v>-</v>
      </c>
      <c r="C163" t="str">
        <v>N02</v>
      </c>
      <c r="D163" t="str">
        <v>Do</v>
      </c>
    </row>
    <row r="164" spans="1:4" x14ac:dyDescent="0.3">
      <c r="A164" t="str">
        <v>el_niño_dios_ha_nacido_en_belen.html</v>
      </c>
      <c r="B164" t="str">
        <v>-</v>
      </c>
      <c r="C164" t="str">
        <v>O07</v>
      </c>
      <c r="D164" t="str">
        <v>Sol</v>
      </c>
    </row>
    <row r="165" spans="1:4" x14ac:dyDescent="0.3">
      <c r="A165" t="str">
        <v>el_que_muere_por_mi.html</v>
      </c>
      <c r="B165">
        <v>420</v>
      </c>
      <c r="C165" t="str">
        <v>K28</v>
      </c>
      <c r="D165" t="str">
        <v>Do cej1</v>
      </c>
    </row>
    <row r="166" spans="1:4" x14ac:dyDescent="0.3">
      <c r="A166" t="str">
        <v>the_kingdom_of_god.html</v>
      </c>
      <c r="B166" t="str">
        <v>-</v>
      </c>
      <c r="C166" t="str">
        <v>Q74</v>
      </c>
      <c r="D166" t="str">
        <v>Rem cej2</v>
      </c>
    </row>
    <row r="167" spans="1:4" x14ac:dyDescent="0.3">
      <c r="A167" t="str">
        <v>el_senyor.html</v>
      </c>
      <c r="B167" t="str">
        <v>-</v>
      </c>
      <c r="C167" t="str">
        <v>Q38</v>
      </c>
      <c r="D167" t="str">
        <v>Lam cej5</v>
      </c>
    </row>
    <row r="168" spans="1:4" x14ac:dyDescent="0.3">
      <c r="A168" t="str">
        <v>el_señor_dios_nos_amo.html</v>
      </c>
      <c r="B168">
        <v>95</v>
      </c>
      <c r="C168" t="str">
        <v>K27</v>
      </c>
      <c r="D168" t="str">
        <v>Re</v>
      </c>
    </row>
    <row r="169" spans="1:4" x14ac:dyDescent="0.3">
      <c r="A169" t="str">
        <v>el_senyor.html</v>
      </c>
      <c r="B169" t="str">
        <v>-</v>
      </c>
      <c r="C169" t="str">
        <v>Q38</v>
      </c>
      <c r="D169" t="str">
        <v>Lam cej5</v>
      </c>
    </row>
    <row r="170" spans="1:4" x14ac:dyDescent="0.3">
      <c r="A170" t="str">
        <v>el_señor_es_mi_luz.html</v>
      </c>
      <c r="B170">
        <v>96</v>
      </c>
      <c r="C170" t="str">
        <v>D13</v>
      </c>
      <c r="D170" t="str">
        <v>Re cej2</v>
      </c>
    </row>
    <row r="171" spans="1:4" x14ac:dyDescent="0.3">
      <c r="A171" t="str">
        <v>el_señor_es_mi_pastor.html</v>
      </c>
      <c r="B171">
        <v>98</v>
      </c>
      <c r="C171" t="str">
        <v>D14</v>
      </c>
      <c r="D171" t="str">
        <v>Sol</v>
      </c>
    </row>
    <row r="172" spans="1:4" x14ac:dyDescent="0.3">
      <c r="A172" t="str">
        <v>el_señor_es_mi_pastor,_nada_me_falta_(completo).html</v>
      </c>
      <c r="B172" t="str">
        <v>-</v>
      </c>
      <c r="C172" t="str">
        <v>D15</v>
      </c>
      <c r="D172" t="str">
        <v>Do</v>
      </c>
    </row>
    <row r="173" spans="1:4" x14ac:dyDescent="0.3">
      <c r="A173" t="str">
        <v>il_signore_ti_ristora.html</v>
      </c>
      <c r="B173" t="str">
        <v>-</v>
      </c>
      <c r="C173" t="str">
        <v>Q44</v>
      </c>
      <c r="D173" t="str">
        <v>Sim cej2</v>
      </c>
    </row>
    <row r="174" spans="1:4" x14ac:dyDescent="0.3">
      <c r="A174" t="str">
        <v>el_señor_nos_ha_nacido_en_belen.html</v>
      </c>
      <c r="B174">
        <v>92</v>
      </c>
      <c r="C174" t="str">
        <v>O08</v>
      </c>
      <c r="D174" t="str">
        <v>Mim</v>
      </c>
    </row>
    <row r="175" spans="1:4" x14ac:dyDescent="0.3">
      <c r="A175" t="str">
        <v>el_señor_nos_ha_reunido.html</v>
      </c>
      <c r="B175" t="str">
        <v>-</v>
      </c>
      <c r="C175" t="str">
        <v>A15</v>
      </c>
      <c r="D175" t="str">
        <v>Do</v>
      </c>
    </row>
    <row r="176" spans="1:4" x14ac:dyDescent="0.3">
      <c r="A176" t="str">
        <v>el_señor_os_dara_su_espiritu_santo.html</v>
      </c>
      <c r="B176" t="str">
        <v>-</v>
      </c>
      <c r="C176" t="str">
        <v>N03</v>
      </c>
      <c r="D176" t="str">
        <v>Sim</v>
      </c>
    </row>
    <row r="177" spans="1:4" x14ac:dyDescent="0.3">
      <c r="A177" t="str">
        <v>el_señor_resucito.html</v>
      </c>
      <c r="B177" t="str">
        <v>-</v>
      </c>
      <c r="C177" t="str">
        <v>A16</v>
      </c>
      <c r="D177" t="str">
        <v>Fa</v>
      </c>
    </row>
    <row r="178" spans="1:4" x14ac:dyDescent="0.3">
      <c r="A178" t="str">
        <v>voici_dieu_qui_vient_à_mon_secours.html</v>
      </c>
      <c r="B178" t="str">
        <v>-</v>
      </c>
      <c r="C178" t="str">
        <v>Q81</v>
      </c>
      <c r="D178" t="str">
        <v>Lam cej3</v>
      </c>
    </row>
    <row r="179" spans="1:4" x14ac:dyDescent="0.3">
      <c r="A179" t="str">
        <v>el_tamborilero.html</v>
      </c>
      <c r="B179">
        <v>104</v>
      </c>
      <c r="C179" t="str">
        <v>O09</v>
      </c>
      <c r="D179" t="str">
        <v>Do</v>
      </c>
    </row>
    <row r="180" spans="1:4" x14ac:dyDescent="0.3">
      <c r="A180" t="str">
        <v>el_vendra_y_te_salvara.html</v>
      </c>
      <c r="B180" t="str">
        <v>-</v>
      </c>
      <c r="C180" t="str">
        <v>K29</v>
      </c>
      <c r="D180" t="str">
        <v>Do</v>
      </c>
    </row>
    <row r="181" spans="1:4" x14ac:dyDescent="0.3">
      <c r="A181" t="str">
        <v>en_el_mar_he_oido_hoy.html</v>
      </c>
      <c r="B181">
        <v>107</v>
      </c>
      <c r="C181" t="str">
        <v>H01</v>
      </c>
      <c r="D181" t="str">
        <v>Sol</v>
      </c>
    </row>
    <row r="182" spans="1:4" x14ac:dyDescent="0.3">
      <c r="A182" t="str">
        <v>en_el_señor_estamos_congregados.html</v>
      </c>
      <c r="B182">
        <v>101</v>
      </c>
      <c r="C182" t="str">
        <v>A17</v>
      </c>
      <c r="D182" t="str">
        <v>Sim cej2</v>
      </c>
    </row>
    <row r="183" spans="1:4" x14ac:dyDescent="0.3">
      <c r="A183" t="str">
        <v>en_la_comida_que_cristo_nos_da.html</v>
      </c>
      <c r="B183">
        <v>94</v>
      </c>
      <c r="C183" t="str">
        <v>F07</v>
      </c>
      <c r="D183" t="str">
        <v>Do cej2</v>
      </c>
    </row>
    <row r="184" spans="1:4" x14ac:dyDescent="0.3">
      <c r="A184" t="str">
        <v>en_mi_debilidad.html</v>
      </c>
      <c r="B184">
        <v>423</v>
      </c>
      <c r="C184" t="str">
        <v>D16</v>
      </c>
      <c r="D184" t="str">
        <v>Re</v>
      </c>
    </row>
    <row r="185" spans="1:4" x14ac:dyDescent="0.3">
      <c r="A185" t="str">
        <v>en_mi_getsemani.html</v>
      </c>
      <c r="B185">
        <v>424</v>
      </c>
      <c r="C185" t="str">
        <v>K30</v>
      </c>
      <c r="D185" t="str">
        <v>Re</v>
      </c>
    </row>
    <row r="186" spans="1:4" x14ac:dyDescent="0.3">
      <c r="A186" t="str">
        <v>dans_nos_obscurites.html</v>
      </c>
      <c r="B186" t="str">
        <v>-</v>
      </c>
      <c r="C186" t="str">
        <v>Q28</v>
      </c>
      <c r="D186" t="str">
        <v>La cej2</v>
      </c>
    </row>
    <row r="187" spans="1:4" x14ac:dyDescent="0.3">
      <c r="A187" t="str">
        <v>enciendeme.html</v>
      </c>
      <c r="B187" t="str">
        <v>-</v>
      </c>
      <c r="C187" t="str">
        <v>A18</v>
      </c>
      <c r="D187" t="str">
        <v>Mi</v>
      </c>
    </row>
    <row r="188" spans="1:4" x14ac:dyDescent="0.3">
      <c r="A188" t="str">
        <v>enviame.html</v>
      </c>
      <c r="B188" t="str">
        <v>-</v>
      </c>
      <c r="C188" t="str">
        <v>K31</v>
      </c>
      <c r="D188" t="str">
        <v>Re</v>
      </c>
    </row>
    <row r="189" spans="1:4" x14ac:dyDescent="0.3">
      <c r="A189" t="str">
        <v>eres_el_fuego,_el_amor.html</v>
      </c>
      <c r="B189">
        <v>111</v>
      </c>
      <c r="C189" t="str">
        <v>A19</v>
      </c>
      <c r="D189" t="str">
        <v>Do cej4</v>
      </c>
    </row>
    <row r="190" spans="1:4" x14ac:dyDescent="0.3">
      <c r="A190" t="str">
        <v>eres_mi_riqueza.html</v>
      </c>
      <c r="B190">
        <v>106</v>
      </c>
      <c r="C190" t="str">
        <v>K32</v>
      </c>
      <c r="D190" t="str">
        <v>La cej2</v>
      </c>
    </row>
    <row r="191" spans="1:4" x14ac:dyDescent="0.3">
      <c r="A191" t="str">
        <v>es_de_locos.html</v>
      </c>
      <c r="B191">
        <v>425</v>
      </c>
      <c r="C191" t="str">
        <v>K33</v>
      </c>
      <c r="D191" t="str">
        <v>Do</v>
      </c>
    </row>
    <row r="192" spans="1:4" x14ac:dyDescent="0.3">
      <c r="A192" t="str">
        <v>escucha,_tu,_la_palabra_de_dios.html</v>
      </c>
      <c r="B192">
        <v>116</v>
      </c>
      <c r="C192" t="str">
        <v>D17</v>
      </c>
      <c r="D192" t="str">
        <v>Re</v>
      </c>
    </row>
    <row r="193" spans="1:4" x14ac:dyDescent="0.3">
      <c r="A193" t="str">
        <v>spiritus_jesu_christi.html</v>
      </c>
      <c r="B193" t="str">
        <v>-</v>
      </c>
      <c r="C193" t="str">
        <v>Q70</v>
      </c>
      <c r="D193" t="str">
        <v>Fa cej5</v>
      </c>
    </row>
    <row r="194" spans="1:4" x14ac:dyDescent="0.3">
      <c r="A194" t="str">
        <v>esprit_consolateur.html</v>
      </c>
      <c r="B194" t="str">
        <v>-</v>
      </c>
      <c r="C194" t="str">
        <v>Q39</v>
      </c>
      <c r="D194" t="str">
        <v>Mim</v>
      </c>
    </row>
    <row r="195" spans="1:4" x14ac:dyDescent="0.3">
      <c r="A195" t="str">
        <v>esta_es_tu_fiesta.html</v>
      </c>
      <c r="B195">
        <v>122</v>
      </c>
      <c r="C195" t="str">
        <v>A20</v>
      </c>
      <c r="D195" t="str">
        <v>Do</v>
      </c>
    </row>
    <row r="196" spans="1:4" x14ac:dyDescent="0.3">
      <c r="A196" t="str">
        <v>psallite_deo.html</v>
      </c>
      <c r="B196">
        <v>121</v>
      </c>
      <c r="C196" t="str">
        <v>Q67</v>
      </c>
      <c r="D196" t="str">
        <v>Mim cej3</v>
      </c>
    </row>
    <row r="197" spans="1:4" x14ac:dyDescent="0.3">
      <c r="A197" t="str">
        <v>este_es_el_dia_en_que_actuo_el_señor.html</v>
      </c>
      <c r="B197">
        <v>113</v>
      </c>
      <c r="C197" t="str">
        <v>D18</v>
      </c>
      <c r="D197" t="str">
        <v>Do cej2</v>
      </c>
    </row>
    <row r="198" spans="1:4" x14ac:dyDescent="0.3">
      <c r="A198" t="str">
        <v>esto_que_te_doy.html</v>
      </c>
      <c r="B198" t="str">
        <v>-</v>
      </c>
      <c r="C198" t="str">
        <v>F08</v>
      </c>
      <c r="D198" t="str">
        <v>La cej2</v>
      </c>
    </row>
    <row r="199" spans="1:4" x14ac:dyDescent="0.3">
      <c r="A199" t="str">
        <v>heureux_qui_s’abandonne_à_toi.html</v>
      </c>
      <c r="B199" t="str">
        <v>-</v>
      </c>
      <c r="C199" t="str">
        <v>Q41</v>
      </c>
      <c r="D199" t="str">
        <v>Sol cej5</v>
      </c>
    </row>
    <row r="200" spans="1:4" x14ac:dyDescent="0.3">
      <c r="A200" t="str">
        <v>fuente_de_paz_y_fidelidad.html</v>
      </c>
      <c r="B200" t="str">
        <v>-</v>
      </c>
      <c r="C200" t="str">
        <v>M04</v>
      </c>
      <c r="D200" t="str">
        <v>Lam</v>
      </c>
    </row>
    <row r="201" spans="1:4" x14ac:dyDescent="0.3">
      <c r="A201" t="str">
        <v>gloria_a_dios_(no_se_como_alabarte).html</v>
      </c>
      <c r="B201" t="str">
        <v>-</v>
      </c>
      <c r="C201" t="str">
        <v>C01</v>
      </c>
      <c r="D201" t="str">
        <v>Do cej2</v>
      </c>
    </row>
    <row r="202" spans="1:4" x14ac:dyDescent="0.3">
      <c r="A202" t="str">
        <v>gloria_a_dios_en_el_cielo.html</v>
      </c>
      <c r="B202">
        <v>128</v>
      </c>
      <c r="C202" t="str">
        <v>C02</v>
      </c>
      <c r="D202" t="str">
        <v>Do</v>
      </c>
    </row>
    <row r="203" spans="1:4" x14ac:dyDescent="0.3">
      <c r="A203" t="str">
        <v>gloria_a_dios,_gloria_al_padre.html</v>
      </c>
      <c r="B203">
        <v>426</v>
      </c>
      <c r="C203" t="str">
        <v>C03</v>
      </c>
      <c r="D203" t="str">
        <v>Lam cej4</v>
      </c>
    </row>
    <row r="204" spans="1:4" x14ac:dyDescent="0.3">
      <c r="A204" t="str">
        <v>gloria_y_alabanza.html</v>
      </c>
      <c r="B204">
        <v>303</v>
      </c>
      <c r="C204" t="str">
        <v>C04</v>
      </c>
      <c r="D204" t="str">
        <v>Do</v>
      </c>
    </row>
    <row r="205" spans="1:4" x14ac:dyDescent="0.3">
      <c r="A205" t="str">
        <v>gloria,_gloria_a_dios.html</v>
      </c>
      <c r="B205" t="str">
        <v>-</v>
      </c>
      <c r="C205" t="str">
        <v>C05</v>
      </c>
      <c r="D205" t="str">
        <v>Re cej2</v>
      </c>
    </row>
    <row r="206" spans="1:4" x14ac:dyDescent="0.3">
      <c r="A206" t="str">
        <v>gloria,_gloria,_aleluya.html</v>
      </c>
      <c r="B206">
        <v>127</v>
      </c>
      <c r="C206" t="str">
        <v>C06</v>
      </c>
      <c r="D206" t="str">
        <v>Sol</v>
      </c>
    </row>
    <row r="207" spans="1:4" x14ac:dyDescent="0.3">
      <c r="A207" t="str">
        <v>gracias,_señor.html</v>
      </c>
      <c r="B207">
        <v>427</v>
      </c>
      <c r="C207" t="str">
        <v>L02</v>
      </c>
      <c r="D207" t="str">
        <v>Do</v>
      </c>
    </row>
    <row r="208" spans="1:4" x14ac:dyDescent="0.3">
      <c r="A208" t="str">
        <v>gritad_que_dios_es_grande.html</v>
      </c>
      <c r="B208">
        <v>124</v>
      </c>
      <c r="C208" t="str">
        <v>D19</v>
      </c>
      <c r="D208" t="str">
        <v>Do cej2</v>
      </c>
    </row>
    <row r="209" spans="1:4" x14ac:dyDescent="0.3">
      <c r="A209" t="str">
        <v>hablame.html</v>
      </c>
      <c r="B209" t="str">
        <v>-</v>
      </c>
      <c r="C209" t="str">
        <v>K34</v>
      </c>
      <c r="D209" t="str">
        <v>Do</v>
      </c>
    </row>
    <row r="210" spans="1:4" x14ac:dyDescent="0.3">
      <c r="A210" t="str">
        <v>hagase.html</v>
      </c>
      <c r="B210">
        <v>428</v>
      </c>
      <c r="C210" t="str">
        <v>M05</v>
      </c>
      <c r="D210" t="str">
        <v>Do cej2</v>
      </c>
    </row>
    <row r="211" spans="1:4" x14ac:dyDescent="0.3">
      <c r="A211" t="str">
        <v>hay_un_corazon_que_late.html</v>
      </c>
      <c r="B211">
        <v>429</v>
      </c>
      <c r="C211" t="str">
        <v>K35</v>
      </c>
      <c r="D211" t="str">
        <v>Mi</v>
      </c>
    </row>
    <row r="212" spans="1:4" x14ac:dyDescent="0.3">
      <c r="A212" t="str">
        <v>he_venido_a_servir.html</v>
      </c>
      <c r="B212" t="str">
        <v>-</v>
      </c>
      <c r="C212" t="str">
        <v>D20</v>
      </c>
      <c r="D212" t="str">
        <v>Sol cej2</v>
      </c>
    </row>
    <row r="213" spans="1:4" x14ac:dyDescent="0.3">
      <c r="A213" t="str">
        <v>herre,_visa_mig_vägen.html</v>
      </c>
      <c r="B213" t="str">
        <v>-</v>
      </c>
      <c r="C213" t="str">
        <v>Q40</v>
      </c>
      <c r="D213" t="str">
        <v>Sol</v>
      </c>
    </row>
    <row r="214" spans="1:4" x14ac:dyDescent="0.3">
      <c r="A214" t="str">
        <v>heureux_qui_s’abandonne_à_toi.html</v>
      </c>
      <c r="B214" t="str">
        <v>-</v>
      </c>
      <c r="C214" t="str">
        <v>Q41</v>
      </c>
      <c r="D214" t="str">
        <v>Sol cej5</v>
      </c>
    </row>
    <row r="215" spans="1:4" x14ac:dyDescent="0.3">
      <c r="A215" t="str">
        <v>himno_a_nuestra_señora_de_la_almudena.html</v>
      </c>
      <c r="B215">
        <v>430</v>
      </c>
      <c r="C215" t="str">
        <v>M06</v>
      </c>
      <c r="D215" t="str">
        <v>Re</v>
      </c>
    </row>
    <row r="216" spans="1:4" x14ac:dyDescent="0.3">
      <c r="A216" t="str">
        <v>himno_a_san_jose.html</v>
      </c>
      <c r="B216" t="str">
        <v>-</v>
      </c>
      <c r="C216" t="str">
        <v>K36</v>
      </c>
      <c r="D216" t="str">
        <v>Re</v>
      </c>
    </row>
    <row r="217" spans="1:4" x14ac:dyDescent="0.3">
      <c r="A217" t="str">
        <v>hosanna,_hosanna,_hosanna.html</v>
      </c>
      <c r="B217">
        <v>136</v>
      </c>
      <c r="C217" t="str">
        <v>P02</v>
      </c>
      <c r="D217" t="str">
        <v>Re cej1</v>
      </c>
    </row>
    <row r="218" spans="1:4" x14ac:dyDescent="0.3">
      <c r="A218" t="str">
        <v>hoy_el_señor_resucito.html</v>
      </c>
      <c r="B218">
        <v>139</v>
      </c>
      <c r="C218" t="str">
        <v>L03</v>
      </c>
      <c r="D218" t="str">
        <v>Do cej2</v>
      </c>
    </row>
    <row r="219" spans="1:4" x14ac:dyDescent="0.3">
      <c r="A219" t="str">
        <v>hoy_en_la_tierra.html</v>
      </c>
      <c r="B219" t="str">
        <v>-</v>
      </c>
      <c r="C219" t="str">
        <v>O10</v>
      </c>
      <c r="D219" t="str">
        <v>Sol</v>
      </c>
    </row>
    <row r="220" spans="1:4" x14ac:dyDescent="0.3">
      <c r="A220" t="str">
        <v>hoy_vuelvo_de_lejos.html</v>
      </c>
      <c r="B220">
        <v>138</v>
      </c>
      <c r="C220" t="str">
        <v>K38</v>
      </c>
      <c r="D220" t="str">
        <v>Lam cej3</v>
      </c>
    </row>
    <row r="221" spans="1:4" x14ac:dyDescent="0.3">
      <c r="A221" t="str">
        <v>hoy,_señor,_te_damos_gracias.html</v>
      </c>
      <c r="B221">
        <v>140</v>
      </c>
      <c r="C221" t="str">
        <v>L04</v>
      </c>
      <c r="D221" t="str">
        <v>Mi</v>
      </c>
    </row>
    <row r="222" spans="1:4" x14ac:dyDescent="0.3">
      <c r="A222" t="str">
        <v>hoy,_señor,_te_dare.html</v>
      </c>
      <c r="B222" t="str">
        <v>-</v>
      </c>
      <c r="C222" t="str">
        <v>K37</v>
      </c>
      <c r="D222" t="str">
        <v>Do</v>
      </c>
    </row>
    <row r="223" spans="1:4" x14ac:dyDescent="0.3">
      <c r="A223" t="str">
        <v>huracan.html</v>
      </c>
      <c r="B223" t="str">
        <v>-</v>
      </c>
      <c r="C223" t="str">
        <v>K39</v>
      </c>
      <c r="D223" t="str">
        <v>Do</v>
      </c>
    </row>
    <row r="224" spans="1:4" x14ac:dyDescent="0.3">
      <c r="A224" t="str">
        <v>i_am_sure_i_shall_see.html</v>
      </c>
      <c r="B224" t="str">
        <v>-</v>
      </c>
      <c r="C224" t="str">
        <v>Q42</v>
      </c>
      <c r="D224" t="str">
        <v>Re cej2</v>
      </c>
    </row>
    <row r="225" spans="1:4" x14ac:dyDescent="0.3">
      <c r="A225" t="str">
        <v>iedere_nacht_verlang_ik.html</v>
      </c>
      <c r="B225" t="str">
        <v>-</v>
      </c>
      <c r="C225" t="str">
        <v>Q43</v>
      </c>
      <c r="D225" t="str">
        <v>Rem cej2</v>
      </c>
    </row>
    <row r="226" spans="1:4" x14ac:dyDescent="0.3">
      <c r="A226" t="str">
        <v>iglesia_soy.html</v>
      </c>
      <c r="B226">
        <v>142</v>
      </c>
      <c r="C226" t="str">
        <v>K40</v>
      </c>
      <c r="D226" t="str">
        <v>Do cej1</v>
      </c>
    </row>
    <row r="227" spans="1:4" x14ac:dyDescent="0.3">
      <c r="A227" t="str">
        <v>il_signore_ti_ristora.html</v>
      </c>
      <c r="B227" t="str">
        <v>-</v>
      </c>
      <c r="C227" t="str">
        <v>Q44</v>
      </c>
      <c r="D227" t="str">
        <v>Sim cej2</v>
      </c>
    </row>
    <row r="228" spans="1:4" x14ac:dyDescent="0.3">
      <c r="A228" t="str">
        <v>iluminame,_señor.html</v>
      </c>
      <c r="B228">
        <v>141</v>
      </c>
      <c r="C228" t="str">
        <v>K41</v>
      </c>
      <c r="D228" t="str">
        <v>Rem</v>
      </c>
    </row>
    <row r="229" spans="1:4" x14ac:dyDescent="0.3">
      <c r="A229" t="str">
        <v>in_manus_tuas.html</v>
      </c>
      <c r="B229" t="str">
        <v>-</v>
      </c>
      <c r="C229" t="str">
        <v>Q45</v>
      </c>
      <c r="D229" t="str">
        <v>Do cej2</v>
      </c>
    </row>
    <row r="230" spans="1:4" x14ac:dyDescent="0.3">
      <c r="A230" t="str">
        <v>in_resurrectione_tua.html</v>
      </c>
      <c r="B230" t="str">
        <v>-</v>
      </c>
      <c r="C230" t="str">
        <v>Q46</v>
      </c>
      <c r="D230" t="str">
        <v>Do cej2</v>
      </c>
    </row>
    <row r="231" spans="1:4" x14ac:dyDescent="0.3">
      <c r="A231" t="str">
        <v>eat_this_bread.html</v>
      </c>
      <c r="B231" t="str">
        <v>-</v>
      </c>
      <c r="C231" t="str">
        <v>Q36</v>
      </c>
      <c r="D231" t="str">
        <v>Fa cej2</v>
      </c>
    </row>
    <row r="232" spans="1:4" x14ac:dyDescent="0.3">
      <c r="A232" t="str">
        <v>jesus_es_señor.html</v>
      </c>
      <c r="B232" t="str">
        <v>-</v>
      </c>
      <c r="C232" t="str">
        <v>A21</v>
      </c>
      <c r="D232" t="str">
        <v>Do</v>
      </c>
    </row>
    <row r="233" spans="1:4" x14ac:dyDescent="0.3">
      <c r="A233" t="str">
        <v>jesus_esta_entre_nosotros.html</v>
      </c>
      <c r="B233" t="str">
        <v>-</v>
      </c>
      <c r="C233" t="str">
        <v>A22</v>
      </c>
      <c r="D233" t="str">
        <v>Do</v>
      </c>
    </row>
    <row r="234" spans="1:4" x14ac:dyDescent="0.3">
      <c r="A234" t="str">
        <v>jesus_le_christ.html</v>
      </c>
      <c r="B234" t="str">
        <v>-</v>
      </c>
      <c r="C234" t="str">
        <v>Q47</v>
      </c>
      <c r="D234" t="str">
        <v>Lam cej2</v>
      </c>
    </row>
    <row r="235" spans="1:4" x14ac:dyDescent="0.3">
      <c r="A235" t="str">
        <v>jesus,_remember_me.html</v>
      </c>
      <c r="B235" t="str">
        <v>-</v>
      </c>
      <c r="C235" t="str">
        <v>Q49</v>
      </c>
      <c r="D235" t="str">
        <v>Do cej3</v>
      </c>
    </row>
    <row r="236" spans="1:4" x14ac:dyDescent="0.3">
      <c r="A236" t="str">
        <v>jesus,_amigo.html</v>
      </c>
      <c r="B236" t="str">
        <v>-</v>
      </c>
      <c r="C236" t="str">
        <v>K42</v>
      </c>
      <c r="D236" t="str">
        <v>Lam cej2</v>
      </c>
    </row>
    <row r="237" spans="1:4" x14ac:dyDescent="0.3">
      <c r="A237" t="str">
        <v>jesus,_ma_joie.html</v>
      </c>
      <c r="B237" t="str">
        <v>-</v>
      </c>
      <c r="C237" t="str">
        <v>Q48</v>
      </c>
      <c r="D237" t="str">
        <v>Mim</v>
      </c>
    </row>
    <row r="238" spans="1:4" x14ac:dyDescent="0.3">
      <c r="A238" t="str">
        <v>jesus,_ma_joie.html</v>
      </c>
      <c r="B238" t="str">
        <v>-</v>
      </c>
      <c r="C238" t="str">
        <v>Q48</v>
      </c>
      <c r="D238" t="str">
        <v>Mim</v>
      </c>
    </row>
    <row r="239" spans="1:4" x14ac:dyDescent="0.3">
      <c r="A239" t="str">
        <v>jesus,_nuestra_pascua.html</v>
      </c>
      <c r="B239">
        <v>144</v>
      </c>
      <c r="C239" t="str">
        <v>K43</v>
      </c>
      <c r="D239" t="str">
        <v>Do</v>
      </c>
    </row>
    <row r="240" spans="1:4" x14ac:dyDescent="0.3">
      <c r="A240" t="str">
        <v>jesus,_remember_me.html</v>
      </c>
      <c r="B240" t="str">
        <v>-</v>
      </c>
      <c r="C240" t="str">
        <v>Q49</v>
      </c>
      <c r="D240" t="str">
        <v>Do cej3</v>
      </c>
    </row>
    <row r="241" spans="1:4" x14ac:dyDescent="0.3">
      <c r="A241" t="str">
        <v>jesus,_ven_tu.html</v>
      </c>
      <c r="B241" t="str">
        <v>-</v>
      </c>
      <c r="C241" t="str">
        <v>K44</v>
      </c>
      <c r="D241" t="str">
        <v>Mi</v>
      </c>
    </row>
    <row r="242" spans="1:4" x14ac:dyDescent="0.3">
      <c r="A242" t="str">
        <v>jubelt_und_freut_euch.html</v>
      </c>
      <c r="B242" t="str">
        <v>-</v>
      </c>
      <c r="C242" t="str">
        <v>Q50</v>
      </c>
      <c r="D242" t="str">
        <v>La</v>
      </c>
    </row>
    <row r="243" spans="1:4" x14ac:dyDescent="0.3">
      <c r="A243" t="str">
        <v>jubilate_coeli_(canon).html</v>
      </c>
      <c r="B243" t="str">
        <v>-</v>
      </c>
      <c r="C243" t="str">
        <v>Q52</v>
      </c>
      <c r="D243" t="str">
        <v>Do cej2</v>
      </c>
    </row>
    <row r="244" spans="1:4" x14ac:dyDescent="0.3">
      <c r="A244" t="str">
        <v>jubilate_deo.html</v>
      </c>
      <c r="B244" t="str">
        <v>-</v>
      </c>
      <c r="C244" t="str">
        <v>Q51</v>
      </c>
      <c r="D244" t="str">
        <v>Re cej3</v>
      </c>
    </row>
    <row r="245" spans="1:4" x14ac:dyDescent="0.3">
      <c r="A245" t="str">
        <v>jubilate_coeli_(canon).html</v>
      </c>
      <c r="B245" t="str">
        <v>-</v>
      </c>
      <c r="C245" t="str">
        <v>Q52</v>
      </c>
      <c r="D245" t="str">
        <v>Do cej2</v>
      </c>
    </row>
    <row r="246" spans="1:4" x14ac:dyDescent="0.3">
      <c r="A246" t="str">
        <v>junto_a_ti,_maria.html</v>
      </c>
      <c r="B246" t="str">
        <v>-</v>
      </c>
      <c r="C246" t="str">
        <v>M07</v>
      </c>
      <c r="D246" t="str">
        <v>Re</v>
      </c>
    </row>
    <row r="247" spans="1:4" x14ac:dyDescent="0.3">
      <c r="A247" t="str">
        <v>junto_al_vino_y_al_pan.html</v>
      </c>
      <c r="B247" t="str">
        <v>-</v>
      </c>
      <c r="C247" t="str">
        <v>F09</v>
      </c>
      <c r="D247" t="str">
        <v>Re</v>
      </c>
    </row>
    <row r="248" spans="1:4" x14ac:dyDescent="0.3">
      <c r="A248" t="str">
        <v>juntos_cantemos_hoy.html</v>
      </c>
      <c r="B248">
        <v>143</v>
      </c>
      <c r="C248" t="str">
        <v>K45</v>
      </c>
      <c r="D248" t="str">
        <v>Do</v>
      </c>
    </row>
    <row r="249" spans="1:4" x14ac:dyDescent="0.3">
      <c r="A249" t="str">
        <v>juntos_como_hermanos.html</v>
      </c>
      <c r="B249">
        <v>145</v>
      </c>
      <c r="C249" t="str">
        <v>A23</v>
      </c>
      <c r="D249" t="str">
        <v>Do</v>
      </c>
    </row>
    <row r="250" spans="1:4" x14ac:dyDescent="0.3">
      <c r="A250" t="str">
        <v>juntos_nos_acercamos.html</v>
      </c>
      <c r="B250" t="str">
        <v>-</v>
      </c>
      <c r="C250" t="str">
        <v>F10</v>
      </c>
      <c r="D250" t="str">
        <v>Sol cej4</v>
      </c>
    </row>
    <row r="251" spans="1:4" x14ac:dyDescent="0.3">
      <c r="A251" t="str">
        <v>kyrie_1.html</v>
      </c>
      <c r="B251" t="str">
        <v>-</v>
      </c>
      <c r="C251" t="str">
        <v>Q53</v>
      </c>
      <c r="D251" t="str">
        <v>Sol</v>
      </c>
    </row>
    <row r="252" spans="1:4" x14ac:dyDescent="0.3">
      <c r="A252" t="str">
        <v>kyrie_20.html</v>
      </c>
      <c r="B252" t="str">
        <v>-</v>
      </c>
      <c r="C252" t="str">
        <v>Q56</v>
      </c>
      <c r="D252" t="str">
        <v>Lam cej3</v>
      </c>
    </row>
    <row r="253" spans="1:4" x14ac:dyDescent="0.3">
      <c r="A253" t="str">
        <v>kyrie_6.html</v>
      </c>
      <c r="B253" t="str">
        <v>-</v>
      </c>
      <c r="C253" t="str">
        <v>Q54</v>
      </c>
      <c r="D253" t="str">
        <v>Mim cej1</v>
      </c>
    </row>
    <row r="254" spans="1:4" x14ac:dyDescent="0.3">
      <c r="A254" t="str">
        <v>kyrie_8.html</v>
      </c>
      <c r="B254" t="str">
        <v>-</v>
      </c>
      <c r="C254" t="str">
        <v>Q55</v>
      </c>
      <c r="D254" t="str">
        <v>Lam cej2</v>
      </c>
    </row>
    <row r="255" spans="1:4" x14ac:dyDescent="0.3">
      <c r="A255" t="str">
        <v>l’ajuda_em_vindrà.html</v>
      </c>
      <c r="B255" t="str">
        <v>-</v>
      </c>
      <c r="C255" t="str">
        <v>Q57</v>
      </c>
      <c r="D255" t="str">
        <v>Mi cej3</v>
      </c>
    </row>
    <row r="256" spans="1:4" x14ac:dyDescent="0.3">
      <c r="A256" t="str">
        <v>l’ajuda_em_vindrà.html</v>
      </c>
      <c r="B256" t="str">
        <v>-</v>
      </c>
      <c r="C256" t="str">
        <v>Q57</v>
      </c>
      <c r="D256" t="str">
        <v>Mi cej3</v>
      </c>
    </row>
    <row r="257" spans="1:4" x14ac:dyDescent="0.3">
      <c r="A257" t="str">
        <v>la_bondad_y_el_amor_del_señor.html</v>
      </c>
      <c r="B257" t="str">
        <v>-</v>
      </c>
      <c r="C257" t="str">
        <v>D21</v>
      </c>
      <c r="D257" t="str">
        <v>Re</v>
      </c>
    </row>
    <row r="258" spans="1:4" x14ac:dyDescent="0.3">
      <c r="A258" t="str">
        <v>la_cena_del_señor.html</v>
      </c>
      <c r="B258">
        <v>431</v>
      </c>
      <c r="C258" t="str">
        <v>F11</v>
      </c>
      <c r="D258" t="str">
        <v>Do</v>
      </c>
    </row>
    <row r="259" spans="1:4" x14ac:dyDescent="0.3">
      <c r="A259" t="str">
        <v>misericordias_domini.html</v>
      </c>
      <c r="B259">
        <v>157</v>
      </c>
      <c r="C259" t="str">
        <v>Q62</v>
      </c>
      <c r="D259" t="str">
        <v>Lam cej5</v>
      </c>
    </row>
    <row r="260" spans="1:4" x14ac:dyDescent="0.3">
      <c r="A260" t="str">
        <v>la_paz_te_doy.html</v>
      </c>
      <c r="B260" t="str">
        <v>-</v>
      </c>
      <c r="C260" t="str">
        <v>I02</v>
      </c>
      <c r="D260" t="str">
        <v>La cej2</v>
      </c>
    </row>
    <row r="261" spans="1:4" x14ac:dyDescent="0.3">
      <c r="A261" t="str">
        <v>la_virgen_sueña_caminos.html</v>
      </c>
      <c r="B261">
        <v>432</v>
      </c>
      <c r="C261" t="str">
        <v>M08</v>
      </c>
      <c r="D261" t="str">
        <v>Mi</v>
      </c>
    </row>
    <row r="262" spans="1:4" x14ac:dyDescent="0.3">
      <c r="A262" t="str">
        <v>lampara_es_tu_palabra.html</v>
      </c>
      <c r="B262" t="str">
        <v>-</v>
      </c>
      <c r="C262" t="str">
        <v>D22</v>
      </c>
      <c r="D262" t="str">
        <v>Do cej2</v>
      </c>
    </row>
    <row r="263" spans="1:4" x14ac:dyDescent="0.3">
      <c r="A263" t="str">
        <v>laudate_dominum.html</v>
      </c>
      <c r="B263" t="str">
        <v>-</v>
      </c>
      <c r="C263" t="str">
        <v>Q58</v>
      </c>
      <c r="D263" t="str">
        <v>Mim cej3</v>
      </c>
    </row>
    <row r="264" spans="1:4" x14ac:dyDescent="0.3">
      <c r="A264" t="str">
        <v>laudate_omnes_gentes.html</v>
      </c>
      <c r="B264" t="str">
        <v>-</v>
      </c>
      <c r="C264" t="str">
        <v>Q59</v>
      </c>
      <c r="D264" t="str">
        <v>Do cej3</v>
      </c>
    </row>
    <row r="265" spans="1:4" x14ac:dyDescent="0.3">
      <c r="A265" t="str">
        <v>let_all_who_are_thirsty_come.html</v>
      </c>
      <c r="B265" t="str">
        <v>-</v>
      </c>
      <c r="C265" t="str">
        <v>Q60</v>
      </c>
      <c r="D265" t="str">
        <v>Do cej2</v>
      </c>
    </row>
    <row r="266" spans="1:4" x14ac:dyDescent="0.3">
      <c r="A266" t="str">
        <v>letanias.html</v>
      </c>
      <c r="B266" t="str">
        <v>-</v>
      </c>
      <c r="C266" t="str">
        <v>P03</v>
      </c>
      <c r="D266" t="str">
        <v>Lam cej1</v>
      </c>
    </row>
    <row r="267" spans="1:4" x14ac:dyDescent="0.3">
      <c r="A267" t="str">
        <v>ad_te_jesu_christe.html</v>
      </c>
      <c r="B267" t="str">
        <v>-</v>
      </c>
      <c r="C267" t="str">
        <v>Q03</v>
      </c>
      <c r="D267" t="str">
        <v>Solm cej2</v>
      </c>
    </row>
    <row r="268" spans="1:4" x14ac:dyDescent="0.3">
      <c r="A268" t="str">
        <v>confitemini_domino.html</v>
      </c>
      <c r="B268" t="str">
        <v>-</v>
      </c>
      <c r="C268" t="str">
        <v>Q24</v>
      </c>
      <c r="D268" t="str">
        <v>Do cej2</v>
      </c>
    </row>
    <row r="269" spans="1:4" x14ac:dyDescent="0.3">
      <c r="A269" t="str">
        <v>llevad_la_buena_noticia.html</v>
      </c>
      <c r="B269" t="str">
        <v>-</v>
      </c>
      <c r="C269" t="str">
        <v>I03</v>
      </c>
      <c r="D269" t="str">
        <v>La cej2</v>
      </c>
    </row>
    <row r="270" spans="1:4" x14ac:dyDescent="0.3">
      <c r="A270" t="str">
        <v>lo_que_hemos_visto_y_oido.html</v>
      </c>
      <c r="B270">
        <v>152</v>
      </c>
      <c r="C270" t="str">
        <v>L05</v>
      </c>
      <c r="D270" t="str">
        <v>Sol</v>
      </c>
    </row>
    <row r="271" spans="1:4" x14ac:dyDescent="0.3">
      <c r="A271" t="str">
        <v>los_magos_vienen_de_oriente.html</v>
      </c>
      <c r="B271">
        <v>158</v>
      </c>
      <c r="C271" t="str">
        <v>O11</v>
      </c>
      <c r="D271" t="str">
        <v>Do</v>
      </c>
    </row>
    <row r="272" spans="1:4" x14ac:dyDescent="0.3">
      <c r="A272" t="str">
        <v>madre_de_todos_los_hombres.html</v>
      </c>
      <c r="B272">
        <v>163</v>
      </c>
      <c r="C272" t="str">
        <v>M09</v>
      </c>
      <c r="D272" t="str">
        <v>Lam cej3</v>
      </c>
    </row>
    <row r="273" spans="1:4" x14ac:dyDescent="0.3">
      <c r="A273" t="str">
        <v>magnificat_(canon).html</v>
      </c>
      <c r="B273" t="str">
        <v>-</v>
      </c>
      <c r="C273" t="str">
        <v>Q61</v>
      </c>
      <c r="D273" t="str">
        <v>Sol</v>
      </c>
    </row>
    <row r="274" spans="1:4" x14ac:dyDescent="0.3">
      <c r="A274" t="str">
        <v>magnificat_(canon).html</v>
      </c>
      <c r="B274" t="str">
        <v>-</v>
      </c>
      <c r="C274" t="str">
        <v>Q61</v>
      </c>
      <c r="D274" t="str">
        <v>Sol</v>
      </c>
    </row>
    <row r="275" spans="1:4" x14ac:dyDescent="0.3">
      <c r="A275" t="str">
        <v>maria_de_nazaret.html</v>
      </c>
      <c r="B275" t="str">
        <v>-</v>
      </c>
      <c r="C275" t="str">
        <v>M10</v>
      </c>
      <c r="D275" t="str">
        <v>Do cej5</v>
      </c>
    </row>
    <row r="276" spans="1:4" x14ac:dyDescent="0.3">
      <c r="A276" t="str">
        <v>maria,_la_madre_buena.html</v>
      </c>
      <c r="B276">
        <v>433</v>
      </c>
      <c r="C276" t="str">
        <v>M11</v>
      </c>
      <c r="D276" t="str">
        <v>Lam cej2</v>
      </c>
    </row>
    <row r="277" spans="1:4" x14ac:dyDescent="0.3">
      <c r="A277" t="str">
        <v>maria,_madre_nuestra.html</v>
      </c>
      <c r="B277">
        <v>434</v>
      </c>
      <c r="C277" t="str">
        <v>M12</v>
      </c>
      <c r="D277" t="str">
        <v>Do</v>
      </c>
    </row>
    <row r="278" spans="1:4" x14ac:dyDescent="0.3">
      <c r="A278" t="str">
        <v>maria,_maria.html</v>
      </c>
      <c r="B278" t="str">
        <v>-</v>
      </c>
      <c r="C278" t="str">
        <v>M13</v>
      </c>
      <c r="D278" t="str">
        <v>Re</v>
      </c>
    </row>
    <row r="279" spans="1:4" x14ac:dyDescent="0.3">
      <c r="A279" t="str">
        <v>maria,_mirame.html</v>
      </c>
      <c r="B279">
        <v>435</v>
      </c>
      <c r="C279" t="str">
        <v>M14</v>
      </c>
      <c r="D279" t="str">
        <v>Sol</v>
      </c>
    </row>
    <row r="280" spans="1:4" x14ac:dyDescent="0.3">
      <c r="A280" t="str">
        <v>maria,_musica_de_dios.html</v>
      </c>
      <c r="B280">
        <v>436</v>
      </c>
      <c r="C280" t="str">
        <v>M15</v>
      </c>
      <c r="D280" t="str">
        <v>Do cej2</v>
      </c>
    </row>
    <row r="281" spans="1:4" x14ac:dyDescent="0.3">
      <c r="A281" t="str">
        <v>aber_du_weisst_den_weg_für_mich.html</v>
      </c>
      <c r="B281" t="str">
        <v>-</v>
      </c>
      <c r="C281" t="str">
        <v>Q01</v>
      </c>
      <c r="D281" t="str">
        <v>Do cej4</v>
      </c>
    </row>
    <row r="282" spans="1:4" x14ac:dyDescent="0.3">
      <c r="A282" t="str">
        <v>me_levantare.html</v>
      </c>
      <c r="B282" t="str">
        <v>-</v>
      </c>
      <c r="C282" t="str">
        <v>D23</v>
      </c>
      <c r="D282" t="str">
        <v>Do</v>
      </c>
    </row>
    <row r="283" spans="1:4" x14ac:dyDescent="0.3">
      <c r="A283" t="str">
        <v>iedere_nacht_verlang_ik.html</v>
      </c>
      <c r="B283" t="str">
        <v>-</v>
      </c>
      <c r="C283" t="str">
        <v>Q43</v>
      </c>
      <c r="D283" t="str">
        <v>Rem cej2</v>
      </c>
    </row>
    <row r="284" spans="1:4" x14ac:dyDescent="0.3">
      <c r="A284" t="str">
        <v>mi_dios_esta_vivo.html</v>
      </c>
      <c r="B284">
        <v>168</v>
      </c>
      <c r="C284" t="str">
        <v>B03</v>
      </c>
      <c r="D284" t="str">
        <v>Re</v>
      </c>
    </row>
    <row r="285" spans="1:4" x14ac:dyDescent="0.3">
      <c r="A285" t="str">
        <v>mirad_al_suelo.html</v>
      </c>
      <c r="B285">
        <v>166</v>
      </c>
      <c r="C285" t="str">
        <v>K46</v>
      </c>
      <c r="D285" t="str">
        <v>Re</v>
      </c>
    </row>
    <row r="286" spans="1:4" x14ac:dyDescent="0.3">
      <c r="A286" t="str">
        <v>mirad,_jesus_resucita_hoy.html</v>
      </c>
      <c r="B286" t="str">
        <v>-</v>
      </c>
      <c r="C286" t="str">
        <v>A24</v>
      </c>
      <c r="D286" t="str">
        <v>Re</v>
      </c>
    </row>
    <row r="287" spans="1:4" x14ac:dyDescent="0.3">
      <c r="A287" t="str">
        <v>misericordias_domini.html</v>
      </c>
      <c r="B287" t="str">
        <v>-</v>
      </c>
      <c r="C287" t="str">
        <v>Q62</v>
      </c>
      <c r="D287" t="str">
        <v>Lam cej5</v>
      </c>
    </row>
    <row r="288" spans="1:4" x14ac:dyDescent="0.3">
      <c r="A288" t="str">
        <v>mueveme_mi_dios.html</v>
      </c>
      <c r="B288" t="str">
        <v>-</v>
      </c>
      <c r="C288" t="str">
        <v>D24</v>
      </c>
      <c r="D288" t="str">
        <v>Sol</v>
      </c>
    </row>
    <row r="289" spans="1:4" x14ac:dyDescent="0.3">
      <c r="A289" t="str">
        <v>mujer_fuerte.html</v>
      </c>
      <c r="B289">
        <v>42</v>
      </c>
      <c r="C289" t="str">
        <v>M16</v>
      </c>
      <c r="D289" t="str">
        <v>Re cej2</v>
      </c>
    </row>
    <row r="290" spans="1:4" x14ac:dyDescent="0.3">
      <c r="A290" t="str">
        <v>nace_el_niño_en_un_portal.html</v>
      </c>
      <c r="B290" t="str">
        <v>-</v>
      </c>
      <c r="C290" t="str">
        <v>O12</v>
      </c>
      <c r="D290" t="str">
        <v>Re</v>
      </c>
    </row>
    <row r="291" spans="1:4" x14ac:dyDescent="0.3">
      <c r="A291" t="str">
        <v>nada_has_pensado.html</v>
      </c>
      <c r="B291" t="str">
        <v>-</v>
      </c>
      <c r="C291" t="str">
        <v>D25</v>
      </c>
      <c r="D291" t="str">
        <v>Do cej3</v>
      </c>
    </row>
    <row r="292" spans="1:4" x14ac:dyDescent="0.3">
      <c r="A292" t="str">
        <v>nada_nos_separara.html</v>
      </c>
      <c r="B292">
        <v>438</v>
      </c>
      <c r="C292" t="str">
        <v>D26</v>
      </c>
      <c r="D292" t="str">
        <v>Do</v>
      </c>
    </row>
    <row r="293" spans="1:4" x14ac:dyDescent="0.3">
      <c r="A293" t="str">
        <v>nada_te_turbe.html</v>
      </c>
      <c r="B293">
        <v>173</v>
      </c>
      <c r="C293" t="str">
        <v>Q63</v>
      </c>
      <c r="D293" t="str">
        <v>Mim cej5</v>
      </c>
    </row>
    <row r="294" spans="1:4" x14ac:dyDescent="0.3">
      <c r="A294" t="str">
        <v>nadie_te_ama_como_yo.html</v>
      </c>
      <c r="B294">
        <v>439</v>
      </c>
      <c r="C294" t="str">
        <v>K48</v>
      </c>
      <c r="D294" t="str">
        <v>Do</v>
      </c>
    </row>
    <row r="295" spans="1:4" x14ac:dyDescent="0.3">
      <c r="A295" t="str">
        <v>navidad,_es_navidad.html</v>
      </c>
      <c r="B295" t="str">
        <v>-</v>
      </c>
      <c r="C295" t="str">
        <v>O14</v>
      </c>
      <c r="D295" t="str">
        <v>Re</v>
      </c>
    </row>
    <row r="296" spans="1:4" x14ac:dyDescent="0.3">
      <c r="A296" t="str">
        <v>navidad,_navidad.html</v>
      </c>
      <c r="B296" t="str">
        <v>-</v>
      </c>
      <c r="C296" t="str">
        <v>O13</v>
      </c>
      <c r="D296" t="str">
        <v>Do</v>
      </c>
    </row>
    <row r="297" spans="1:4" x14ac:dyDescent="0.3">
      <c r="A297" t="str">
        <v>necesitamos_comer_tu_pan.html</v>
      </c>
      <c r="B297">
        <v>175</v>
      </c>
      <c r="C297" t="str">
        <v>K47</v>
      </c>
      <c r="D297" t="str">
        <v>Mi</v>
      </c>
    </row>
    <row r="298" spans="1:4" x14ac:dyDescent="0.3">
      <c r="A298" t="str">
        <v>no_adoreis_a_nadie.html</v>
      </c>
      <c r="B298">
        <v>440</v>
      </c>
      <c r="C298" t="str">
        <v>D27</v>
      </c>
      <c r="D298" t="str">
        <v>Re</v>
      </c>
    </row>
    <row r="299" spans="1:4" x14ac:dyDescent="0.3">
      <c r="A299" t="str">
        <v>no_me_mueve.html</v>
      </c>
      <c r="B299">
        <v>441</v>
      </c>
      <c r="C299" t="str">
        <v>K49</v>
      </c>
      <c r="D299" t="str">
        <v>Do</v>
      </c>
    </row>
    <row r="300" spans="1:4" x14ac:dyDescent="0.3">
      <c r="A300" t="str">
        <v>no_podemos_caminar_(hambre_de_dios).html</v>
      </c>
      <c r="B300" t="str">
        <v>-</v>
      </c>
      <c r="C300" t="str">
        <v>K50</v>
      </c>
      <c r="D300" t="str">
        <v>Mi</v>
      </c>
    </row>
    <row r="301" spans="1:4" x14ac:dyDescent="0.3">
      <c r="A301" t="str">
        <v>no_quiero_alejarme_de_ti.html</v>
      </c>
      <c r="B301" t="str">
        <v>-</v>
      </c>
      <c r="C301" t="str">
        <v>D28</v>
      </c>
      <c r="D301" t="str">
        <v>Mim</v>
      </c>
    </row>
    <row r="302" spans="1:4" x14ac:dyDescent="0.3">
      <c r="A302" t="str">
        <v>no_se_canso_de_hacer_el_bien.html</v>
      </c>
      <c r="B302">
        <v>442</v>
      </c>
      <c r="C302" t="str">
        <v>I04</v>
      </c>
      <c r="D302" t="str">
        <v>Mi</v>
      </c>
    </row>
    <row r="303" spans="1:4" x14ac:dyDescent="0.3">
      <c r="A303" t="str">
        <v>no_temas.html</v>
      </c>
      <c r="B303" t="str">
        <v>-</v>
      </c>
      <c r="C303" t="str">
        <v>K51</v>
      </c>
      <c r="D303" t="str">
        <v>Mi cej1</v>
      </c>
    </row>
    <row r="304" spans="1:4" x14ac:dyDescent="0.3">
      <c r="A304" t="str">
        <v>noche_de_paz.html</v>
      </c>
      <c r="B304" t="str">
        <v>-</v>
      </c>
      <c r="C304" t="str">
        <v>O15</v>
      </c>
      <c r="D304" t="str">
        <v>La</v>
      </c>
    </row>
    <row r="305" spans="1:4" x14ac:dyDescent="0.3">
      <c r="A305" t="str">
        <v>nunc_dimittis.html</v>
      </c>
      <c r="B305" t="str">
        <v>-</v>
      </c>
      <c r="C305" t="str">
        <v>Q64</v>
      </c>
      <c r="D305" t="str">
        <v>Sol</v>
      </c>
    </row>
    <row r="306" spans="1:4" x14ac:dyDescent="0.3">
      <c r="A306" t="str">
        <v>nunca_suenan_las_campanas.html</v>
      </c>
      <c r="B306" t="str">
        <v>-</v>
      </c>
      <c r="C306" t="str">
        <v>O16</v>
      </c>
      <c r="D306" t="str">
        <v>Re</v>
      </c>
    </row>
    <row r="307" spans="1:4" x14ac:dyDescent="0.3">
      <c r="A307" t="str">
        <v>esprit_consolateur.html</v>
      </c>
      <c r="B307" t="str">
        <v>-</v>
      </c>
      <c r="C307" t="str">
        <v>Q39</v>
      </c>
      <c r="D307" t="str">
        <v>Mim</v>
      </c>
    </row>
    <row r="308" spans="1:4" x14ac:dyDescent="0.3">
      <c r="A308" t="str">
        <v>oh,_dios,_tu_eres_mi_dios_(sed_de_dios).html</v>
      </c>
      <c r="B308" t="str">
        <v>-</v>
      </c>
      <c r="C308" t="str">
        <v>D29</v>
      </c>
      <c r="D308" t="str">
        <v>Mim</v>
      </c>
    </row>
    <row r="309" spans="1:4" x14ac:dyDescent="0.3">
      <c r="A309" t="str">
        <v>deus,_deus_meus_(canon).html</v>
      </c>
      <c r="B309" t="str">
        <v>-</v>
      </c>
      <c r="C309" t="str">
        <v>Q31</v>
      </c>
      <c r="D309" t="str">
        <v>Mim cej1</v>
      </c>
    </row>
    <row r="310" spans="1:4" x14ac:dyDescent="0.3">
      <c r="A310" t="str">
        <v>oh,_mi_dios,_crea_en_mi.html</v>
      </c>
      <c r="B310">
        <v>189</v>
      </c>
      <c r="C310" t="str">
        <v>D30</v>
      </c>
      <c r="D310" t="str">
        <v>Fa</v>
      </c>
    </row>
    <row r="311" spans="1:4" x14ac:dyDescent="0.3">
      <c r="A311" t="str">
        <v>in_manus_tuas.html</v>
      </c>
      <c r="B311" t="str">
        <v>-</v>
      </c>
      <c r="C311" t="str">
        <v>Q45</v>
      </c>
      <c r="D311" t="str">
        <v>Do cej2</v>
      </c>
    </row>
    <row r="312" spans="1:4" x14ac:dyDescent="0.3">
      <c r="A312" t="str">
        <v>oh,_señor,_mueve_mi_espiritu.html</v>
      </c>
      <c r="B312">
        <v>191</v>
      </c>
      <c r="C312" t="str">
        <v>B04</v>
      </c>
      <c r="D312" t="str">
        <v>Do</v>
      </c>
    </row>
    <row r="313" spans="1:4" x14ac:dyDescent="0.3">
      <c r="A313" t="str">
        <v>ojala_escuchemos_hoy_su_voz.html</v>
      </c>
      <c r="B313">
        <v>193</v>
      </c>
      <c r="C313" t="str">
        <v>D31</v>
      </c>
      <c r="D313" t="str">
        <v>Sol</v>
      </c>
    </row>
    <row r="314" spans="1:4" x14ac:dyDescent="0.3">
      <c r="A314" t="str">
        <v>oracion_del_pobre.html</v>
      </c>
      <c r="B314">
        <v>443</v>
      </c>
      <c r="C314" t="str">
        <v>K52</v>
      </c>
      <c r="D314" t="str">
        <v>Lam cej2</v>
      </c>
    </row>
    <row r="315" spans="1:4" x14ac:dyDescent="0.3">
      <c r="A315" t="str">
        <v>os_doy_un_mandato_nuevo.html</v>
      </c>
      <c r="B315">
        <v>192</v>
      </c>
      <c r="C315" t="str">
        <v>D32</v>
      </c>
      <c r="D315" t="str">
        <v>Do cej2</v>
      </c>
    </row>
    <row r="316" spans="1:4" x14ac:dyDescent="0.3">
      <c r="A316" t="str">
        <v>padre_nuestro_(erdozain).html</v>
      </c>
      <c r="B316" t="str">
        <v>-</v>
      </c>
      <c r="C316" t="str">
        <v>H02</v>
      </c>
      <c r="D316" t="str">
        <v>Lam</v>
      </c>
    </row>
    <row r="317" spans="1:4" x14ac:dyDescent="0.3">
      <c r="A317" t="str">
        <v>padre_nuestro_(mexicano).html</v>
      </c>
      <c r="B317">
        <v>444</v>
      </c>
      <c r="C317" t="str">
        <v>H03</v>
      </c>
      <c r="D317" t="str">
        <v>Sol cej2</v>
      </c>
    </row>
    <row r="318" spans="1:4" x14ac:dyDescent="0.3">
      <c r="A318" t="str">
        <v>padre_nuestro_zaragozano.html</v>
      </c>
      <c r="B318" t="str">
        <v>-</v>
      </c>
      <c r="C318" t="str">
        <v>H04</v>
      </c>
      <c r="D318" t="str">
        <v>Sol</v>
      </c>
    </row>
    <row r="319" spans="1:4" x14ac:dyDescent="0.3">
      <c r="A319" t="str">
        <v>padre_nuestro,_padre_nuestro.html</v>
      </c>
      <c r="B319" t="str">
        <v>-</v>
      </c>
      <c r="C319" t="str">
        <v>H05</v>
      </c>
      <c r="D319" t="str">
        <v>Do</v>
      </c>
    </row>
    <row r="320" spans="1:4" x14ac:dyDescent="0.3">
      <c r="A320" t="str">
        <v>padre_nuestro,_tu_que_estas.html</v>
      </c>
      <c r="B320">
        <v>198</v>
      </c>
      <c r="C320" t="str">
        <v>H06</v>
      </c>
      <c r="D320" t="str">
        <v>Lam cej2</v>
      </c>
    </row>
    <row r="321" spans="1:4" x14ac:dyDescent="0.3">
      <c r="A321" t="str">
        <v>padre,_unenos.html</v>
      </c>
      <c r="B321">
        <v>195</v>
      </c>
      <c r="C321" t="str">
        <v>I05</v>
      </c>
      <c r="D321" t="str">
        <v>Sol</v>
      </c>
    </row>
    <row r="322" spans="1:4" x14ac:dyDescent="0.3">
      <c r="A322" t="str">
        <v>padre,_vuelvo_a_ti.html</v>
      </c>
      <c r="B322" t="str">
        <v>-</v>
      </c>
      <c r="C322" t="str">
        <v>B05</v>
      </c>
      <c r="D322" t="str">
        <v>Sol cej4</v>
      </c>
    </row>
    <row r="323" spans="1:4" x14ac:dyDescent="0.3">
      <c r="A323" t="str">
        <v>para_el_que_sabe.html</v>
      </c>
      <c r="B323">
        <v>445</v>
      </c>
      <c r="C323" t="str">
        <v>K53</v>
      </c>
      <c r="D323" t="str">
        <v>La</v>
      </c>
    </row>
    <row r="324" spans="1:4" x14ac:dyDescent="0.3">
      <c r="A324" t="str">
        <v>para_mim,_ser_feliz.html</v>
      </c>
      <c r="B324" t="str">
        <v>-</v>
      </c>
      <c r="C324" t="str">
        <v>Q65</v>
      </c>
      <c r="D324" t="str">
        <v>Do</v>
      </c>
    </row>
    <row r="325" spans="1:4" x14ac:dyDescent="0.3">
      <c r="A325" t="str">
        <v>para_mim,_ser_feliz.html</v>
      </c>
      <c r="B325" t="str">
        <v>-</v>
      </c>
      <c r="C325" t="str">
        <v>Q65</v>
      </c>
      <c r="D325" t="str">
        <v>Do</v>
      </c>
    </row>
    <row r="326" spans="1:4" x14ac:dyDescent="0.3">
      <c r="A326" t="str">
        <v>pastores,_venid.html</v>
      </c>
      <c r="B326" t="str">
        <v>-</v>
      </c>
      <c r="C326" t="str">
        <v>O17</v>
      </c>
      <c r="D326" t="str">
        <v>Rem</v>
      </c>
    </row>
    <row r="327" spans="1:4" x14ac:dyDescent="0.3">
      <c r="A327" t="str">
        <v>paz_en_la_tierra.html</v>
      </c>
      <c r="B327">
        <v>201</v>
      </c>
      <c r="C327" t="str">
        <v>I06</v>
      </c>
      <c r="D327" t="str">
        <v>Do cej2</v>
      </c>
    </row>
    <row r="328" spans="1:4" x14ac:dyDescent="0.3">
      <c r="A328" t="str">
        <v>paz,_señor,_en_el_cielo_y_la_tierra.html</v>
      </c>
      <c r="B328">
        <v>200</v>
      </c>
      <c r="C328" t="str">
        <v>I07</v>
      </c>
      <c r="D328" t="str">
        <v>Re cej2</v>
      </c>
    </row>
    <row r="329" spans="1:4" x14ac:dyDescent="0.3">
      <c r="A329" t="str">
        <v>per_crucem.html</v>
      </c>
      <c r="B329" t="str">
        <v>-</v>
      </c>
      <c r="C329" t="str">
        <v>Q66</v>
      </c>
      <c r="D329" t="str">
        <v>Lam cej5</v>
      </c>
    </row>
    <row r="330" spans="1:4" x14ac:dyDescent="0.3">
      <c r="A330" t="str">
        <v>peregrino_(exodo_y_liberacion).html</v>
      </c>
      <c r="B330" t="str">
        <v>-</v>
      </c>
      <c r="C330" t="str">
        <v>A25</v>
      </c>
      <c r="D330" t="str">
        <v>Mim</v>
      </c>
    </row>
    <row r="331" spans="1:4" x14ac:dyDescent="0.3">
      <c r="A331" t="str">
        <v>peregrinos_de_la_paz_y_la_alegria.html</v>
      </c>
      <c r="B331">
        <v>208</v>
      </c>
      <c r="C331" t="str">
        <v>A26</v>
      </c>
      <c r="D331" t="str">
        <v>Fa</v>
      </c>
    </row>
    <row r="332" spans="1:4" x14ac:dyDescent="0.3">
      <c r="A332" t="str">
        <v>bleibet_hier.html</v>
      </c>
      <c r="B332" t="str">
        <v>-</v>
      </c>
      <c r="C332" t="str">
        <v>Q14</v>
      </c>
      <c r="D332" t="str">
        <v>Lam cej5</v>
      </c>
    </row>
    <row r="333" spans="1:4" x14ac:dyDescent="0.3">
      <c r="A333" t="str">
        <v>pescador_de_hombres.html</v>
      </c>
      <c r="B333">
        <v>313</v>
      </c>
      <c r="C333" t="str">
        <v>K54</v>
      </c>
      <c r="D333" t="str">
        <v>Do cej2</v>
      </c>
    </row>
    <row r="334" spans="1:4" x14ac:dyDescent="0.3">
      <c r="A334" t="str">
        <v>pon_tu_mano.html</v>
      </c>
      <c r="B334">
        <v>448</v>
      </c>
      <c r="C334" t="str">
        <v>I08</v>
      </c>
      <c r="D334" t="str">
        <v>Do</v>
      </c>
    </row>
    <row r="335" spans="1:4" x14ac:dyDescent="0.3">
      <c r="A335" t="str">
        <v>por_la_paz_no_callare.html</v>
      </c>
      <c r="B335">
        <v>209</v>
      </c>
      <c r="C335" t="str">
        <v>I09</v>
      </c>
      <c r="D335" t="str">
        <v>Lam cej2</v>
      </c>
    </row>
    <row r="336" spans="1:4" x14ac:dyDescent="0.3">
      <c r="A336" t="str">
        <v>por_los_hombres.html</v>
      </c>
      <c r="B336">
        <v>214</v>
      </c>
      <c r="C336" t="str">
        <v>F12</v>
      </c>
      <c r="D336" t="str">
        <v>Do</v>
      </c>
    </row>
    <row r="337" spans="1:4" x14ac:dyDescent="0.3">
      <c r="A337" t="str">
        <v>por_ti,_mi_dios.html</v>
      </c>
      <c r="B337">
        <v>203</v>
      </c>
      <c r="C337" t="str">
        <v>L06</v>
      </c>
      <c r="D337" t="str">
        <v>La</v>
      </c>
    </row>
    <row r="338" spans="1:4" x14ac:dyDescent="0.3">
      <c r="A338" t="str">
        <v>per_crucem.html</v>
      </c>
      <c r="B338" t="str">
        <v>-</v>
      </c>
      <c r="C338" t="str">
        <v>Q66</v>
      </c>
      <c r="D338" t="str">
        <v>Lam cej5</v>
      </c>
    </row>
    <row r="339" spans="1:4" x14ac:dyDescent="0.3">
      <c r="A339" t="str">
        <v>pregon_pascual.html</v>
      </c>
      <c r="B339" t="str">
        <v>-</v>
      </c>
      <c r="C339" t="str">
        <v>P04</v>
      </c>
      <c r="D339" t="str">
        <v>La cej1</v>
      </c>
    </row>
    <row r="340" spans="1:4" x14ac:dyDescent="0.3">
      <c r="A340" t="str">
        <v>preparad_el_camino_al_señor.html</v>
      </c>
      <c r="B340">
        <v>449</v>
      </c>
      <c r="C340" t="str">
        <v>A27</v>
      </c>
      <c r="D340" t="str">
        <v>Mi</v>
      </c>
    </row>
    <row r="341" spans="1:4" x14ac:dyDescent="0.3">
      <c r="A341" t="str">
        <v>principio_y_fundamento.html</v>
      </c>
      <c r="B341" t="str">
        <v>-</v>
      </c>
      <c r="C341" t="str">
        <v>K55</v>
      </c>
      <c r="D341" t="str">
        <v>Do</v>
      </c>
    </row>
    <row r="342" spans="1:4" x14ac:dyDescent="0.3">
      <c r="A342" t="str">
        <v>behüte_mich_gott.html</v>
      </c>
      <c r="B342" t="str">
        <v>-</v>
      </c>
      <c r="C342" t="str">
        <v>Q12</v>
      </c>
      <c r="D342" t="str">
        <v>Do cej3</v>
      </c>
    </row>
    <row r="343" spans="1:4" x14ac:dyDescent="0.3">
      <c r="A343" t="str">
        <v>protegeme,_dios_mio.html</v>
      </c>
      <c r="B343">
        <v>202</v>
      </c>
      <c r="C343" t="str">
        <v>K56</v>
      </c>
      <c r="D343" t="str">
        <v>Do</v>
      </c>
    </row>
    <row r="344" spans="1:4" x14ac:dyDescent="0.3">
      <c r="A344" t="str">
        <v>psallite_deo.html</v>
      </c>
      <c r="B344" t="str">
        <v>-</v>
      </c>
      <c r="C344" t="str">
        <v>Q67</v>
      </c>
      <c r="D344" t="str">
        <v>Mim cej3</v>
      </c>
    </row>
    <row r="345" spans="1:4" x14ac:dyDescent="0.3">
      <c r="A345" t="str">
        <v>pueblo_mio.html</v>
      </c>
      <c r="B345">
        <v>205</v>
      </c>
      <c r="C345" t="str">
        <v>K57</v>
      </c>
      <c r="D345" t="str">
        <v>Lam cej1</v>
      </c>
    </row>
    <row r="346" spans="1:4" x14ac:dyDescent="0.3">
      <c r="A346" t="str">
        <v>purificame,_señor.html</v>
      </c>
      <c r="B346">
        <v>211</v>
      </c>
      <c r="C346" t="str">
        <v>K58</v>
      </c>
      <c r="D346" t="str">
        <v>Sol</v>
      </c>
    </row>
    <row r="347" spans="1:4" x14ac:dyDescent="0.3">
      <c r="A347" t="str">
        <v>laudate_dominum.html</v>
      </c>
      <c r="B347" t="str">
        <v>-</v>
      </c>
      <c r="C347" t="str">
        <v>Q58</v>
      </c>
      <c r="D347" t="str">
        <v>Mim cej3</v>
      </c>
    </row>
    <row r="348" spans="1:4" x14ac:dyDescent="0.3">
      <c r="A348" t="str">
        <v>que_alegria_cuando_me_dijeron.html</v>
      </c>
      <c r="B348">
        <v>221</v>
      </c>
      <c r="C348" t="str">
        <v>A28</v>
      </c>
      <c r="D348" t="str">
        <v>Mi</v>
      </c>
    </row>
    <row r="349" spans="1:4" x14ac:dyDescent="0.3">
      <c r="A349" t="str">
        <v>bonum_est_confidere.html</v>
      </c>
      <c r="B349" t="str">
        <v>-</v>
      </c>
      <c r="C349" t="str">
        <v>Q19</v>
      </c>
      <c r="D349" t="str">
        <v>Lam cej5</v>
      </c>
    </row>
    <row r="350" spans="1:4" x14ac:dyDescent="0.3">
      <c r="A350" t="str">
        <v>que_sea_mi_vida_la_sal.html</v>
      </c>
      <c r="B350" t="str">
        <v>-</v>
      </c>
      <c r="C350" t="str">
        <v>L07</v>
      </c>
      <c r="D350" t="str">
        <v>Do</v>
      </c>
    </row>
    <row r="351" spans="1:4" x14ac:dyDescent="0.3">
      <c r="A351" t="str">
        <v>que_te_puedo_dar.html</v>
      </c>
      <c r="B351">
        <v>450</v>
      </c>
      <c r="C351" t="str">
        <v>F13</v>
      </c>
      <c r="D351" t="str">
        <v>Sol</v>
      </c>
    </row>
    <row r="352" spans="1:4" x14ac:dyDescent="0.3">
      <c r="A352" t="str">
        <v>que_tendra_lo_pequeño.html</v>
      </c>
      <c r="B352">
        <v>217</v>
      </c>
      <c r="C352" t="str">
        <v>K59</v>
      </c>
      <c r="D352" t="str">
        <v>Re</v>
      </c>
    </row>
    <row r="353" spans="1:4" x14ac:dyDescent="0.3">
      <c r="A353" t="str">
        <v>laudate_omnes_gentes.html</v>
      </c>
      <c r="B353" t="str">
        <v>-</v>
      </c>
      <c r="C353" t="str">
        <v>Q59</v>
      </c>
      <c r="D353" t="str">
        <v>Do cej3</v>
      </c>
    </row>
    <row r="354" spans="1:4" x14ac:dyDescent="0.3">
      <c r="A354" t="str">
        <v>que_tu_palabra_nos_cambie_el_corazon.html</v>
      </c>
      <c r="B354" t="str">
        <v>-</v>
      </c>
      <c r="C354" t="str">
        <v>K60</v>
      </c>
      <c r="D354" t="str">
        <v>Re</v>
      </c>
    </row>
    <row r="355" spans="1:4" x14ac:dyDescent="0.3">
      <c r="A355" t="str">
        <v>let_all_who_are_thirsty_come.html</v>
      </c>
      <c r="B355" t="str">
        <v>-</v>
      </c>
      <c r="C355" t="str">
        <v>Q60</v>
      </c>
      <c r="D355" t="str">
        <v>Do cej2</v>
      </c>
    </row>
    <row r="356" spans="1:4" x14ac:dyDescent="0.3">
      <c r="A356" t="str">
        <v>que_ves_en_la_noche.html</v>
      </c>
      <c r="B356">
        <v>220</v>
      </c>
      <c r="C356" t="str">
        <v>A29</v>
      </c>
      <c r="D356" t="str">
        <v>Mim</v>
      </c>
    </row>
    <row r="357" spans="1:4" x14ac:dyDescent="0.3">
      <c r="A357" t="str">
        <v>quedate_con_nosotros.html</v>
      </c>
      <c r="B357">
        <v>222</v>
      </c>
      <c r="C357" t="str">
        <v>K61</v>
      </c>
      <c r="D357" t="str">
        <v>Mim</v>
      </c>
    </row>
    <row r="358" spans="1:4" x14ac:dyDescent="0.3">
      <c r="A358" t="str">
        <v>quien_nos_separara.html</v>
      </c>
      <c r="B358" t="str">
        <v>-</v>
      </c>
      <c r="C358" t="str">
        <v>K62</v>
      </c>
      <c r="D358" t="str">
        <v>Re</v>
      </c>
    </row>
    <row r="359" spans="1:4" x14ac:dyDescent="0.3">
      <c r="A359" t="str">
        <v>quiero_alabarte.html</v>
      </c>
      <c r="B359">
        <v>451</v>
      </c>
      <c r="C359" t="str">
        <v>A30</v>
      </c>
      <c r="D359" t="str">
        <v>Re</v>
      </c>
    </row>
    <row r="360" spans="1:4" x14ac:dyDescent="0.3">
      <c r="A360" t="str">
        <v>quiero_caminar.html</v>
      </c>
      <c r="B360" t="str">
        <v>-</v>
      </c>
      <c r="C360" t="str">
        <v>D33</v>
      </c>
      <c r="D360" t="str">
        <v>Re</v>
      </c>
    </row>
    <row r="361" spans="1:4" x14ac:dyDescent="0.3">
      <c r="A361" t="str">
        <v>quiero_caminar_contigo,_maria.html</v>
      </c>
      <c r="B361" t="str">
        <v>-</v>
      </c>
      <c r="C361" t="str">
        <v>M17</v>
      </c>
      <c r="D361" t="str">
        <v>Re</v>
      </c>
    </row>
    <row r="362" spans="1:4" x14ac:dyDescent="0.3">
      <c r="A362" t="str">
        <v>quiero_ser_pan.html</v>
      </c>
      <c r="B362" t="str">
        <v>-</v>
      </c>
      <c r="C362" t="str">
        <v>K63</v>
      </c>
      <c r="D362" t="str">
        <v>Re</v>
      </c>
    </row>
    <row r="363" spans="1:4" x14ac:dyDescent="0.3">
      <c r="A363" t="str">
        <v>reina_del_cielo.html</v>
      </c>
      <c r="B363">
        <v>227</v>
      </c>
      <c r="C363" t="str">
        <v>M19</v>
      </c>
      <c r="D363" t="str">
        <v>La</v>
      </c>
    </row>
    <row r="364" spans="1:4" x14ac:dyDescent="0.3">
      <c r="A364" t="str">
        <v>resucito,_aleluya.html</v>
      </c>
      <c r="B364">
        <v>225</v>
      </c>
      <c r="C364" t="str">
        <v>K64</v>
      </c>
      <c r="D364" t="str">
        <v>Mim</v>
      </c>
    </row>
    <row r="365" spans="1:4" x14ac:dyDescent="0.3">
      <c r="A365" t="str">
        <v>reunidos_en_el_nombre_del_señor.html</v>
      </c>
      <c r="B365">
        <v>453</v>
      </c>
      <c r="C365" t="str">
        <v>A31</v>
      </c>
      <c r="D365" t="str">
        <v>Sol</v>
      </c>
    </row>
    <row r="366" spans="1:4" x14ac:dyDescent="0.3">
      <c r="A366" t="str">
        <v>salve,_madre.html</v>
      </c>
      <c r="B366" t="str">
        <v>-</v>
      </c>
      <c r="C366" t="str">
        <v>M18</v>
      </c>
      <c r="D366" t="str">
        <v>Do cej2</v>
      </c>
    </row>
    <row r="367" spans="1:4" x14ac:dyDescent="0.3">
      <c r="A367" t="str">
        <v>salve,_regina.html</v>
      </c>
      <c r="B367" t="str">
        <v>-</v>
      </c>
      <c r="C367" t="str">
        <v>M20</v>
      </c>
      <c r="D367" t="str">
        <v>Re cej2</v>
      </c>
    </row>
    <row r="368" spans="1:4" x14ac:dyDescent="0.3">
      <c r="A368" t="str">
        <v>sanasi_on_lamppu.html</v>
      </c>
      <c r="B368" t="str">
        <v>-</v>
      </c>
      <c r="C368" t="str">
        <v>Q68</v>
      </c>
      <c r="D368" t="str">
        <v>Lam cej5</v>
      </c>
    </row>
    <row r="369" spans="1:4" x14ac:dyDescent="0.3">
      <c r="A369" t="str">
        <v>santa_maria_del_camino.html</v>
      </c>
      <c r="B369">
        <v>164</v>
      </c>
      <c r="C369" t="str">
        <v>M21</v>
      </c>
      <c r="D369" t="str">
        <v>Do</v>
      </c>
    </row>
    <row r="370" spans="1:4" x14ac:dyDescent="0.3">
      <c r="A370" t="str">
        <v>santo_(cielo_y_tierra_pasaran).html</v>
      </c>
      <c r="B370">
        <v>455</v>
      </c>
      <c r="C370" t="str">
        <v>G01</v>
      </c>
      <c r="D370" t="str">
        <v>Rem</v>
      </c>
    </row>
    <row r="371" spans="1:4" x14ac:dyDescent="0.3">
      <c r="A371" t="str">
        <v>santo_(estan_llenos_de_tu_amor).html</v>
      </c>
      <c r="B371" t="str">
        <v>-</v>
      </c>
      <c r="C371" t="str">
        <v>G02</v>
      </c>
      <c r="D371" t="str">
        <v>Lam cej2</v>
      </c>
    </row>
    <row r="372" spans="1:4" x14ac:dyDescent="0.3">
      <c r="A372" t="str">
        <v>santo_(händel).html</v>
      </c>
      <c r="B372" t="str">
        <v>-</v>
      </c>
      <c r="C372" t="str">
        <v>G03</v>
      </c>
      <c r="D372" t="str">
        <v>Do</v>
      </c>
    </row>
    <row r="373" spans="1:4" x14ac:dyDescent="0.3">
      <c r="A373" t="str">
        <v>santo_(hosanna_en_el_cielo_al_señor).html</v>
      </c>
      <c r="B373" t="str">
        <v>-</v>
      </c>
      <c r="C373" t="str">
        <v>G04</v>
      </c>
      <c r="D373" t="str">
        <v>Re</v>
      </c>
    </row>
    <row r="374" spans="1:4" x14ac:dyDescent="0.3">
      <c r="A374" t="str">
        <v>santo_(mocedades).html</v>
      </c>
      <c r="B374" t="str">
        <v>-</v>
      </c>
      <c r="C374" t="str">
        <v>G06</v>
      </c>
      <c r="D374" t="str">
        <v>Do</v>
      </c>
    </row>
    <row r="375" spans="1:4" x14ac:dyDescent="0.3">
      <c r="A375" t="str">
        <v>santo_(olguin).html</v>
      </c>
      <c r="B375" t="str">
        <v>-</v>
      </c>
      <c r="C375" t="str">
        <v>G07</v>
      </c>
      <c r="D375" t="str">
        <v>La</v>
      </c>
    </row>
    <row r="376" spans="1:4" x14ac:dyDescent="0.3">
      <c r="A376" t="str">
        <v>santo_(palazon).html</v>
      </c>
      <c r="B376">
        <v>245</v>
      </c>
      <c r="C376" t="str">
        <v>G05</v>
      </c>
      <c r="D376" t="str">
        <v>Do cej1</v>
      </c>
    </row>
    <row r="377" spans="1:4" x14ac:dyDescent="0.3">
      <c r="A377" t="str">
        <v>santo_(santo_domingo_de_silos).html</v>
      </c>
      <c r="B377" t="str">
        <v>-</v>
      </c>
      <c r="C377" t="str">
        <v>G08</v>
      </c>
      <c r="D377" t="str">
        <v>Do cej2</v>
      </c>
    </row>
    <row r="378" spans="1:4" x14ac:dyDescent="0.3">
      <c r="A378" t="str">
        <v>santo_(the_beatles).html</v>
      </c>
      <c r="B378">
        <v>457</v>
      </c>
      <c r="C378" t="str">
        <v>G09</v>
      </c>
      <c r="D378" t="str">
        <v>Mi</v>
      </c>
    </row>
    <row r="379" spans="1:4" x14ac:dyDescent="0.3">
      <c r="A379" t="str">
        <v>santo_eres,_señor,_dios_nuestro.html</v>
      </c>
      <c r="B379" t="str">
        <v>-</v>
      </c>
      <c r="C379" t="str">
        <v>G10</v>
      </c>
      <c r="D379" t="str">
        <v>Do cej2</v>
      </c>
    </row>
    <row r="380" spans="1:4" x14ac:dyDescent="0.3">
      <c r="A380" t="str">
        <v>santo_es_el_señor.html</v>
      </c>
      <c r="B380" t="str">
        <v>-</v>
      </c>
      <c r="C380" t="str">
        <v>G11</v>
      </c>
      <c r="D380" t="str">
        <v>Re</v>
      </c>
    </row>
    <row r="381" spans="1:4" x14ac:dyDescent="0.3">
      <c r="A381" t="str">
        <v>santo_salvadoreño.html</v>
      </c>
      <c r="B381">
        <v>231</v>
      </c>
      <c r="C381" t="str">
        <v>G12</v>
      </c>
      <c r="D381" t="str">
        <v>Re cej2</v>
      </c>
    </row>
    <row r="382" spans="1:4" x14ac:dyDescent="0.3">
      <c r="A382" t="str">
        <v>santo_zaireño.html</v>
      </c>
      <c r="B382">
        <v>459</v>
      </c>
      <c r="C382" t="str">
        <v>G13</v>
      </c>
      <c r="D382" t="str">
        <v>Re cej2</v>
      </c>
    </row>
    <row r="383" spans="1:4" x14ac:dyDescent="0.3">
      <c r="A383" t="str">
        <v>santo,_santo,_santo.html</v>
      </c>
      <c r="B383" t="str">
        <v>-</v>
      </c>
      <c r="C383" t="str">
        <v>G14</v>
      </c>
      <c r="D383" t="str">
        <v>Do</v>
      </c>
    </row>
    <row r="384" spans="1:4" x14ac:dyDescent="0.3">
      <c r="A384" t="str">
        <v>se_acerca_tu_navidad.html</v>
      </c>
      <c r="B384">
        <v>233</v>
      </c>
      <c r="C384" t="str">
        <v>K65</v>
      </c>
      <c r="D384" t="str">
        <v>Do</v>
      </c>
    </row>
    <row r="385" spans="1:4" x14ac:dyDescent="0.3">
      <c r="A385" t="str">
        <v>staňte_se_soli.html</v>
      </c>
      <c r="B385" t="str">
        <v>-</v>
      </c>
      <c r="C385" t="str">
        <v>Q71</v>
      </c>
      <c r="D385" t="str">
        <v>La cej5</v>
      </c>
    </row>
    <row r="386" spans="1:4" x14ac:dyDescent="0.3">
      <c r="A386" t="str">
        <v>secuencia_de_pascua.html</v>
      </c>
      <c r="B386" t="str">
        <v>-</v>
      </c>
      <c r="C386" t="str">
        <v>P05</v>
      </c>
      <c r="D386" t="str">
        <v>Re</v>
      </c>
    </row>
    <row r="387" spans="1:4" x14ac:dyDescent="0.3">
      <c r="A387" t="str">
        <v>señor,_que_florezca_tu_justicia.html</v>
      </c>
      <c r="B387" t="str">
        <v>-</v>
      </c>
      <c r="C387" t="str">
        <v>Q69</v>
      </c>
      <c r="D387" t="str">
        <v>Rem cej2</v>
      </c>
    </row>
    <row r="388" spans="1:4" x14ac:dyDescent="0.3">
      <c r="A388" t="str">
        <v>señor,_ten_piedad.html</v>
      </c>
      <c r="B388">
        <v>460</v>
      </c>
      <c r="C388" t="str">
        <v>B06</v>
      </c>
      <c r="D388" t="str">
        <v>Do cej4</v>
      </c>
    </row>
    <row r="389" spans="1:4" x14ac:dyDescent="0.3">
      <c r="A389" t="str">
        <v>señor,_ten_piedad_de_nosotros.html</v>
      </c>
      <c r="B389" t="str">
        <v>-</v>
      </c>
      <c r="C389" t="str">
        <v>B07</v>
      </c>
      <c r="D389" t="str">
        <v>Sim</v>
      </c>
    </row>
    <row r="390" spans="1:4" x14ac:dyDescent="0.3">
      <c r="A390" t="str">
        <v>shalom_haberim.html</v>
      </c>
      <c r="B390">
        <v>234</v>
      </c>
      <c r="C390" t="str">
        <v>I10</v>
      </c>
      <c r="D390" t="str">
        <v>Lam cej2</v>
      </c>
    </row>
    <row r="391" spans="1:4" x14ac:dyDescent="0.3">
      <c r="A391" t="str">
        <v>si_dios_a_su_mesa_nos_quiere_sentar.html</v>
      </c>
      <c r="B391">
        <v>235</v>
      </c>
      <c r="C391" t="str">
        <v>K66</v>
      </c>
      <c r="D391" t="str">
        <v>Do</v>
      </c>
    </row>
    <row r="392" spans="1:4" x14ac:dyDescent="0.3">
      <c r="A392" t="str">
        <v>si_me_falta_el_amor.html</v>
      </c>
      <c r="B392" t="str">
        <v>-</v>
      </c>
      <c r="C392" t="str">
        <v>K67</v>
      </c>
      <c r="D392" t="str">
        <v>La</v>
      </c>
    </row>
    <row r="393" spans="1:4" x14ac:dyDescent="0.3">
      <c r="A393" t="str">
        <v>siempre_en_ti.html</v>
      </c>
      <c r="B393" t="str">
        <v>-</v>
      </c>
      <c r="C393" t="str">
        <v>K83</v>
      </c>
      <c r="D393" t="str">
        <v>Mi</v>
      </c>
    </row>
    <row r="394" spans="1:4" x14ac:dyDescent="0.3">
      <c r="A394" t="str">
        <v>siempre_estuviste_aqui_(almudena).html</v>
      </c>
      <c r="B394" t="str">
        <v>-</v>
      </c>
      <c r="C394" t="str">
        <v>M22</v>
      </c>
      <c r="D394" t="str">
        <v>Sib</v>
      </c>
    </row>
    <row r="395" spans="1:4" x14ac:dyDescent="0.3">
      <c r="A395" t="str">
        <v>sigue_habiendo.html</v>
      </c>
      <c r="B395" t="str">
        <v>-</v>
      </c>
      <c r="C395" t="str">
        <v>F14</v>
      </c>
      <c r="D395" t="str">
        <v>Do</v>
      </c>
    </row>
    <row r="396" spans="1:4" x14ac:dyDescent="0.3">
      <c r="A396" t="str">
        <v>sois_la_sal.html</v>
      </c>
      <c r="B396">
        <v>461</v>
      </c>
      <c r="C396" t="str">
        <v>D34</v>
      </c>
      <c r="D396" t="str">
        <v>Do cej2</v>
      </c>
    </row>
    <row r="397" spans="1:4" x14ac:dyDescent="0.3">
      <c r="A397" t="str">
        <v>sois_la_semilla.html</v>
      </c>
      <c r="B397">
        <v>241</v>
      </c>
      <c r="C397" t="str">
        <v>K68</v>
      </c>
      <c r="D397" t="str">
        <v>Do</v>
      </c>
    </row>
    <row r="398" spans="1:4" x14ac:dyDescent="0.3">
      <c r="A398" t="str">
        <v>somos_un_pueblo_que_camina.html</v>
      </c>
      <c r="B398">
        <v>237</v>
      </c>
      <c r="C398" t="str">
        <v>K69</v>
      </c>
      <c r="D398" t="str">
        <v>La</v>
      </c>
    </row>
    <row r="399" spans="1:4" x14ac:dyDescent="0.3">
      <c r="A399" t="str">
        <v>spiritus_jesu_christi.html</v>
      </c>
      <c r="B399" t="str">
        <v>-</v>
      </c>
      <c r="C399" t="str">
        <v>Q70</v>
      </c>
      <c r="D399" t="str">
        <v>Fa cej5</v>
      </c>
    </row>
    <row r="400" spans="1:4" x14ac:dyDescent="0.3">
      <c r="A400" t="str">
        <v>staňte_se_soli.html</v>
      </c>
      <c r="B400" t="str">
        <v>-</v>
      </c>
      <c r="C400" t="str">
        <v>Q71</v>
      </c>
      <c r="D400" t="str">
        <v>La cej5</v>
      </c>
    </row>
    <row r="401" spans="1:4" x14ac:dyDescent="0.3">
      <c r="A401" t="str">
        <v>surrexit_christus.html</v>
      </c>
      <c r="B401" t="str">
        <v>-</v>
      </c>
      <c r="C401" t="str">
        <v>Q72</v>
      </c>
      <c r="D401" t="str">
        <v>Do cej2</v>
      </c>
    </row>
    <row r="402" spans="1:4" x14ac:dyDescent="0.3">
      <c r="A402" t="str">
        <v>surrexit_dominus_vere_(canon).html</v>
      </c>
      <c r="B402" t="str">
        <v>-</v>
      </c>
      <c r="C402" t="str">
        <v>Q73</v>
      </c>
      <c r="D402" t="str">
        <v>La cej3</v>
      </c>
    </row>
    <row r="403" spans="1:4" x14ac:dyDescent="0.3">
      <c r="A403" t="str">
        <v>tan_cerca_de_mi.html</v>
      </c>
      <c r="B403">
        <v>463</v>
      </c>
      <c r="C403" t="str">
        <v>K70</v>
      </c>
      <c r="D403" t="str">
        <v>Do</v>
      </c>
    </row>
    <row r="404" spans="1:4" x14ac:dyDescent="0.3">
      <c r="A404" t="str">
        <v>tanto_amo_dios_al_mundo.html</v>
      </c>
      <c r="B404" t="str">
        <v>-</v>
      </c>
      <c r="C404" t="str">
        <v>K71</v>
      </c>
      <c r="D404" t="str">
        <v>Mi</v>
      </c>
    </row>
    <row r="405" spans="1:4" x14ac:dyDescent="0.3">
      <c r="A405" t="str">
        <v>adoramus_te_o_christe.html</v>
      </c>
      <c r="B405" t="str">
        <v>-</v>
      </c>
      <c r="C405" t="str">
        <v>Q02</v>
      </c>
      <c r="D405" t="str">
        <v>Fa cej2</v>
      </c>
    </row>
    <row r="406" spans="1:4" x14ac:dyDescent="0.3">
      <c r="A406" t="str">
        <v>te_amo,_señor.html</v>
      </c>
      <c r="B406" t="str">
        <v>-</v>
      </c>
      <c r="C406" t="str">
        <v>D35</v>
      </c>
      <c r="D406" t="str">
        <v>Do</v>
      </c>
    </row>
    <row r="407" spans="1:4" x14ac:dyDescent="0.3">
      <c r="A407" t="str">
        <v>te_damos_gracias,_señor.html</v>
      </c>
      <c r="B407">
        <v>258</v>
      </c>
      <c r="C407" t="str">
        <v>C07</v>
      </c>
      <c r="D407" t="str">
        <v>Do</v>
      </c>
    </row>
    <row r="408" spans="1:4" x14ac:dyDescent="0.3">
      <c r="A408" t="str">
        <v>te_ensalzare,_señor.html</v>
      </c>
      <c r="B408">
        <v>257</v>
      </c>
      <c r="C408" t="str">
        <v>D36</v>
      </c>
      <c r="D408" t="str">
        <v>Do</v>
      </c>
    </row>
    <row r="409" spans="1:4" x14ac:dyDescent="0.3">
      <c r="A409" t="str">
        <v>te_ofrecemos.html</v>
      </c>
      <c r="B409" t="str">
        <v>-</v>
      </c>
      <c r="C409" t="str">
        <v>F15</v>
      </c>
      <c r="D409" t="str">
        <v>Do</v>
      </c>
    </row>
    <row r="410" spans="1:4" x14ac:dyDescent="0.3">
      <c r="A410" t="str">
        <v>ten_piedad_de_mi,_señor.html</v>
      </c>
      <c r="B410" t="str">
        <v>-</v>
      </c>
      <c r="C410" t="str">
        <v>B08</v>
      </c>
      <c r="D410" t="str">
        <v>Lam</v>
      </c>
    </row>
    <row r="411" spans="1:4" x14ac:dyDescent="0.3">
      <c r="A411" t="str">
        <v>kyrie_1.html</v>
      </c>
      <c r="B411" t="str">
        <v>-</v>
      </c>
      <c r="C411" t="str">
        <v>Q53</v>
      </c>
      <c r="D411" t="str">
        <v>Sol</v>
      </c>
    </row>
    <row r="412" spans="1:4" x14ac:dyDescent="0.3">
      <c r="A412" t="str">
        <v>kyrie_20.html</v>
      </c>
      <c r="B412" t="str">
        <v>-</v>
      </c>
      <c r="C412" t="str">
        <v>Q56</v>
      </c>
      <c r="D412" t="str">
        <v>Lam cej3</v>
      </c>
    </row>
    <row r="413" spans="1:4" x14ac:dyDescent="0.3">
      <c r="A413" t="str">
        <v>kyrie_6.html</v>
      </c>
      <c r="B413" t="str">
        <v>-</v>
      </c>
      <c r="C413" t="str">
        <v>Q54</v>
      </c>
      <c r="D413" t="str">
        <v>Mim cej1</v>
      </c>
    </row>
    <row r="414" spans="1:4" x14ac:dyDescent="0.3">
      <c r="A414" t="str">
        <v>kyrie_8.html</v>
      </c>
      <c r="B414" t="str">
        <v>-</v>
      </c>
      <c r="C414" t="str">
        <v>Q55</v>
      </c>
      <c r="D414" t="str">
        <v>Lam cej2</v>
      </c>
    </row>
    <row r="415" spans="1:4" x14ac:dyDescent="0.3">
      <c r="A415" t="str">
        <v>tengo_que_gritar.html</v>
      </c>
      <c r="B415">
        <v>255</v>
      </c>
      <c r="C415" t="str">
        <v>K73</v>
      </c>
      <c r="D415" t="str">
        <v>Lam cej5</v>
      </c>
    </row>
    <row r="416" spans="1:4" x14ac:dyDescent="0.3">
      <c r="A416" t="str">
        <v>bless_the_lord.html</v>
      </c>
      <c r="B416" t="str">
        <v>-</v>
      </c>
      <c r="C416" t="str">
        <v>Q17</v>
      </c>
      <c r="D416" t="str">
        <v>Lam cej5</v>
      </c>
    </row>
    <row r="417" spans="1:4" x14ac:dyDescent="0.3">
      <c r="A417" t="str">
        <v>the_kingdom_of_god.html</v>
      </c>
      <c r="B417" t="str">
        <v>-</v>
      </c>
      <c r="C417" t="str">
        <v>Q74</v>
      </c>
      <c r="D417" t="str">
        <v>Rem cej2</v>
      </c>
    </row>
    <row r="418" spans="1:4" x14ac:dyDescent="0.3">
      <c r="A418" t="str">
        <v>todo_mi_ser_(alabo_tu_bondad).html</v>
      </c>
      <c r="B418" t="str">
        <v>-</v>
      </c>
      <c r="C418" t="str">
        <v>C08</v>
      </c>
      <c r="D418" t="str">
        <v>Do</v>
      </c>
    </row>
    <row r="419" spans="1:4" x14ac:dyDescent="0.3">
      <c r="A419" t="str">
        <v>todos_unidos.html</v>
      </c>
      <c r="B419">
        <v>266</v>
      </c>
      <c r="C419" t="str">
        <v>K74</v>
      </c>
      <c r="D419" t="str">
        <v>Do cej2</v>
      </c>
    </row>
    <row r="420" spans="1:4" x14ac:dyDescent="0.3">
      <c r="A420" t="str">
        <v>tomad,_comed.html</v>
      </c>
      <c r="B420" t="str">
        <v>-</v>
      </c>
      <c r="C420" t="str">
        <v>K72</v>
      </c>
      <c r="D420" t="str">
        <v>Re</v>
      </c>
    </row>
    <row r="421" spans="1:4" x14ac:dyDescent="0.3">
      <c r="A421" t="str">
        <v>tomado_de_la_mano.html</v>
      </c>
      <c r="B421">
        <v>310</v>
      </c>
      <c r="C421" t="str">
        <v>K75</v>
      </c>
      <c r="D421" t="str">
        <v>Sol</v>
      </c>
    </row>
    <row r="422" spans="1:4" x14ac:dyDescent="0.3">
      <c r="A422" t="str">
        <v>traemos_a_tu_altar.html</v>
      </c>
      <c r="B422">
        <v>265</v>
      </c>
      <c r="C422" t="str">
        <v>F16</v>
      </c>
      <c r="D422" t="str">
        <v>Re</v>
      </c>
    </row>
    <row r="423" spans="1:4" x14ac:dyDescent="0.3">
      <c r="A423" t="str">
        <v>tu_eres_capaz.html</v>
      </c>
      <c r="B423">
        <v>465</v>
      </c>
      <c r="C423" t="str">
        <v>K76</v>
      </c>
      <c r="D423" t="str">
        <v>Sol cej3</v>
      </c>
    </row>
    <row r="424" spans="1:4" x14ac:dyDescent="0.3">
      <c r="A424" t="str">
        <v>tu_eres_el_dios_que_nos_salva.html</v>
      </c>
      <c r="B424">
        <v>262</v>
      </c>
      <c r="C424" t="str">
        <v>K77</v>
      </c>
      <c r="D424" t="str">
        <v>Re</v>
      </c>
    </row>
    <row r="425" spans="1:4" x14ac:dyDescent="0.3">
      <c r="A425" t="str">
        <v>tu_sei_sorgente_viva.html</v>
      </c>
      <c r="B425" t="str">
        <v>-</v>
      </c>
      <c r="C425" t="str">
        <v>Q76</v>
      </c>
      <c r="D425" t="str">
        <v>Do cej3</v>
      </c>
    </row>
    <row r="426" spans="1:4" x14ac:dyDescent="0.3">
      <c r="A426" t="str">
        <v>tu_nos_dijiste_que_la_muerte.html</v>
      </c>
      <c r="B426">
        <v>251</v>
      </c>
      <c r="C426" t="str">
        <v>K78</v>
      </c>
      <c r="D426" t="str">
        <v>Re</v>
      </c>
    </row>
    <row r="427" spans="1:4" x14ac:dyDescent="0.3">
      <c r="A427" t="str">
        <v>sanasi_on_lamppu.html</v>
      </c>
      <c r="B427" t="str">
        <v>-</v>
      </c>
      <c r="C427" t="str">
        <v>Q68</v>
      </c>
      <c r="D427" t="str">
        <v>Lam cej5</v>
      </c>
    </row>
    <row r="428" spans="1:4" x14ac:dyDescent="0.3">
      <c r="A428" t="str">
        <v>tu_palabra_me_da_vida.html</v>
      </c>
      <c r="B428">
        <v>254</v>
      </c>
      <c r="C428" t="str">
        <v>D37</v>
      </c>
      <c r="D428" t="str">
        <v>Do cej2</v>
      </c>
    </row>
    <row r="429" spans="1:4" x14ac:dyDescent="0.3">
      <c r="A429" t="str">
        <v>tu_palabra,_señor.html</v>
      </c>
      <c r="B429" t="str">
        <v>-</v>
      </c>
      <c r="C429" t="str">
        <v>Q75</v>
      </c>
      <c r="D429" t="str">
        <v>Fa</v>
      </c>
    </row>
    <row r="430" spans="1:4" x14ac:dyDescent="0.3">
      <c r="A430" t="str">
        <v>tu_reino_es_vida.html</v>
      </c>
      <c r="B430">
        <v>264</v>
      </c>
      <c r="C430" t="str">
        <v>D38</v>
      </c>
      <c r="D430" t="str">
        <v>Rem cej2</v>
      </c>
    </row>
    <row r="431" spans="1:4" x14ac:dyDescent="0.3">
      <c r="A431" t="str">
        <v>crucem_tuam.html</v>
      </c>
      <c r="B431" t="str">
        <v>-</v>
      </c>
      <c r="C431" t="str">
        <v>Q25</v>
      </c>
      <c r="D431" t="str">
        <v>Rem cej2</v>
      </c>
    </row>
    <row r="432" spans="1:4" x14ac:dyDescent="0.3">
      <c r="A432" t="str">
        <v>tu_sei_sorgente_viva.html</v>
      </c>
      <c r="B432" t="str">
        <v>-</v>
      </c>
      <c r="C432" t="str">
        <v>Q76</v>
      </c>
      <c r="D432" t="str">
        <v>Do cej3</v>
      </c>
    </row>
    <row r="433" spans="1:4" x14ac:dyDescent="0.3">
      <c r="A433" t="str">
        <v>christe,_lux_mundi.html</v>
      </c>
      <c r="B433" t="str">
        <v>-</v>
      </c>
      <c r="C433" t="str">
        <v>Q21</v>
      </c>
      <c r="D433" t="str">
        <v>Sim cej3</v>
      </c>
    </row>
    <row r="434" spans="1:4" x14ac:dyDescent="0.3">
      <c r="A434" t="str">
        <v>tui_amoris.html</v>
      </c>
      <c r="B434" t="str">
        <v>-</v>
      </c>
      <c r="C434" t="str">
        <v>Q77</v>
      </c>
      <c r="D434" t="str">
        <v>Rem cej2</v>
      </c>
    </row>
    <row r="435" spans="1:4" x14ac:dyDescent="0.3">
      <c r="A435" t="str">
        <v>ubi_caritas.html</v>
      </c>
      <c r="B435">
        <v>466</v>
      </c>
      <c r="C435" t="str">
        <v>Q78</v>
      </c>
      <c r="D435" t="str">
        <v>Do cej5</v>
      </c>
    </row>
    <row r="436" spans="1:4" x14ac:dyDescent="0.3">
      <c r="A436" t="str">
        <v>cantate_domino_canticum_novum.html</v>
      </c>
      <c r="B436" t="str">
        <v>-</v>
      </c>
      <c r="C436" t="str">
        <v>Q22</v>
      </c>
      <c r="D436" t="str">
        <v>Sol</v>
      </c>
    </row>
    <row r="437" spans="1:4" x14ac:dyDescent="0.3">
      <c r="A437" t="str">
        <v>un_dia_abri_los_ojos.html</v>
      </c>
      <c r="B437">
        <v>467</v>
      </c>
      <c r="C437" t="str">
        <v>F17</v>
      </c>
      <c r="D437" t="str">
        <v>Do cej2</v>
      </c>
    </row>
    <row r="438" spans="1:4" x14ac:dyDescent="0.3">
      <c r="A438" t="str">
        <v>un_niño_se_te_acerco.html</v>
      </c>
      <c r="B438">
        <v>468</v>
      </c>
      <c r="C438" t="str">
        <v>F18</v>
      </c>
      <c r="D438" t="str">
        <v>La cej2</v>
      </c>
    </row>
    <row r="439" spans="1:4" x14ac:dyDescent="0.3">
      <c r="A439" t="str">
        <v>un_nuevo_sitio_disponed.html</v>
      </c>
      <c r="B439">
        <v>270</v>
      </c>
      <c r="C439" t="str">
        <v>A32</v>
      </c>
      <c r="D439" t="str">
        <v>Re cej2</v>
      </c>
    </row>
    <row r="440" spans="1:4" x14ac:dyDescent="0.3">
      <c r="A440" t="str">
        <v>un_pueblo_que_camina_por_el_mundo.html</v>
      </c>
      <c r="B440">
        <v>272</v>
      </c>
      <c r="C440" t="str">
        <v>A33</v>
      </c>
      <c r="D440" t="str">
        <v>Mim</v>
      </c>
    </row>
    <row r="441" spans="1:4" x14ac:dyDescent="0.3">
      <c r="A441" t="str">
        <v>una_espiga_dorada.html</v>
      </c>
      <c r="B441">
        <v>271</v>
      </c>
      <c r="C441" t="str">
        <v>F19</v>
      </c>
      <c r="D441" t="str">
        <v>Sol</v>
      </c>
    </row>
    <row r="442" spans="1:4" x14ac:dyDescent="0.3">
      <c r="A442" t="str">
        <v>una_nueva_vida.html</v>
      </c>
      <c r="B442">
        <v>274</v>
      </c>
      <c r="C442" t="str">
        <v>B09</v>
      </c>
      <c r="D442" t="str">
        <v>Lam</v>
      </c>
    </row>
    <row r="443" spans="1:4" x14ac:dyDescent="0.3">
      <c r="A443" t="str">
        <v>una_tarde_en_la_playa.html</v>
      </c>
      <c r="B443" t="str">
        <v>-</v>
      </c>
      <c r="C443" t="str">
        <v>K79</v>
      </c>
      <c r="D443" t="str">
        <v>Re cej2</v>
      </c>
    </row>
    <row r="444" spans="1:4" x14ac:dyDescent="0.3">
      <c r="A444" t="str">
        <v>una_voz_clama_en_el_desierto.html</v>
      </c>
      <c r="B444" t="str">
        <v>-</v>
      </c>
      <c r="C444" t="str">
        <v>A34</v>
      </c>
      <c r="D444" t="str">
        <v>Re cej3</v>
      </c>
    </row>
    <row r="445" spans="1:4" x14ac:dyDescent="0.3">
      <c r="A445" t="str">
        <v>unidos_a_todos_los_pueblos.html</v>
      </c>
      <c r="B445" t="str">
        <v>-</v>
      </c>
      <c r="C445" t="str">
        <v>M23</v>
      </c>
      <c r="D445" t="str">
        <v>Re</v>
      </c>
    </row>
    <row r="446" spans="1:4" x14ac:dyDescent="0.3">
      <c r="A446" t="str">
        <v>unidos_en_la_fiesta.html</v>
      </c>
      <c r="B446">
        <v>275</v>
      </c>
      <c r="C446" t="str">
        <v>A35</v>
      </c>
      <c r="D446" t="str">
        <v>Sol cej2</v>
      </c>
    </row>
    <row r="447" spans="1:4" x14ac:dyDescent="0.3">
      <c r="A447" t="str">
        <v>v_tebi_je_izvir_življenja.html</v>
      </c>
      <c r="B447" t="str">
        <v>-</v>
      </c>
      <c r="C447" t="str">
        <v>Q79</v>
      </c>
      <c r="D447" t="str">
        <v>Re cej2</v>
      </c>
    </row>
    <row r="448" spans="1:4" x14ac:dyDescent="0.3">
      <c r="A448" t="str">
        <v>vamos_a_preparar.html</v>
      </c>
      <c r="B448">
        <v>284</v>
      </c>
      <c r="C448" t="str">
        <v>A36</v>
      </c>
      <c r="D448" t="str">
        <v>Do</v>
      </c>
    </row>
    <row r="449" spans="1:4" x14ac:dyDescent="0.3">
      <c r="A449" t="str">
        <v>vamos_cantando_al_señor.html</v>
      </c>
      <c r="B449">
        <v>277</v>
      </c>
      <c r="C449" t="str">
        <v>A37</v>
      </c>
      <c r="D449" t="str">
        <v>Re</v>
      </c>
    </row>
    <row r="450" spans="1:4" x14ac:dyDescent="0.3">
      <c r="A450" t="str">
        <v>vamos_todos_al_banquete.html</v>
      </c>
      <c r="B450">
        <v>285</v>
      </c>
      <c r="C450" t="str">
        <v>A38</v>
      </c>
      <c r="D450" t="str">
        <v>Sol</v>
      </c>
    </row>
    <row r="451" spans="1:4" x14ac:dyDescent="0.3">
      <c r="A451" t="str">
        <v>vaso_nuevo.html</v>
      </c>
      <c r="B451">
        <v>470</v>
      </c>
      <c r="C451" t="str">
        <v>L08</v>
      </c>
      <c r="D451" t="str">
        <v>Do cej2</v>
      </c>
    </row>
    <row r="452" spans="1:4" x14ac:dyDescent="0.3">
      <c r="A452" t="str">
        <v>ven_a_celebrar.html</v>
      </c>
      <c r="B452" t="str">
        <v>-</v>
      </c>
      <c r="C452" t="str">
        <v>A39</v>
      </c>
      <c r="D452" t="str">
        <v>Sol</v>
      </c>
    </row>
    <row r="453" spans="1:4" x14ac:dyDescent="0.3">
      <c r="A453" t="str">
        <v>ven_a_la_fiesta.html</v>
      </c>
      <c r="B453" t="str">
        <v>-</v>
      </c>
      <c r="C453" t="str">
        <v>A40</v>
      </c>
      <c r="D453" t="str">
        <v>Mi</v>
      </c>
    </row>
    <row r="454" spans="1:4" x14ac:dyDescent="0.3">
      <c r="A454" t="str">
        <v>ven_y_descansate.html</v>
      </c>
      <c r="B454" t="str">
        <v>-</v>
      </c>
      <c r="C454" t="str">
        <v>D39</v>
      </c>
      <c r="D454" t="str">
        <v>Lam</v>
      </c>
    </row>
    <row r="455" spans="1:4" x14ac:dyDescent="0.3">
      <c r="A455" t="str">
        <v>vieni_spirito_creatore_(canon).html</v>
      </c>
      <c r="B455" t="str">
        <v>-</v>
      </c>
      <c r="C455" t="str">
        <v>Q80</v>
      </c>
      <c r="D455" t="str">
        <v>Re cej2</v>
      </c>
    </row>
    <row r="456" spans="1:4" x14ac:dyDescent="0.3">
      <c r="A456" t="str">
        <v>ven,_espiritu_de_dios_(esprit_createur).html</v>
      </c>
      <c r="B456" t="str">
        <v>-</v>
      </c>
      <c r="C456" t="str">
        <v>Q77</v>
      </c>
      <c r="D456" t="str">
        <v>Rem cej2</v>
      </c>
    </row>
    <row r="457" spans="1:4" x14ac:dyDescent="0.3">
      <c r="A457" t="str">
        <v>ven,_espiritu_de_dios_(kairoi).html</v>
      </c>
      <c r="B457" t="str">
        <v>-</v>
      </c>
      <c r="C457" t="str">
        <v>N04</v>
      </c>
      <c r="D457" t="str">
        <v>Fa</v>
      </c>
    </row>
    <row r="458" spans="1:4" x14ac:dyDescent="0.3">
      <c r="A458" t="str">
        <v>tui_amoris.html</v>
      </c>
      <c r="B458" t="str">
        <v>-</v>
      </c>
      <c r="C458" t="str">
        <v>N05</v>
      </c>
      <c r="D458" t="str">
        <v>Lam</v>
      </c>
    </row>
    <row r="459" spans="1:4" x14ac:dyDescent="0.3">
      <c r="A459" t="str">
        <v>ven,_espiritu_divino_(secuencia_de_pentecostes).html</v>
      </c>
      <c r="B459" t="str">
        <v>-</v>
      </c>
      <c r="C459" t="str">
        <v>P06</v>
      </c>
      <c r="D459" t="str">
        <v>Do</v>
      </c>
    </row>
    <row r="460" spans="1:4" x14ac:dyDescent="0.3">
      <c r="A460" t="str">
        <v>ven,_no_apartes_de_mi_los_ojos.html</v>
      </c>
      <c r="B460" t="str">
        <v>-</v>
      </c>
      <c r="C460" t="str">
        <v>D40</v>
      </c>
      <c r="D460" t="str">
        <v>La</v>
      </c>
    </row>
    <row r="461" spans="1:4" x14ac:dyDescent="0.3">
      <c r="A461" t="str">
        <v>ven,_salvador.html</v>
      </c>
      <c r="B461">
        <v>283</v>
      </c>
      <c r="C461" t="str">
        <v>A41</v>
      </c>
      <c r="D461" t="str">
        <v>Mi</v>
      </c>
    </row>
    <row r="462" spans="1:4" x14ac:dyDescent="0.3">
      <c r="A462" t="str">
        <v>ven,_si_te_has_caido_levantate.html</v>
      </c>
      <c r="B462" t="str">
        <v>-</v>
      </c>
      <c r="C462" t="str">
        <v>D41</v>
      </c>
      <c r="D462" t="str">
        <v>Mim</v>
      </c>
    </row>
    <row r="463" spans="1:4" x14ac:dyDescent="0.3">
      <c r="A463" t="str">
        <v>venid,_fieles_todos_(adeste_fideles).html</v>
      </c>
      <c r="B463">
        <v>289</v>
      </c>
      <c r="C463" t="str">
        <v>O19</v>
      </c>
      <c r="D463" t="str">
        <v>Do</v>
      </c>
    </row>
    <row r="464" spans="1:4" x14ac:dyDescent="0.3">
      <c r="A464" t="str">
        <v>venimos_a_escuchar_tu_voz.html</v>
      </c>
      <c r="B464">
        <v>471</v>
      </c>
      <c r="C464" t="str">
        <v>D42</v>
      </c>
      <c r="D464" t="str">
        <v>Sol</v>
      </c>
    </row>
    <row r="465" spans="1:4" x14ac:dyDescent="0.3">
      <c r="A465" t="str">
        <v>victoria,_tu_reinaras.html</v>
      </c>
      <c r="B465">
        <v>286</v>
      </c>
      <c r="C465" t="str">
        <v>K80</v>
      </c>
      <c r="D465" t="str">
        <v>La cej3</v>
      </c>
    </row>
    <row r="466" spans="1:4" x14ac:dyDescent="0.3">
      <c r="A466" t="str">
        <v>vienen_con_alegria.html</v>
      </c>
      <c r="B466">
        <v>278</v>
      </c>
      <c r="C466" t="str">
        <v>A43</v>
      </c>
      <c r="D466" t="str">
        <v>Do</v>
      </c>
    </row>
    <row r="467" spans="1:4" x14ac:dyDescent="0.3">
      <c r="A467" t="str">
        <v>vieni_spirito_creatore_(canon).html</v>
      </c>
      <c r="B467" t="str">
        <v>-</v>
      </c>
      <c r="C467" t="str">
        <v>Q80</v>
      </c>
      <c r="D467" t="str">
        <v>Re cej2</v>
      </c>
    </row>
    <row r="468" spans="1:4" x14ac:dyDescent="0.3">
      <c r="A468" t="str">
        <v>vive_tu_amor_en_mi.html</v>
      </c>
      <c r="B468">
        <v>472</v>
      </c>
      <c r="C468" t="str">
        <v>L09</v>
      </c>
      <c r="D468" t="str">
        <v>Re</v>
      </c>
    </row>
    <row r="469" spans="1:4" x14ac:dyDescent="0.3">
      <c r="A469" t="str">
        <v>vivid_la_navidad.html</v>
      </c>
      <c r="B469">
        <v>171</v>
      </c>
      <c r="C469" t="str">
        <v>O18</v>
      </c>
      <c r="D469" t="str">
        <v>Mi</v>
      </c>
    </row>
    <row r="470" spans="1:4" x14ac:dyDescent="0.3">
      <c r="A470" t="str">
        <v>viviremos_firmes_en_la_fe.html</v>
      </c>
      <c r="B470" t="str">
        <v>-</v>
      </c>
      <c r="C470" t="str">
        <v>A42</v>
      </c>
      <c r="D470" t="str">
        <v>Do cej2</v>
      </c>
    </row>
    <row r="471" spans="1:4" x14ac:dyDescent="0.3">
      <c r="A471" t="str">
        <v>voici_dieu_qui_vient_à_mon_secours.html</v>
      </c>
      <c r="B471" t="str">
        <v>-</v>
      </c>
      <c r="C471" t="str">
        <v>Q81</v>
      </c>
      <c r="D471" t="str">
        <v>Lam cej3</v>
      </c>
    </row>
    <row r="472" spans="1:4" x14ac:dyDescent="0.3">
      <c r="A472" t="str">
        <v>volar.html</v>
      </c>
      <c r="B472">
        <v>473</v>
      </c>
      <c r="C472" t="str">
        <v>K81</v>
      </c>
      <c r="D472" t="str">
        <v>Do cej2</v>
      </c>
    </row>
    <row r="473" spans="1:4" x14ac:dyDescent="0.3">
      <c r="A473" t="str">
        <v>wysławiajcie_pana.html</v>
      </c>
      <c r="B473" t="str">
        <v>-</v>
      </c>
      <c r="C473" t="str">
        <v>Q82</v>
      </c>
      <c r="D473" t="str">
        <v>Re cej2</v>
      </c>
    </row>
    <row r="474" spans="1:4" x14ac:dyDescent="0.3">
      <c r="A474" t="str">
        <v>ya_vienen_los_reyes_magos.html</v>
      </c>
      <c r="B474" t="str">
        <v>-</v>
      </c>
      <c r="C474" t="str">
        <v>O20</v>
      </c>
      <c r="D474" t="str">
        <v>Fa</v>
      </c>
    </row>
    <row r="475" spans="1:4" x14ac:dyDescent="0.3">
      <c r="A475" t="str">
        <v>yendo_contigo.html</v>
      </c>
      <c r="B475" t="str">
        <v>-</v>
      </c>
      <c r="C475" t="str">
        <v>D43</v>
      </c>
      <c r="D475" t="str">
        <v>Re</v>
      </c>
    </row>
    <row r="476" spans="1:4" x14ac:dyDescent="0.3">
      <c r="A476" t="str">
        <v>yo_cantare_(magnificat).html</v>
      </c>
      <c r="B476">
        <v>474</v>
      </c>
      <c r="C476" t="str">
        <v>M24</v>
      </c>
      <c r="D476" t="str">
        <v>Re</v>
      </c>
    </row>
    <row r="477" spans="1:4" x14ac:dyDescent="0.3">
      <c r="A477" t="str">
        <v>yo_celebrare.html</v>
      </c>
      <c r="B477">
        <v>475</v>
      </c>
      <c r="C477" t="str">
        <v>D44</v>
      </c>
      <c r="D477" t="str">
        <v>Mim</v>
      </c>
    </row>
    <row r="478" spans="1:4" x14ac:dyDescent="0.3">
      <c r="A478" t="str">
        <v>yo_soy_el_pan_de_vida.html</v>
      </c>
      <c r="B478">
        <v>477</v>
      </c>
      <c r="C478" t="str">
        <v>K82</v>
      </c>
      <c r="D478" t="str">
        <v>Sol</v>
      </c>
    </row>
    <row r="479" spans="1:4" x14ac:dyDescent="0.3">
      <c r="A479" t="str">
        <v>yo_soy_la_luz_del_mundo.html</v>
      </c>
      <c r="B479">
        <v>294</v>
      </c>
      <c r="C479" t="str">
        <v>A44</v>
      </c>
      <c r="D479" t="str">
        <v>Sol</v>
      </c>
    </row>
    <row r="480" spans="1:4" x14ac:dyDescent="0.3">
      <c r="A480" t="str">
        <v>yo_soy_la_vida_y_la_verdad.html</v>
      </c>
      <c r="B480">
        <v>476</v>
      </c>
      <c r="C480" t="str">
        <v>F20</v>
      </c>
      <c r="D480" t="str">
        <v>La cej2</v>
      </c>
    </row>
    <row r="481" spans="1:4" x14ac:dyDescent="0.3">
      <c r="A481" t="str">
        <v>i_am_sure_i_shall_see.html</v>
      </c>
      <c r="B481" t="str">
        <v>-</v>
      </c>
      <c r="C481" t="str">
        <v>Q42</v>
      </c>
      <c r="D481" t="str">
        <v>Re cej2</v>
      </c>
    </row>
    <row r="482" spans="1:4" x14ac:dyDescent="0.3">
      <c r="A482" t="str">
        <v>zu_wem_sollen_wir_gehen.html</v>
      </c>
      <c r="B482" t="str">
        <v>-</v>
      </c>
      <c r="C482" t="str">
        <v>Q83</v>
      </c>
      <c r="D482" t="str">
        <v>Lam cej2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4215B-08F1-4788-B176-E33CE22ECDEF}">
  <dimension ref="A1:A24"/>
  <sheetViews>
    <sheetView topLeftCell="A10" workbookViewId="0">
      <selection activeCell="A17" sqref="A17"/>
    </sheetView>
  </sheetViews>
  <sheetFormatPr baseColWidth="10" defaultRowHeight="14.4" x14ac:dyDescent="0.3"/>
  <sheetData>
    <row r="1" spans="1:1" x14ac:dyDescent="0.3">
      <c r="A1" t="s">
        <v>1230</v>
      </c>
    </row>
    <row r="2" spans="1:1" x14ac:dyDescent="0.3">
      <c r="A2" t="s">
        <v>1246</v>
      </c>
    </row>
    <row r="3" spans="1:1" x14ac:dyDescent="0.3">
      <c r="A3" t="s">
        <v>1236</v>
      </c>
    </row>
    <row r="4" spans="1:1" x14ac:dyDescent="0.3">
      <c r="A4" t="s">
        <v>1237</v>
      </c>
    </row>
    <row r="5" spans="1:1" x14ac:dyDescent="0.3">
      <c r="A5" t="s">
        <v>1232</v>
      </c>
    </row>
    <row r="6" spans="1:1" x14ac:dyDescent="0.3">
      <c r="A6" t="s">
        <v>1233</v>
      </c>
    </row>
    <row r="7" spans="1:1" x14ac:dyDescent="0.3">
      <c r="A7" t="s">
        <v>1234</v>
      </c>
    </row>
    <row r="8" spans="1:1" x14ac:dyDescent="0.3">
      <c r="A8" t="s">
        <v>1235</v>
      </c>
    </row>
    <row r="9" spans="1:1" x14ac:dyDescent="0.3">
      <c r="A9" t="s">
        <v>1238</v>
      </c>
    </row>
    <row r="10" spans="1:1" x14ac:dyDescent="0.3">
      <c r="A10" t="s">
        <v>1239</v>
      </c>
    </row>
    <row r="15" spans="1:1" x14ac:dyDescent="0.3">
      <c r="A15" t="s">
        <v>1242</v>
      </c>
    </row>
    <row r="16" spans="1:1" x14ac:dyDescent="0.3">
      <c r="A16" t="s">
        <v>1243</v>
      </c>
    </row>
    <row r="17" spans="1:1" x14ac:dyDescent="0.3">
      <c r="A17" t="s">
        <v>1244</v>
      </c>
    </row>
    <row r="18" spans="1:1" x14ac:dyDescent="0.3">
      <c r="A18" t="s">
        <v>1972</v>
      </c>
    </row>
    <row r="19" spans="1:1" x14ac:dyDescent="0.3">
      <c r="A19" t="s">
        <v>1973</v>
      </c>
    </row>
    <row r="20" spans="1:1" x14ac:dyDescent="0.3">
      <c r="A20" t="s">
        <v>1245</v>
      </c>
    </row>
    <row r="21" spans="1:1" x14ac:dyDescent="0.3">
      <c r="A21" t="s">
        <v>1241</v>
      </c>
    </row>
    <row r="22" spans="1:1" x14ac:dyDescent="0.3">
      <c r="A22" t="s">
        <v>1166</v>
      </c>
    </row>
    <row r="23" spans="1:1" x14ac:dyDescent="0.3">
      <c r="A23" t="s">
        <v>1</v>
      </c>
    </row>
    <row r="24" spans="1:1" x14ac:dyDescent="0.3">
      <c r="A24" t="s">
        <v>1165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81DF5-A9AA-4D9A-B9B8-E05D0082D874}">
  <dimension ref="A1:D481"/>
  <sheetViews>
    <sheetView workbookViewId="0">
      <selection activeCell="D4" sqref="D4"/>
    </sheetView>
  </sheetViews>
  <sheetFormatPr baseColWidth="10" defaultRowHeight="14.4" x14ac:dyDescent="0.3"/>
  <cols>
    <col min="1" max="1" width="39.88671875" bestFit="1" customWidth="1"/>
  </cols>
  <sheetData>
    <row r="1" spans="1:4" x14ac:dyDescent="0.3">
      <c r="A1" t="str" cm="1">
        <f t="array" ref="A1:A481">Tabla13[Título]</f>
        <v>A Belén se va y se viene</v>
      </c>
      <c r="B1" t="str" cm="1">
        <f t="array" ref="B1:B481">Tabla13[Número]</f>
        <v>O01</v>
      </c>
      <c r="C1" t="str" cm="1">
        <f t="array" ref="C1:C481">Tabla13[Autor]</f>
        <v>Miguel Manzano</v>
      </c>
      <c r="D1" t="str" cm="1">
        <f t="array" ref="D1:D481">Tabla13[Referencia]</f>
        <v>-</v>
      </c>
    </row>
    <row r="2" spans="1:4" x14ac:dyDescent="0.3">
      <c r="A2" t="str">
        <v>A Dios den gracias los pueblos</v>
      </c>
      <c r="B2" t="str">
        <v>D01</v>
      </c>
      <c r="C2" t="str">
        <v>Juan Antonio Espinosa</v>
      </c>
      <c r="D2" t="str">
        <v>-</v>
      </c>
    </row>
    <row r="3" spans="1:4" x14ac:dyDescent="0.3">
      <c r="A3" t="str">
        <v>A dónde me queréis llevar</v>
      </c>
      <c r="B3" t="str">
        <v>D02</v>
      </c>
      <c r="C3" t="str">
        <v>TSNC</v>
      </c>
      <c r="D3" t="str">
        <v>San Ignacio de Loyola</v>
      </c>
    </row>
    <row r="4" spans="1:4" x14ac:dyDescent="0.3">
      <c r="A4" t="str">
        <v>A la fiesta del Señor</v>
      </c>
      <c r="B4" t="str">
        <v>A01</v>
      </c>
      <c r="C4" t="str">
        <v>Juanjo Elezkano</v>
      </c>
      <c r="D4" t="str">
        <v>-</v>
      </c>
    </row>
    <row r="5" spans="1:4" x14ac:dyDescent="0.3">
      <c r="A5" t="str">
        <v>A quién iremos, Señor</v>
      </c>
      <c r="B5" t="str">
        <v>Q83</v>
      </c>
      <c r="C5" t="str">
        <v>Taizé</v>
      </c>
      <c r="D5" t="str">
        <v>Juan 6, 68</v>
      </c>
    </row>
    <row r="6" spans="1:4" x14ac:dyDescent="0.3">
      <c r="A6" t="str">
        <v>A ti acudo</v>
      </c>
      <c r="B6" t="str">
        <v>D03</v>
      </c>
      <c r="C6" t="str">
        <v>Pedro Núñez</v>
      </c>
      <c r="D6" t="str">
        <v>-</v>
      </c>
    </row>
    <row r="7" spans="1:4" x14ac:dyDescent="0.3">
      <c r="A7" t="str">
        <v>A ti que eres el signo</v>
      </c>
      <c r="B7" t="str">
        <v>M01</v>
      </c>
      <c r="C7" t="str">
        <v>Ramón Capilla</v>
      </c>
      <c r="D7" t="str">
        <v>-</v>
      </c>
    </row>
    <row r="8" spans="1:4" x14ac:dyDescent="0.3">
      <c r="A8" t="str">
        <v>Abba, Padre</v>
      </c>
      <c r="B8" t="str">
        <v>A02</v>
      </c>
      <c r="C8" t="str">
        <v>Alejandro Ruiz</v>
      </c>
      <c r="D8" t="str">
        <v>Gálatas 4,6</v>
      </c>
    </row>
    <row r="9" spans="1:4" x14ac:dyDescent="0.3">
      <c r="A9" t="str">
        <v>Aber du weisst den Weg für mich</v>
      </c>
      <c r="B9" t="str">
        <v>Q01</v>
      </c>
      <c r="C9" t="str">
        <v>Taizé</v>
      </c>
      <c r="D9">
        <v>0</v>
      </c>
    </row>
    <row r="10" spans="1:4" x14ac:dyDescent="0.3">
      <c r="A10" t="str">
        <v>Abre tu tienda al Señor</v>
      </c>
      <c r="B10" t="str">
        <v>A03</v>
      </c>
      <c r="C10" t="str">
        <v>Carmelo Erdozáin</v>
      </c>
      <c r="D10" t="str">
        <v>-</v>
      </c>
    </row>
    <row r="11" spans="1:4" x14ac:dyDescent="0.3">
      <c r="A11" t="str">
        <v>Abro mi ser</v>
      </c>
      <c r="B11" t="str">
        <v>K01</v>
      </c>
      <c r="C11" t="str">
        <v>Pelayo Sánchez</v>
      </c>
      <c r="D11" t="str">
        <v>-</v>
      </c>
    </row>
    <row r="12" spans="1:4" x14ac:dyDescent="0.3">
      <c r="A12" t="str">
        <v>Acerquémonos todos al altar</v>
      </c>
      <c r="B12" t="str">
        <v>A04</v>
      </c>
      <c r="C12" t="str">
        <v>Francisco Palazón</v>
      </c>
      <c r="D12" t="str">
        <v>-</v>
      </c>
    </row>
    <row r="13" spans="1:4" x14ac:dyDescent="0.3">
      <c r="A13" t="str">
        <v>Ad te Jesu Christe</v>
      </c>
      <c r="B13" t="str">
        <v>Q03</v>
      </c>
      <c r="C13" t="str">
        <v>Taizé</v>
      </c>
      <c r="D13">
        <v>0</v>
      </c>
    </row>
    <row r="14" spans="1:4" x14ac:dyDescent="0.3">
      <c r="A14" t="str">
        <v>Adoramus te O Christe</v>
      </c>
      <c r="B14" t="str">
        <v>Q02</v>
      </c>
      <c r="C14" t="str">
        <v>Taizé</v>
      </c>
      <c r="D14">
        <v>0</v>
      </c>
    </row>
    <row r="15" spans="1:4" x14ac:dyDescent="0.3">
      <c r="A15" t="str">
        <v>Adorando</v>
      </c>
      <c r="B15" t="str">
        <v>K03</v>
      </c>
      <c r="C15" t="str">
        <v>Parroquia San Juan de Ávila</v>
      </c>
      <c r="D15" t="str">
        <v>-</v>
      </c>
    </row>
    <row r="16" spans="1:4" x14ac:dyDescent="0.3">
      <c r="A16" t="str">
        <v>Adoraré tu cuerpo herido</v>
      </c>
      <c r="B16" t="str">
        <v>K02</v>
      </c>
      <c r="C16" t="str">
        <v>Josep Asunción</v>
      </c>
      <c r="D16" t="str">
        <v>-</v>
      </c>
    </row>
    <row r="17" spans="1:4" x14ac:dyDescent="0.3">
      <c r="A17" t="str">
        <v>Agua, lávame</v>
      </c>
      <c r="B17" t="str">
        <v>B01</v>
      </c>
      <c r="C17" t="str">
        <v>Brotes de Olivo</v>
      </c>
      <c r="D17" t="str">
        <v>-</v>
      </c>
    </row>
    <row r="18" spans="1:4" x14ac:dyDescent="0.3">
      <c r="A18" t="str">
        <v>Al atardecer de la vida</v>
      </c>
      <c r="B18" t="str">
        <v>K04</v>
      </c>
      <c r="C18" t="str">
        <v>Francisco Palazón</v>
      </c>
      <c r="D18" t="str">
        <v>San Juan de la Cruz</v>
      </c>
    </row>
    <row r="19" spans="1:4" x14ac:dyDescent="0.3">
      <c r="A19" t="str">
        <v>Al Señor alabe</v>
      </c>
      <c r="B19" t="str">
        <v>Q51</v>
      </c>
      <c r="C19" t="str">
        <v>Taizé</v>
      </c>
      <c r="D19" t="str">
        <v>Salmo 66, 1</v>
      </c>
    </row>
    <row r="20" spans="1:4" x14ac:dyDescent="0.3">
      <c r="A20" t="str">
        <v>Al ver Jesús</v>
      </c>
      <c r="B20" t="str">
        <v>K05</v>
      </c>
      <c r="C20" t="str">
        <v>Joaquín Madurga</v>
      </c>
      <c r="D20" t="str">
        <v>Juan 6, 60-68</v>
      </c>
    </row>
    <row r="21" spans="1:4" x14ac:dyDescent="0.3">
      <c r="A21" t="str">
        <v>Alabado sea el Señor</v>
      </c>
      <c r="B21" t="str">
        <v>Q82</v>
      </c>
      <c r="C21" t="str">
        <v>Taizé</v>
      </c>
      <c r="D21" t="str">
        <v>-</v>
      </c>
    </row>
    <row r="22" spans="1:4" x14ac:dyDescent="0.3">
      <c r="A22" t="str">
        <v>Alégrate y goza en el Señor</v>
      </c>
      <c r="B22" t="str">
        <v>Q50</v>
      </c>
      <c r="C22" t="str">
        <v>Taizé</v>
      </c>
      <c r="D22" t="str">
        <v>Joel 2, 21-23</v>
      </c>
    </row>
    <row r="23" spans="1:4" x14ac:dyDescent="0.3">
      <c r="A23" t="str">
        <v>Alegre la mañana</v>
      </c>
      <c r="B23" t="str">
        <v>A05</v>
      </c>
      <c r="C23" t="str">
        <v>Juan Antonio Espinosa</v>
      </c>
      <c r="D23" t="str">
        <v>-</v>
      </c>
    </row>
    <row r="24" spans="1:4" x14ac:dyDescent="0.3">
      <c r="A24" t="str">
        <v>Alegrémonos, hermanos</v>
      </c>
      <c r="B24" t="str">
        <v>A06</v>
      </c>
      <c r="C24" t="str">
        <v>J. Pedro Martins</v>
      </c>
      <c r="D24" t="str">
        <v>-</v>
      </c>
    </row>
    <row r="25" spans="1:4" x14ac:dyDescent="0.3">
      <c r="A25" t="str">
        <v>Alégrense el Cielo y la Tierra</v>
      </c>
      <c r="B25" t="str">
        <v>Q46</v>
      </c>
      <c r="C25" t="str">
        <v>Taizé</v>
      </c>
      <c r="D25" t="str">
        <v>-</v>
      </c>
    </row>
    <row r="26" spans="1:4" x14ac:dyDescent="0.3">
      <c r="A26" t="str">
        <v>Alegría, alegría, alegría</v>
      </c>
      <c r="B26" t="str">
        <v>O02</v>
      </c>
      <c r="C26" t="str">
        <v>-</v>
      </c>
      <c r="D26" t="str">
        <v>-</v>
      </c>
    </row>
    <row r="27" spans="1:4" x14ac:dyDescent="0.3">
      <c r="A27" t="str">
        <v>Alelu-aleluya</v>
      </c>
      <c r="B27" t="str">
        <v>E01</v>
      </c>
      <c r="C27" t="str">
        <v>Taizé</v>
      </c>
      <c r="D27" t="str">
        <v>-</v>
      </c>
    </row>
    <row r="28" spans="1:4" x14ac:dyDescent="0.3">
      <c r="A28" t="str">
        <v>Aleluya (Cohen)</v>
      </c>
      <c r="B28" t="str">
        <v>E12</v>
      </c>
      <c r="C28">
        <v>0</v>
      </c>
      <c r="D28">
        <v>0</v>
      </c>
    </row>
    <row r="29" spans="1:4" x14ac:dyDescent="0.3">
      <c r="A29" t="str">
        <v>Aleluya (Junto a ti, Jesús)</v>
      </c>
      <c r="B29" t="str">
        <v>E02</v>
      </c>
      <c r="C29" t="str">
        <v>Kairoi</v>
      </c>
      <c r="D29" t="str">
        <v>-</v>
      </c>
    </row>
    <row r="30" spans="1:4" x14ac:dyDescent="0.3">
      <c r="A30" t="str">
        <v>Aleluya (Santiago)</v>
      </c>
      <c r="B30" t="str">
        <v>E03</v>
      </c>
      <c r="C30" t="str">
        <v>Nico Montero</v>
      </c>
      <c r="D30" t="str">
        <v>-</v>
      </c>
    </row>
    <row r="31" spans="1:4" x14ac:dyDescent="0.3">
      <c r="A31" t="str">
        <v>Aleluya 11</v>
      </c>
      <c r="B31" t="str">
        <v>Q05</v>
      </c>
      <c r="C31" t="str">
        <v>Taizé</v>
      </c>
      <c r="D31" t="str">
        <v>-</v>
      </c>
    </row>
    <row r="32" spans="1:4" x14ac:dyDescent="0.3">
      <c r="A32" t="str">
        <v>Aleluya 17</v>
      </c>
      <c r="B32" t="str">
        <v>Q06</v>
      </c>
      <c r="C32" t="str">
        <v>Taizé</v>
      </c>
      <c r="D32" t="str">
        <v>-</v>
      </c>
    </row>
    <row r="33" spans="1:4" x14ac:dyDescent="0.3">
      <c r="A33" t="str">
        <v>Aleluya 22</v>
      </c>
      <c r="B33" t="str">
        <v>Q07</v>
      </c>
      <c r="C33" t="str">
        <v>Taizé</v>
      </c>
      <c r="D33" t="str">
        <v>-</v>
      </c>
    </row>
    <row r="34" spans="1:4" x14ac:dyDescent="0.3">
      <c r="A34" t="str">
        <v>Aleluya 7</v>
      </c>
      <c r="B34" t="str">
        <v>Q04</v>
      </c>
      <c r="C34" t="str">
        <v>Taizé</v>
      </c>
      <c r="D34" t="str">
        <v>-</v>
      </c>
    </row>
    <row r="35" spans="1:4" x14ac:dyDescent="0.3">
      <c r="A35" t="str">
        <v>Aleluya 94</v>
      </c>
      <c r="B35" t="str">
        <v>Q08</v>
      </c>
      <c r="C35" t="str">
        <v>Taizé</v>
      </c>
      <c r="D35" t="str">
        <v>-</v>
      </c>
    </row>
    <row r="36" spans="1:4" x14ac:dyDescent="0.3">
      <c r="A36" t="str">
        <v>Aleluya 96</v>
      </c>
      <c r="B36" t="str">
        <v>Q09</v>
      </c>
      <c r="C36" t="str">
        <v>Taizé</v>
      </c>
      <c r="D36" t="str">
        <v>-</v>
      </c>
    </row>
    <row r="37" spans="1:4" x14ac:dyDescent="0.3">
      <c r="A37" t="str">
        <v>Aleluya 97</v>
      </c>
      <c r="B37" t="str">
        <v>Q10</v>
      </c>
      <c r="C37" t="str">
        <v>Taizé</v>
      </c>
      <c r="D37" t="str">
        <v>-</v>
      </c>
    </row>
    <row r="38" spans="1:4" x14ac:dyDescent="0.3">
      <c r="A38" t="str">
        <v>Aleluya cantará</v>
      </c>
      <c r="B38" t="str">
        <v>E04</v>
      </c>
      <c r="C38" t="str">
        <v>Brotes de Olivo</v>
      </c>
      <c r="D38" t="str">
        <v>-</v>
      </c>
    </row>
    <row r="39" spans="1:4" x14ac:dyDescent="0.3">
      <c r="A39" t="str">
        <v>Aleluya de Adviento</v>
      </c>
      <c r="B39" t="str">
        <v>E09</v>
      </c>
      <c r="C39" t="str">
        <v>-</v>
      </c>
      <c r="D39" t="str">
        <v>-</v>
      </c>
    </row>
    <row r="40" spans="1:4" x14ac:dyDescent="0.3">
      <c r="A40" t="str">
        <v>Aleluya por esa gente</v>
      </c>
      <c r="B40" t="str">
        <v>E05</v>
      </c>
      <c r="C40" t="str">
        <v>Jaime Espino</v>
      </c>
      <c r="D40" t="str">
        <v>-</v>
      </c>
    </row>
    <row r="41" spans="1:4" x14ac:dyDescent="0.3">
      <c r="A41" t="str">
        <v>Aleluya, creo en Ti, Señor</v>
      </c>
      <c r="B41" t="str">
        <v>E06</v>
      </c>
      <c r="C41" t="str">
        <v>Cesáreo Gabarain</v>
      </c>
      <c r="D41" t="str">
        <v>-</v>
      </c>
    </row>
    <row r="42" spans="1:4" x14ac:dyDescent="0.3">
      <c r="A42" t="str">
        <v>Aleluya, el Señor es nuestro Rey</v>
      </c>
      <c r="B42" t="str">
        <v>E07</v>
      </c>
      <c r="C42" t="str">
        <v>Miguel Manzano</v>
      </c>
      <c r="D42" t="str">
        <v>Salmo 96</v>
      </c>
    </row>
    <row r="43" spans="1:4" x14ac:dyDescent="0.3">
      <c r="A43" t="str">
        <v>Aleluya, es la fiesta del Señor</v>
      </c>
      <c r="B43" t="str">
        <v>E08</v>
      </c>
      <c r="C43" t="str">
        <v>Carmelo Erdozáin</v>
      </c>
      <c r="D43" t="str">
        <v>-</v>
      </c>
    </row>
    <row r="44" spans="1:4" x14ac:dyDescent="0.3">
      <c r="A44" t="str">
        <v>Aleluya, ha nacido el salvador</v>
      </c>
      <c r="B44" t="str">
        <v>E10</v>
      </c>
      <c r="C44" t="str">
        <v>Joaquín Madurga</v>
      </c>
      <c r="D44" t="str">
        <v>-</v>
      </c>
    </row>
    <row r="45" spans="1:4" x14ac:dyDescent="0.3">
      <c r="A45" t="str">
        <v>Algo nuevo</v>
      </c>
      <c r="B45" t="str">
        <v>D04</v>
      </c>
      <c r="C45" t="str">
        <v>TSNC</v>
      </c>
      <c r="D45" t="str">
        <v>Isaías 43, 19</v>
      </c>
    </row>
    <row r="46" spans="1:4" x14ac:dyDescent="0.3">
      <c r="A46" t="str">
        <v>Alimento de amor (El loco)</v>
      </c>
      <c r="B46" t="str">
        <v>F01</v>
      </c>
      <c r="C46" t="str">
        <v>Grupo Gente Nueva</v>
      </c>
      <c r="D46" t="str">
        <v>-</v>
      </c>
    </row>
    <row r="47" spans="1:4" x14ac:dyDescent="0.3">
      <c r="A47" t="str">
        <v>Alleluia 11</v>
      </c>
      <c r="B47" t="str">
        <v>Q05</v>
      </c>
      <c r="C47" t="str">
        <v>Taizé</v>
      </c>
      <c r="D47">
        <v>0</v>
      </c>
    </row>
    <row r="48" spans="1:4" x14ac:dyDescent="0.3">
      <c r="A48" t="str">
        <v>Alleluia 17</v>
      </c>
      <c r="B48" t="str">
        <v>Q06</v>
      </c>
      <c r="C48" t="str">
        <v>Taizé</v>
      </c>
      <c r="D48">
        <v>0</v>
      </c>
    </row>
    <row r="49" spans="1:4" x14ac:dyDescent="0.3">
      <c r="A49" t="str">
        <v>Alleluia 22</v>
      </c>
      <c r="B49" t="str">
        <v>Q07</v>
      </c>
      <c r="C49" t="str">
        <v>Taizé</v>
      </c>
      <c r="D49">
        <v>0</v>
      </c>
    </row>
    <row r="50" spans="1:4" x14ac:dyDescent="0.3">
      <c r="A50" t="str">
        <v>Alleluia 7</v>
      </c>
      <c r="B50" t="str">
        <v>Q04</v>
      </c>
      <c r="C50" t="str">
        <v>Taizé</v>
      </c>
      <c r="D50">
        <v>0</v>
      </c>
    </row>
    <row r="51" spans="1:4" x14ac:dyDescent="0.3">
      <c r="A51" t="str">
        <v>Alleluia 94</v>
      </c>
      <c r="B51" t="str">
        <v>Q08</v>
      </c>
      <c r="C51" t="str">
        <v>Taizé</v>
      </c>
      <c r="D51">
        <v>0</v>
      </c>
    </row>
    <row r="52" spans="1:4" x14ac:dyDescent="0.3">
      <c r="A52" t="str">
        <v>Alleluia 96</v>
      </c>
      <c r="B52" t="str">
        <v>Q09</v>
      </c>
      <c r="C52" t="str">
        <v>Taizé</v>
      </c>
      <c r="D52">
        <v>0</v>
      </c>
    </row>
    <row r="53" spans="1:4" x14ac:dyDescent="0.3">
      <c r="A53" t="str">
        <v>Alleluia 97</v>
      </c>
      <c r="B53" t="str">
        <v>Q10</v>
      </c>
      <c r="C53" t="str">
        <v>Taizé</v>
      </c>
      <c r="D53">
        <v>0</v>
      </c>
    </row>
    <row r="54" spans="1:4" x14ac:dyDescent="0.3">
      <c r="A54" t="str">
        <v>Alma misionera</v>
      </c>
      <c r="B54" t="str">
        <v>K06</v>
      </c>
      <c r="C54" t="str">
        <v>Enrique García Vélez</v>
      </c>
      <c r="D54" t="str">
        <v>-</v>
      </c>
    </row>
    <row r="55" spans="1:4" x14ac:dyDescent="0.3">
      <c r="A55" t="str">
        <v>Alrededor de tu mesa</v>
      </c>
      <c r="B55" t="str">
        <v>A07</v>
      </c>
      <c r="C55" t="str">
        <v>Francisco Palazón</v>
      </c>
      <c r="D55" t="str">
        <v>-</v>
      </c>
    </row>
    <row r="56" spans="1:4" x14ac:dyDescent="0.3">
      <c r="A56" t="str">
        <v>Alza tu mano (Comunidad)</v>
      </c>
      <c r="B56" t="str">
        <v>K07</v>
      </c>
      <c r="C56" t="str">
        <v>Comunidad San Pedro</v>
      </c>
      <c r="D56" t="str">
        <v>-</v>
      </c>
    </row>
    <row r="57" spans="1:4" x14ac:dyDescent="0.3">
      <c r="A57" t="str">
        <v>Amando hasta el extremo</v>
      </c>
      <c r="B57" t="str">
        <v>K09</v>
      </c>
      <c r="C57" t="str">
        <v>Maite López</v>
      </c>
      <c r="D57" t="str">
        <v>Juan 13, 1-9</v>
      </c>
    </row>
    <row r="58" spans="1:4" x14ac:dyDescent="0.3">
      <c r="A58" t="str">
        <v>Amaos (Como el Padre me amó)</v>
      </c>
      <c r="B58" t="str">
        <v>K10</v>
      </c>
      <c r="C58" t="str">
        <v>Kairoi</v>
      </c>
      <c r="D58" t="str">
        <v>Juan 15, 9-11</v>
      </c>
    </row>
    <row r="59" spans="1:4" x14ac:dyDescent="0.3">
      <c r="A59" t="str">
        <v>Amar es darse</v>
      </c>
      <c r="B59" t="str">
        <v>K08</v>
      </c>
      <c r="C59" t="str">
        <v>Emilio Vicente Mateu</v>
      </c>
      <c r="D59" t="str">
        <v>-</v>
      </c>
    </row>
    <row r="60" spans="1:4" x14ac:dyDescent="0.3">
      <c r="A60" t="str">
        <v>Andando por el camino</v>
      </c>
      <c r="B60" t="str">
        <v>F02</v>
      </c>
      <c r="C60" t="str">
        <v>Joaquín Madurga</v>
      </c>
      <c r="D60" t="str">
        <v>Lucas 24, 13-35</v>
      </c>
    </row>
    <row r="61" spans="1:4" x14ac:dyDescent="0.3">
      <c r="A61" t="str">
        <v>Ante Ti, Señor</v>
      </c>
      <c r="B61" t="str">
        <v>F03</v>
      </c>
      <c r="C61" t="str">
        <v>Carmelo Erdozáin</v>
      </c>
      <c r="D61" t="str">
        <v>-</v>
      </c>
    </row>
    <row r="62" spans="1:4" x14ac:dyDescent="0.3">
      <c r="A62" t="str">
        <v>Anunciaremos tu reino, Señor</v>
      </c>
      <c r="B62" t="str">
        <v>L01</v>
      </c>
      <c r="C62" t="str">
        <v>Cristóbal Halffter</v>
      </c>
      <c r="D62" t="str">
        <v>Romanos 14, 17</v>
      </c>
    </row>
    <row r="63" spans="1:4" x14ac:dyDescent="0.3">
      <c r="A63" t="str">
        <v>Aquí tienes el Pan</v>
      </c>
      <c r="B63" t="str">
        <v>F04</v>
      </c>
      <c r="C63" t="str">
        <v>Padre Ernesto</v>
      </c>
      <c r="D63" t="str">
        <v>-</v>
      </c>
    </row>
    <row r="64" spans="1:4" x14ac:dyDescent="0.3">
      <c r="A64" t="str">
        <v>Ave María</v>
      </c>
      <c r="B64" t="str">
        <v>M02</v>
      </c>
      <c r="C64" t="str">
        <v>Toño Casado</v>
      </c>
      <c r="D64" t="str">
        <v>-</v>
      </c>
    </row>
    <row r="65" spans="1:4" x14ac:dyDescent="0.3">
      <c r="A65" t="str">
        <v>Ay, del chiquirritín</v>
      </c>
      <c r="B65" t="str">
        <v>O03</v>
      </c>
      <c r="C65" t="str">
        <v>-</v>
      </c>
      <c r="D65" t="str">
        <v>-</v>
      </c>
    </row>
    <row r="66" spans="1:4" x14ac:dyDescent="0.3">
      <c r="A66" t="str">
        <v>Ayúdame a caminar</v>
      </c>
      <c r="B66" t="str">
        <v>D05</v>
      </c>
      <c r="C66" t="str">
        <v>José Vives</v>
      </c>
      <c r="D66" t="str">
        <v>Mateo 14, 22-33</v>
      </c>
    </row>
    <row r="67" spans="1:4" x14ac:dyDescent="0.3">
      <c r="A67" t="str">
        <v>Beati voi poveri</v>
      </c>
      <c r="B67" t="str">
        <v>Q11</v>
      </c>
      <c r="C67" t="str">
        <v>Taizé</v>
      </c>
      <c r="D67">
        <v>0</v>
      </c>
    </row>
    <row r="68" spans="1:4" x14ac:dyDescent="0.3">
      <c r="A68" t="str">
        <v>Behüte mich Gott</v>
      </c>
      <c r="B68" t="str">
        <v>Q12</v>
      </c>
      <c r="C68" t="str">
        <v>Taizé</v>
      </c>
      <c r="D68">
        <v>0</v>
      </c>
    </row>
    <row r="69" spans="1:4" x14ac:dyDescent="0.3">
      <c r="A69" t="str">
        <v>Bendecid al Señor</v>
      </c>
      <c r="B69" t="str">
        <v>Q15</v>
      </c>
      <c r="C69" t="str">
        <v>Taizé</v>
      </c>
      <c r="D69" t="str">
        <v>Daniel 3, 57-90</v>
      </c>
    </row>
    <row r="70" spans="1:4" x14ac:dyDescent="0.3">
      <c r="A70" t="str">
        <v>Bendigamos al Señor</v>
      </c>
      <c r="B70" t="str">
        <v>N01</v>
      </c>
      <c r="C70" t="str">
        <v>Pelayo Sánchez</v>
      </c>
      <c r="D70" t="str">
        <v>Lucas 4, 18</v>
      </c>
    </row>
    <row r="71" spans="1:4" x14ac:dyDescent="0.3">
      <c r="A71" t="str">
        <v>Bendito el que viene (canon)</v>
      </c>
      <c r="B71" t="str">
        <v>Q13</v>
      </c>
      <c r="C71" t="str">
        <v>Taizé</v>
      </c>
      <c r="D71" t="str">
        <v>Marcos 11, 9</v>
      </c>
    </row>
    <row r="72" spans="1:4" x14ac:dyDescent="0.3">
      <c r="A72" t="str">
        <v>Benedictus qui venit (canon)</v>
      </c>
      <c r="B72" t="str">
        <v>Q13</v>
      </c>
      <c r="C72" t="str">
        <v>Taizé</v>
      </c>
      <c r="D72">
        <v>0</v>
      </c>
    </row>
    <row r="73" spans="1:4" x14ac:dyDescent="0.3">
      <c r="A73" t="str">
        <v>Bénissez le Seigneur</v>
      </c>
      <c r="B73" t="str">
        <v>Q15</v>
      </c>
      <c r="C73" t="str">
        <v>Taizé</v>
      </c>
      <c r="D73">
        <v>0</v>
      </c>
    </row>
    <row r="74" spans="1:4" x14ac:dyDescent="0.3">
      <c r="A74" t="str">
        <v>Bienaventurados seremos, Señor</v>
      </c>
      <c r="B74" t="str">
        <v>K13</v>
      </c>
      <c r="C74" t="str">
        <v>Emilio Vicente Mateu</v>
      </c>
      <c r="D74" t="str">
        <v>Mateo 5, 3-12</v>
      </c>
    </row>
    <row r="75" spans="1:4" x14ac:dyDescent="0.3">
      <c r="A75" t="str">
        <v>Bienaventuranzas (33 El Musical)</v>
      </c>
      <c r="B75" t="str">
        <v>K11</v>
      </c>
      <c r="C75" t="str">
        <v>Toño Casado</v>
      </c>
      <c r="D75" t="str">
        <v>Mateo 5, 3-12</v>
      </c>
    </row>
    <row r="76" spans="1:4" x14ac:dyDescent="0.3">
      <c r="A76" t="str">
        <v>Bienaventuranzas (Kairoi)</v>
      </c>
      <c r="B76" t="str">
        <v>K12</v>
      </c>
      <c r="C76" t="str">
        <v>Kairoi</v>
      </c>
      <c r="D76" t="str">
        <v>Juan 12, 24</v>
      </c>
    </row>
    <row r="77" spans="1:4" x14ac:dyDescent="0.3">
      <c r="A77" t="str">
        <v>Bienvenidos</v>
      </c>
      <c r="B77" t="str">
        <v>A08</v>
      </c>
      <c r="C77" t="str">
        <v>Toño Casado</v>
      </c>
      <c r="D77" t="str">
        <v>-</v>
      </c>
    </row>
    <row r="78" spans="1:4" x14ac:dyDescent="0.3">
      <c r="A78" t="str">
        <v>Bleibet hier</v>
      </c>
      <c r="B78" t="str">
        <v>Q14</v>
      </c>
      <c r="C78" t="str">
        <v>Taizé</v>
      </c>
      <c r="D78">
        <v>0</v>
      </c>
    </row>
    <row r="79" spans="1:4" x14ac:dyDescent="0.3">
      <c r="A79" t="str">
        <v>Bless the Lord</v>
      </c>
      <c r="B79" t="str">
        <v>Q17</v>
      </c>
      <c r="C79" t="str">
        <v>Taizé</v>
      </c>
      <c r="D79">
        <v>0</v>
      </c>
    </row>
    <row r="80" spans="1:4" x14ac:dyDescent="0.3">
      <c r="A80" t="str">
        <v>Bóg jest miłością</v>
      </c>
      <c r="B80" t="str">
        <v>Q16</v>
      </c>
      <c r="C80" t="str">
        <v>Taizé</v>
      </c>
      <c r="D80">
        <v>0</v>
      </c>
    </row>
    <row r="81" spans="1:4" x14ac:dyDescent="0.3">
      <c r="A81" t="str">
        <v>Bogoroditse Dievo 1</v>
      </c>
      <c r="B81" t="str">
        <v>Q18</v>
      </c>
      <c r="C81" t="str">
        <v>Taizé</v>
      </c>
      <c r="D81">
        <v>0</v>
      </c>
    </row>
    <row r="82" spans="1:4" x14ac:dyDescent="0.3">
      <c r="A82" t="str">
        <v>Bonum est confidere</v>
      </c>
      <c r="B82" t="str">
        <v>Q19</v>
      </c>
      <c r="C82" t="str">
        <v>Taizé</v>
      </c>
      <c r="D82">
        <v>0</v>
      </c>
    </row>
    <row r="83" spans="1:4" x14ac:dyDescent="0.3">
      <c r="A83" t="str">
        <v>Caminamos hacia el Sol</v>
      </c>
      <c r="B83" t="str">
        <v>A09</v>
      </c>
      <c r="C83" t="str">
        <v>Juan Antonio Espinosa</v>
      </c>
      <c r="D83" t="str">
        <v>-</v>
      </c>
    </row>
    <row r="84" spans="1:4" x14ac:dyDescent="0.3">
      <c r="A84" t="str">
        <v>Caminando voy</v>
      </c>
      <c r="B84" t="str">
        <v>A10</v>
      </c>
      <c r="C84" t="str">
        <v>Cesáreo Gabarain</v>
      </c>
      <c r="D84" t="str">
        <v>-</v>
      </c>
    </row>
    <row r="85" spans="1:4" x14ac:dyDescent="0.3">
      <c r="A85" t="str">
        <v>Caminaré hoy en tu presencia</v>
      </c>
      <c r="B85" t="str">
        <v>D06</v>
      </c>
      <c r="C85" t="str">
        <v>Ixcís</v>
      </c>
      <c r="D85" t="str">
        <v>Salmo 116, 9</v>
      </c>
    </row>
    <row r="86" spans="1:4" x14ac:dyDescent="0.3">
      <c r="A86" t="str">
        <v>Campana sobre campana</v>
      </c>
      <c r="B86" t="str">
        <v>O04</v>
      </c>
      <c r="C86" t="str">
        <v>-</v>
      </c>
      <c r="D86" t="str">
        <v>-</v>
      </c>
    </row>
    <row r="87" spans="1:4" x14ac:dyDescent="0.3">
      <c r="A87" t="str">
        <v>Canta aleluya</v>
      </c>
      <c r="B87" t="str">
        <v>E11</v>
      </c>
      <c r="C87" t="str">
        <v>Linda Stassen</v>
      </c>
      <c r="D87" t="str">
        <v>-</v>
      </c>
    </row>
    <row r="88" spans="1:4" x14ac:dyDescent="0.3">
      <c r="A88" t="str">
        <v>Cantad a Dios</v>
      </c>
      <c r="B88" t="str">
        <v>D07</v>
      </c>
      <c r="C88" t="str">
        <v>Pedro Núñez</v>
      </c>
      <c r="D88" t="str">
        <v>Salmo 150</v>
      </c>
    </row>
    <row r="89" spans="1:4" x14ac:dyDescent="0.3">
      <c r="A89" t="str">
        <v>Cantaré al Señor</v>
      </c>
      <c r="B89" t="str">
        <v>Q20</v>
      </c>
      <c r="C89" t="str">
        <v>Taizé</v>
      </c>
      <c r="D89" t="str">
        <v>Salmo 104, 33-34</v>
      </c>
    </row>
    <row r="90" spans="1:4" x14ac:dyDescent="0.3">
      <c r="A90" t="str">
        <v>Cantaré eternamente</v>
      </c>
      <c r="B90" t="str">
        <v>D08</v>
      </c>
      <c r="C90" t="str">
        <v>Francisco Palazón</v>
      </c>
      <c r="D90" t="str">
        <v>Salmo 88</v>
      </c>
    </row>
    <row r="91" spans="1:4" x14ac:dyDescent="0.3">
      <c r="A91" t="str">
        <v>Cantarei ao Senhor</v>
      </c>
      <c r="B91" t="str">
        <v>Q20</v>
      </c>
      <c r="C91" t="str">
        <v>Taizé</v>
      </c>
      <c r="D91">
        <v>0</v>
      </c>
    </row>
    <row r="92" spans="1:4" x14ac:dyDescent="0.3">
      <c r="A92" t="str">
        <v>Cantate Domino canticum novum</v>
      </c>
      <c r="B92" t="str">
        <v>Q22</v>
      </c>
      <c r="C92" t="str">
        <v>Taizé</v>
      </c>
      <c r="D92">
        <v>0</v>
      </c>
    </row>
    <row r="93" spans="1:4" x14ac:dyDescent="0.3">
      <c r="A93" t="str">
        <v>Cantemos al amor de los amores</v>
      </c>
      <c r="B93" t="str">
        <v>P01</v>
      </c>
      <c r="C93" t="str">
        <v>Ignacio Busca de Sagastizabal</v>
      </c>
      <c r="D93" t="str">
        <v>-</v>
      </c>
    </row>
    <row r="94" spans="1:4" x14ac:dyDescent="0.3">
      <c r="A94" t="str">
        <v>Cantemos todos la Navidad</v>
      </c>
      <c r="B94" t="str">
        <v>O05</v>
      </c>
      <c r="C94" t="str">
        <v>Emilio Vicente Mateu</v>
      </c>
      <c r="D94" t="str">
        <v>-</v>
      </c>
    </row>
    <row r="95" spans="1:4" x14ac:dyDescent="0.3">
      <c r="A95" t="str">
        <v>Cerca de Ti, Señor</v>
      </c>
      <c r="B95" t="str">
        <v>K14</v>
      </c>
      <c r="C95" t="str">
        <v>Sarah Flower Adams</v>
      </c>
      <c r="D95" t="str">
        <v>-</v>
      </c>
    </row>
    <row r="96" spans="1:4" x14ac:dyDescent="0.3">
      <c r="A96" t="str">
        <v>Cerca está el Señor</v>
      </c>
      <c r="B96" t="str">
        <v>K15</v>
      </c>
      <c r="C96" t="str">
        <v>Carmelo Erdozáin</v>
      </c>
      <c r="D96" t="str">
        <v>Salmo 145</v>
      </c>
    </row>
    <row r="97" spans="1:4" x14ac:dyDescent="0.3">
      <c r="A97" t="str">
        <v>Christe Salvator</v>
      </c>
      <c r="B97" t="str">
        <v>Q23</v>
      </c>
      <c r="C97" t="str">
        <v>Taizé</v>
      </c>
      <c r="D97">
        <v>0</v>
      </c>
    </row>
    <row r="98" spans="1:4" x14ac:dyDescent="0.3">
      <c r="A98" t="str">
        <v>Christe, lux mundi</v>
      </c>
      <c r="B98" t="str">
        <v>Q21</v>
      </c>
      <c r="C98" t="str">
        <v>Taizé</v>
      </c>
      <c r="D98">
        <v>0</v>
      </c>
    </row>
    <row r="99" spans="1:4" x14ac:dyDescent="0.3">
      <c r="A99" t="str">
        <v>Come este pan</v>
      </c>
      <c r="B99" t="str">
        <v>Q36</v>
      </c>
      <c r="C99" t="str">
        <v>Taizé</v>
      </c>
      <c r="D99" t="str">
        <v>Juan 6, 35</v>
      </c>
    </row>
    <row r="100" spans="1:4" x14ac:dyDescent="0.3">
      <c r="A100" t="str">
        <v>Comeremos de la mesa</v>
      </c>
      <c r="B100" t="str">
        <v>A11</v>
      </c>
      <c r="C100" t="str">
        <v>Juanjo Elezkano</v>
      </c>
      <c r="D100" t="str">
        <v>-</v>
      </c>
    </row>
    <row r="101" spans="1:4" x14ac:dyDescent="0.3">
      <c r="A101" t="str">
        <v>Como sal, como luz</v>
      </c>
      <c r="B101" t="str">
        <v>D09</v>
      </c>
      <c r="C101" t="str">
        <v>Ixcís</v>
      </c>
      <c r="D101" t="str">
        <v>Mateo 5, 13-16</v>
      </c>
    </row>
    <row r="102" spans="1:4" x14ac:dyDescent="0.3">
      <c r="A102" t="str">
        <v>Compartir junto al Señor</v>
      </c>
      <c r="B102" t="str">
        <v>D10</v>
      </c>
      <c r="C102" t="str">
        <v>Carmelo Erdozáin</v>
      </c>
      <c r="D102" t="str">
        <v>-</v>
      </c>
    </row>
    <row r="103" spans="1:4" x14ac:dyDescent="0.3">
      <c r="A103" t="str">
        <v>Con vosotros está</v>
      </c>
      <c r="B103" t="str">
        <v>K16</v>
      </c>
      <c r="C103" t="str">
        <v>Miguel Manzano</v>
      </c>
      <c r="D103" t="str">
        <v>Mateo 25, 35-46</v>
      </c>
    </row>
    <row r="104" spans="1:4" x14ac:dyDescent="0.3">
      <c r="A104" t="str">
        <v>Confieso</v>
      </c>
      <c r="B104" t="str">
        <v>B02</v>
      </c>
      <c r="C104" t="str">
        <v>Alberto Arija</v>
      </c>
      <c r="D104" t="str">
        <v>-</v>
      </c>
    </row>
    <row r="105" spans="1:4" x14ac:dyDescent="0.3">
      <c r="A105" t="str">
        <v>Confitemini Domino</v>
      </c>
      <c r="B105" t="str">
        <v>Q24</v>
      </c>
      <c r="C105" t="str">
        <v>Taizé</v>
      </c>
      <c r="D105">
        <v>0</v>
      </c>
    </row>
    <row r="106" spans="1:4" x14ac:dyDescent="0.3">
      <c r="A106" t="str">
        <v>Corazón inquieto</v>
      </c>
      <c r="B106" t="str">
        <v>K18</v>
      </c>
      <c r="C106" t="str">
        <v>Elena Ráfales</v>
      </c>
      <c r="D106" t="str">
        <v>San Agustín</v>
      </c>
    </row>
    <row r="107" spans="1:4" x14ac:dyDescent="0.3">
      <c r="A107" t="str">
        <v>Cordero de Dios (Algete)</v>
      </c>
      <c r="B107" t="str">
        <v>J01</v>
      </c>
      <c r="C107" t="str">
        <v>-</v>
      </c>
      <c r="D107" t="str">
        <v>-</v>
      </c>
    </row>
    <row r="108" spans="1:4" x14ac:dyDescent="0.3">
      <c r="A108" t="str">
        <v>Cordero de Dios (Aragüés)</v>
      </c>
      <c r="B108" t="str">
        <v>J02</v>
      </c>
      <c r="C108" t="str">
        <v>Tomás Aragüés</v>
      </c>
      <c r="D108" t="str">
        <v>-</v>
      </c>
    </row>
    <row r="109" spans="1:4" x14ac:dyDescent="0.3">
      <c r="A109" t="str">
        <v>Cordero de Dios (boliviano)</v>
      </c>
      <c r="B109" t="str">
        <v>J03</v>
      </c>
      <c r="C109" t="str">
        <v>-</v>
      </c>
      <c r="D109" t="str">
        <v>-</v>
      </c>
    </row>
    <row r="110" spans="1:4" x14ac:dyDescent="0.3">
      <c r="A110" t="str">
        <v>Cordero de Dios (Manzano)</v>
      </c>
      <c r="B110" t="str">
        <v>J04</v>
      </c>
      <c r="C110" t="str">
        <v>Miguel Manzano</v>
      </c>
      <c r="D110" t="str">
        <v>-</v>
      </c>
    </row>
    <row r="111" spans="1:4" x14ac:dyDescent="0.3">
      <c r="A111" t="str">
        <v>Cordero de Dios (Maristas)</v>
      </c>
      <c r="B111" t="str">
        <v>J05</v>
      </c>
      <c r="C111" t="str">
        <v>Alejandro Mejía</v>
      </c>
      <c r="D111" t="str">
        <v>-</v>
      </c>
    </row>
    <row r="112" spans="1:4" x14ac:dyDescent="0.3">
      <c r="A112" t="str">
        <v>Cordero de Dios (MiEs)</v>
      </c>
      <c r="B112" t="str">
        <v>J06</v>
      </c>
      <c r="C112" t="str">
        <v>Misioneros de la Esperanza</v>
      </c>
      <c r="D112" t="str">
        <v>-</v>
      </c>
    </row>
    <row r="113" spans="1:4" x14ac:dyDescent="0.3">
      <c r="A113" t="str">
        <v>Cristo es Espíritu y Dios</v>
      </c>
      <c r="B113" t="str">
        <v>Q33</v>
      </c>
      <c r="C113" t="str">
        <v>Taizé</v>
      </c>
      <c r="D113" t="str">
        <v>2 Corintios 3, 17</v>
      </c>
    </row>
    <row r="114" spans="1:4" x14ac:dyDescent="0.3">
      <c r="A114" t="str">
        <v>Cristo está vivo</v>
      </c>
      <c r="B114" t="str">
        <v>Q72</v>
      </c>
      <c r="C114" t="str">
        <v>Taizé</v>
      </c>
      <c r="D114" t="str">
        <v>-</v>
      </c>
    </row>
    <row r="115" spans="1:4" x14ac:dyDescent="0.3">
      <c r="A115" t="str">
        <v>Cristo ha resucitado</v>
      </c>
      <c r="B115" t="str">
        <v>K17</v>
      </c>
      <c r="C115" t="str">
        <v>Taizé</v>
      </c>
      <c r="D115" t="str">
        <v>-</v>
      </c>
    </row>
    <row r="116" spans="1:4" x14ac:dyDescent="0.3">
      <c r="A116" t="str">
        <v>Cristo ha resucitado (canon)</v>
      </c>
      <c r="B116" t="str">
        <v>Q73</v>
      </c>
      <c r="C116" t="str">
        <v>Taizé</v>
      </c>
      <c r="D116" t="str">
        <v>Lucas 24, 34</v>
      </c>
    </row>
    <row r="117" spans="1:4" x14ac:dyDescent="0.3">
      <c r="A117" t="str">
        <v>Cristo Jesús</v>
      </c>
      <c r="B117" t="str">
        <v>Q47</v>
      </c>
      <c r="C117" t="str">
        <v>Taizé</v>
      </c>
      <c r="D117" t="str">
        <v>-</v>
      </c>
    </row>
    <row r="118" spans="1:4" x14ac:dyDescent="0.3">
      <c r="A118" t="str">
        <v>Cristo nos da la libertad</v>
      </c>
      <c r="B118" t="str">
        <v>K19</v>
      </c>
      <c r="C118" t="str">
        <v>Carmelo Erdozáin</v>
      </c>
      <c r="D118" t="str">
        <v>-</v>
      </c>
    </row>
    <row r="119" spans="1:4" x14ac:dyDescent="0.3">
      <c r="A119" t="str">
        <v>Cristo por nosotros</v>
      </c>
      <c r="B119" t="str">
        <v>D11</v>
      </c>
      <c r="C119" t="str">
        <v>Carmelo Erdozáin</v>
      </c>
      <c r="D119" t="str">
        <v>Filipenses 2, 8-9</v>
      </c>
    </row>
    <row r="120" spans="1:4" x14ac:dyDescent="0.3">
      <c r="A120" t="str">
        <v>Crucem tuam</v>
      </c>
      <c r="B120" t="str">
        <v>Q25</v>
      </c>
      <c r="C120" t="str">
        <v>Taizé</v>
      </c>
      <c r="D120">
        <v>0</v>
      </c>
    </row>
    <row r="121" spans="1:4" x14ac:dyDescent="0.3">
      <c r="A121" t="str">
        <v>Cuando el pobre nada tiene</v>
      </c>
      <c r="B121" t="str">
        <v>F05</v>
      </c>
      <c r="C121" t="str">
        <v>Miguel Manzano</v>
      </c>
      <c r="D121" t="str">
        <v>-</v>
      </c>
    </row>
    <row r="122" spans="1:4" x14ac:dyDescent="0.3">
      <c r="A122" t="str">
        <v>Da la paz al mundo</v>
      </c>
      <c r="B122" t="str">
        <v>I01</v>
      </c>
      <c r="C122" t="str">
        <v>Toño Casado</v>
      </c>
      <c r="D122" t="str">
        <v>-</v>
      </c>
    </row>
    <row r="123" spans="1:4" x14ac:dyDescent="0.3">
      <c r="A123" t="str">
        <v>Da pacem cordium (canon)</v>
      </c>
      <c r="B123" t="str">
        <v>Q26</v>
      </c>
      <c r="C123" t="str">
        <v>Taizé</v>
      </c>
      <c r="D123">
        <v>0</v>
      </c>
    </row>
    <row r="124" spans="1:4" x14ac:dyDescent="0.3">
      <c r="A124" t="str">
        <v>Da pacem... in diebus</v>
      </c>
      <c r="B124" t="str">
        <v>Q27</v>
      </c>
      <c r="C124" t="str">
        <v>Taizé</v>
      </c>
      <c r="D124">
        <v>0</v>
      </c>
    </row>
    <row r="125" spans="1:4" x14ac:dyDescent="0.3">
      <c r="A125" t="str">
        <v>Danos la paz del corazón</v>
      </c>
      <c r="B125" t="str">
        <v>Q35</v>
      </c>
      <c r="C125" t="str">
        <v>Taizé</v>
      </c>
      <c r="D125" t="str">
        <v>-</v>
      </c>
    </row>
    <row r="126" spans="1:4" x14ac:dyDescent="0.3">
      <c r="A126" t="str">
        <v>Danos la paz, oh, Señor</v>
      </c>
      <c r="B126" t="str">
        <v>Q34</v>
      </c>
      <c r="C126" t="str">
        <v>Taizé</v>
      </c>
      <c r="D126" t="str">
        <v>-</v>
      </c>
    </row>
    <row r="127" spans="1:4" x14ac:dyDescent="0.3">
      <c r="A127" t="str">
        <v>Danos la paz, Señor</v>
      </c>
      <c r="B127" t="str">
        <v>Q27</v>
      </c>
      <c r="C127" t="str">
        <v>Taizé</v>
      </c>
      <c r="D127" t="str">
        <v>Sirácides (Eclesiástico) 50, 23</v>
      </c>
    </row>
    <row r="128" spans="1:4" x14ac:dyDescent="0.3">
      <c r="A128" t="str">
        <v>Danos un corazón</v>
      </c>
      <c r="B128" t="str">
        <v>K21</v>
      </c>
      <c r="C128" t="str">
        <v>Juan Antonio Espinosa</v>
      </c>
      <c r="D128" t="str">
        <v>Ezequiel 36, 26-28</v>
      </c>
    </row>
    <row r="129" spans="1:4" x14ac:dyDescent="0.3">
      <c r="A129" t="str">
        <v>Danos, Señor, la paz (canon)</v>
      </c>
      <c r="B129" t="str">
        <v>Q26</v>
      </c>
      <c r="C129" t="str">
        <v>Taizé</v>
      </c>
      <c r="D129" t="str">
        <v>-</v>
      </c>
    </row>
    <row r="130" spans="1:4" x14ac:dyDescent="0.3">
      <c r="A130" t="str">
        <v>Dans nos obscurités</v>
      </c>
      <c r="B130" t="str">
        <v>Q28</v>
      </c>
      <c r="C130" t="str">
        <v>Taizé</v>
      </c>
      <c r="D130">
        <v>0</v>
      </c>
    </row>
    <row r="131" spans="1:4" x14ac:dyDescent="0.3">
      <c r="A131" t="str">
        <v>De noche</v>
      </c>
      <c r="B131" t="str">
        <v>Q29</v>
      </c>
      <c r="C131" t="str">
        <v>Taizé</v>
      </c>
      <c r="D131" t="str">
        <v>Luis Rosales</v>
      </c>
    </row>
    <row r="132" spans="1:4" x14ac:dyDescent="0.3">
      <c r="A132" t="str">
        <v>Deja ahora</v>
      </c>
      <c r="B132" t="str">
        <v>Q64</v>
      </c>
      <c r="C132" t="str">
        <v>Taizé</v>
      </c>
      <c r="D132" t="str">
        <v>Lucas 2, 29</v>
      </c>
    </row>
    <row r="133" spans="1:4" x14ac:dyDescent="0.3">
      <c r="A133" t="str">
        <v>Dentro llevas la fuente de vida</v>
      </c>
      <c r="B133" t="str">
        <v>Q79</v>
      </c>
      <c r="C133" t="str">
        <v>Taizé</v>
      </c>
      <c r="D133" t="str">
        <v>-</v>
      </c>
    </row>
    <row r="134" spans="1:4" x14ac:dyDescent="0.3">
      <c r="A134" t="str">
        <v>Despierta tú que duermes</v>
      </c>
      <c r="B134" t="str">
        <v>Q30</v>
      </c>
      <c r="C134" t="str">
        <v>Taizé</v>
      </c>
      <c r="D134" t="str">
        <v>Efesios 5, 14</v>
      </c>
    </row>
    <row r="135" spans="1:4" x14ac:dyDescent="0.3">
      <c r="A135" t="str">
        <v>Deus, Deus meus (canon)</v>
      </c>
      <c r="B135" t="str">
        <v>Q31</v>
      </c>
      <c r="C135">
        <v>0</v>
      </c>
      <c r="D135">
        <v>0</v>
      </c>
    </row>
    <row r="136" spans="1:4" x14ac:dyDescent="0.3">
      <c r="A136" t="str">
        <v>Dichosos los pobres</v>
      </c>
      <c r="B136" t="str">
        <v>Q11</v>
      </c>
      <c r="C136" t="str">
        <v>Taizé</v>
      </c>
      <c r="D136" t="str">
        <v>Lucas 6, 20</v>
      </c>
    </row>
    <row r="137" spans="1:4" x14ac:dyDescent="0.3">
      <c r="A137" t="str">
        <v>Dieu ne peut que donner</v>
      </c>
      <c r="B137" t="str">
        <v>Q32</v>
      </c>
      <c r="C137">
        <v>0</v>
      </c>
      <c r="D137">
        <v>0</v>
      </c>
    </row>
    <row r="138" spans="1:4" x14ac:dyDescent="0.3">
      <c r="A138" t="str">
        <v>Dime cómo ser pan</v>
      </c>
      <c r="B138" t="str">
        <v>K20</v>
      </c>
      <c r="C138" t="str">
        <v>Salomé Arricibita</v>
      </c>
      <c r="D138" t="str">
        <v>-</v>
      </c>
    </row>
    <row r="139" spans="1:4" x14ac:dyDescent="0.3">
      <c r="A139" t="str">
        <v>Dime, niño</v>
      </c>
      <c r="B139" t="str">
        <v>O06</v>
      </c>
      <c r="C139" t="str">
        <v>-</v>
      </c>
      <c r="D139" t="str">
        <v>-</v>
      </c>
    </row>
    <row r="140" spans="1:4" x14ac:dyDescent="0.3">
      <c r="A140" t="str">
        <v>Dios de la vida</v>
      </c>
      <c r="B140" t="str">
        <v>Q23</v>
      </c>
      <c r="C140" t="str">
        <v>Taizé</v>
      </c>
      <c r="D140" t="str">
        <v>-</v>
      </c>
    </row>
    <row r="141" spans="1:4" x14ac:dyDescent="0.3">
      <c r="A141" t="str">
        <v>Dios es amor</v>
      </c>
      <c r="B141" t="str">
        <v>A12</v>
      </c>
      <c r="C141" t="str">
        <v>Cesáreo Gabarain</v>
      </c>
      <c r="D141" t="str">
        <v>1 Juan 4, 8</v>
      </c>
    </row>
    <row r="142" spans="1:4" x14ac:dyDescent="0.3">
      <c r="A142" t="str">
        <v>Dios es fiel</v>
      </c>
      <c r="B142" t="str">
        <v>K22</v>
      </c>
      <c r="C142" t="str">
        <v>Alberto Taulé</v>
      </c>
      <c r="D142" t="str">
        <v>-</v>
      </c>
    </row>
    <row r="143" spans="1:4" x14ac:dyDescent="0.3">
      <c r="A143" t="str">
        <v>Dios es ternura</v>
      </c>
      <c r="B143" t="str">
        <v>Q16</v>
      </c>
      <c r="C143" t="str">
        <v>Taizé</v>
      </c>
      <c r="D143" t="str">
        <v>-</v>
      </c>
    </row>
    <row r="144" spans="1:4" x14ac:dyDescent="0.3">
      <c r="A144" t="str">
        <v>Dios está aquí</v>
      </c>
      <c r="B144" t="str">
        <v>A13</v>
      </c>
      <c r="C144" t="str">
        <v>Javier Gacías</v>
      </c>
      <c r="D144" t="str">
        <v>-</v>
      </c>
    </row>
    <row r="145" spans="1:4" x14ac:dyDescent="0.3">
      <c r="A145" t="str">
        <v>Dios nos convoca</v>
      </c>
      <c r="B145" t="str">
        <v>A14</v>
      </c>
      <c r="C145" t="str">
        <v>Carmelo Erdozáin</v>
      </c>
      <c r="D145" t="str">
        <v>-</v>
      </c>
    </row>
    <row r="146" spans="1:4" x14ac:dyDescent="0.3">
      <c r="A146" t="str">
        <v>Dios te salve</v>
      </c>
      <c r="B146" t="str">
        <v>Q18</v>
      </c>
      <c r="C146" t="str">
        <v>Taizé</v>
      </c>
      <c r="D146" t="str">
        <v>-</v>
      </c>
    </row>
    <row r="147" spans="1:4" x14ac:dyDescent="0.3">
      <c r="A147" t="str">
        <v>Dios, muéstrame tu senda</v>
      </c>
      <c r="B147" t="str">
        <v>Q40</v>
      </c>
      <c r="C147" t="str">
        <v>Taizé</v>
      </c>
      <c r="D147" t="str">
        <v>Santa Brígida de Suecia</v>
      </c>
    </row>
    <row r="148" spans="1:4" x14ac:dyDescent="0.3">
      <c r="A148" t="str">
        <v>Dios, que nos ama</v>
      </c>
      <c r="B148" t="str">
        <v>Q32</v>
      </c>
      <c r="C148" t="str">
        <v>Taizé</v>
      </c>
      <c r="D148" t="str">
        <v>-</v>
      </c>
    </row>
    <row r="149" spans="1:4" x14ac:dyDescent="0.3">
      <c r="A149" t="str">
        <v>Dolorosa</v>
      </c>
      <c r="B149" t="str">
        <v>K23</v>
      </c>
      <c r="C149" t="str">
        <v>Juan Antonio Espinosa</v>
      </c>
      <c r="D149" t="str">
        <v>Juan 19, 25-27</v>
      </c>
    </row>
    <row r="150" spans="1:4" x14ac:dyDescent="0.3">
      <c r="A150" t="str">
        <v>Dominus spiritus est</v>
      </c>
      <c r="B150" t="str">
        <v>Q33</v>
      </c>
      <c r="C150">
        <v>0</v>
      </c>
      <c r="D150">
        <v>0</v>
      </c>
    </row>
    <row r="151" spans="1:4" x14ac:dyDescent="0.3">
      <c r="A151" t="str">
        <v>Dona la pace</v>
      </c>
      <c r="B151" t="str">
        <v>Q34</v>
      </c>
      <c r="C151">
        <v>0</v>
      </c>
      <c r="D151">
        <v>0</v>
      </c>
    </row>
    <row r="152" spans="1:4" x14ac:dyDescent="0.3">
      <c r="A152" t="str">
        <v>Dona nobis pacem</v>
      </c>
      <c r="B152" t="str">
        <v>Q35</v>
      </c>
      <c r="C152">
        <v>0</v>
      </c>
      <c r="D152">
        <v>0</v>
      </c>
    </row>
    <row r="153" spans="1:4" x14ac:dyDescent="0.3">
      <c r="A153" t="str">
        <v>Donde hay amor</v>
      </c>
      <c r="B153" t="str">
        <v>Q78</v>
      </c>
      <c r="C153" t="str">
        <v>Taizé</v>
      </c>
      <c r="D153" t="str">
        <v>-</v>
      </c>
    </row>
    <row r="154" spans="1:4" x14ac:dyDescent="0.3">
      <c r="A154" t="str">
        <v>Donde hay caridad y amor</v>
      </c>
      <c r="B154" t="str">
        <v>F06</v>
      </c>
      <c r="C154" t="str">
        <v>Joaquín Madurga</v>
      </c>
      <c r="D154" t="str">
        <v>-</v>
      </c>
    </row>
    <row r="155" spans="1:4" x14ac:dyDescent="0.3">
      <c r="A155" t="str">
        <v>Dulce muchacha humilde de Palestina</v>
      </c>
      <c r="B155" t="str">
        <v>M03</v>
      </c>
      <c r="C155" t="str">
        <v>-</v>
      </c>
      <c r="D155" t="str">
        <v>-</v>
      </c>
    </row>
    <row r="156" spans="1:4" x14ac:dyDescent="0.3">
      <c r="A156" t="str">
        <v>Eat this bread</v>
      </c>
      <c r="B156" t="str">
        <v>Q36</v>
      </c>
      <c r="C156">
        <v>0</v>
      </c>
      <c r="D156">
        <v>0</v>
      </c>
    </row>
    <row r="157" spans="1:4" x14ac:dyDescent="0.3">
      <c r="A157" t="str">
        <v>El alma que anda en amor</v>
      </c>
      <c r="B157" t="str">
        <v>Q37</v>
      </c>
      <c r="C157" t="str">
        <v>Taizé</v>
      </c>
      <c r="D157" t="str">
        <v>San Juan de la Cruz</v>
      </c>
    </row>
    <row r="158" spans="1:4" x14ac:dyDescent="0.3">
      <c r="A158" t="str">
        <v>El amor es nuestro canto</v>
      </c>
      <c r="B158" t="str">
        <v>K24</v>
      </c>
      <c r="C158" t="str">
        <v>Kairoi</v>
      </c>
      <c r="D158" t="str">
        <v>-</v>
      </c>
    </row>
    <row r="159" spans="1:4" x14ac:dyDescent="0.3">
      <c r="A159" t="str">
        <v>El cáliz que bendecimos</v>
      </c>
      <c r="B159" t="str">
        <v>D12</v>
      </c>
      <c r="C159" t="str">
        <v>Francisco Palazón</v>
      </c>
      <c r="D159" t="str">
        <v>Salmo 115</v>
      </c>
    </row>
    <row r="160" spans="1:4" x14ac:dyDescent="0.3">
      <c r="A160" t="str">
        <v>El calor de tu palabra</v>
      </c>
      <c r="B160" t="str">
        <v>K25</v>
      </c>
      <c r="C160" t="str">
        <v>Brotes de Olivo</v>
      </c>
      <c r="D160" t="str">
        <v>-</v>
      </c>
    </row>
    <row r="161" spans="1:4" x14ac:dyDescent="0.3">
      <c r="A161" t="str">
        <v>El camino no lo haremos solos</v>
      </c>
      <c r="B161" t="str">
        <v>K26</v>
      </c>
      <c r="C161" t="str">
        <v>Gen Rosso</v>
      </c>
      <c r="D161" t="str">
        <v>-</v>
      </c>
    </row>
    <row r="162" spans="1:4" x14ac:dyDescent="0.3">
      <c r="A162" t="str">
        <v>El Espíritu de Dios (33 El Musical)</v>
      </c>
      <c r="B162" t="str">
        <v>N02</v>
      </c>
      <c r="C162" t="str">
        <v>Toño Casado</v>
      </c>
      <c r="D162" t="str">
        <v>Isaías 11, 8-9</v>
      </c>
    </row>
    <row r="163" spans="1:4" x14ac:dyDescent="0.3">
      <c r="A163" t="str">
        <v>El niño Dios ha nacido en Belén</v>
      </c>
      <c r="B163" t="str">
        <v>O07</v>
      </c>
      <c r="C163" t="str">
        <v>Cesáreo Gabarain</v>
      </c>
      <c r="D163" t="str">
        <v>-</v>
      </c>
    </row>
    <row r="164" spans="1:4" x14ac:dyDescent="0.3">
      <c r="A164" t="str">
        <v>El que muere por mí</v>
      </c>
      <c r="B164" t="str">
        <v>K28</v>
      </c>
      <c r="C164" t="str">
        <v>Francisco Alvarado (Schönstatt)</v>
      </c>
      <c r="D164" t="str">
        <v>Mateo 26,14-27,66</v>
      </c>
    </row>
    <row r="165" spans="1:4" x14ac:dyDescent="0.3">
      <c r="A165" t="str">
        <v>El Reino de Dios</v>
      </c>
      <c r="B165" t="str">
        <v>Q74</v>
      </c>
      <c r="C165" t="str">
        <v>Taizé</v>
      </c>
      <c r="D165" t="str">
        <v>Romanos 14, 17</v>
      </c>
    </row>
    <row r="166" spans="1:4" x14ac:dyDescent="0.3">
      <c r="A166" t="str">
        <v>El Senyor</v>
      </c>
      <c r="B166" t="str">
        <v>Q38</v>
      </c>
      <c r="C166">
        <v>0</v>
      </c>
      <c r="D166">
        <v>0</v>
      </c>
    </row>
    <row r="167" spans="1:4" x14ac:dyDescent="0.3">
      <c r="A167" t="str">
        <v>El Señor Dios nos amó</v>
      </c>
      <c r="B167" t="str">
        <v>K27</v>
      </c>
      <c r="C167" t="str">
        <v>Popular francesa</v>
      </c>
      <c r="D167" t="str">
        <v>Mateo 26, 26-30</v>
      </c>
    </row>
    <row r="168" spans="1:4" x14ac:dyDescent="0.3">
      <c r="A168" t="str">
        <v>El Señor es mi fortaleza</v>
      </c>
      <c r="B168" t="str">
        <v>Q38</v>
      </c>
      <c r="C168" t="str">
        <v>Taizé</v>
      </c>
      <c r="D168" t="str">
        <v>Isaías 12, 2</v>
      </c>
    </row>
    <row r="169" spans="1:4" x14ac:dyDescent="0.3">
      <c r="A169" t="str">
        <v>El Señor es mi luz</v>
      </c>
      <c r="B169" t="str">
        <v>D13</v>
      </c>
      <c r="C169" t="str">
        <v>Alberto Taulé</v>
      </c>
      <c r="D169" t="str">
        <v>Salmo 27</v>
      </c>
    </row>
    <row r="170" spans="1:4" x14ac:dyDescent="0.3">
      <c r="A170" t="str">
        <v>El Señor es mi pastor</v>
      </c>
      <c r="B170" t="str">
        <v>D14</v>
      </c>
      <c r="C170" t="str">
        <v>Palazón - Erdozáin</v>
      </c>
      <c r="D170" t="str">
        <v>Salmo 23</v>
      </c>
    </row>
    <row r="171" spans="1:4" x14ac:dyDescent="0.3">
      <c r="A171" t="str">
        <v>El Señor es mi pastor, nada me falta (completo)</v>
      </c>
      <c r="B171" t="str">
        <v>D15</v>
      </c>
      <c r="C171" t="str">
        <v>Nico Montero</v>
      </c>
      <c r="D171" t="str">
        <v>Salmo 23</v>
      </c>
    </row>
    <row r="172" spans="1:4" x14ac:dyDescent="0.3">
      <c r="A172" t="str">
        <v>El Señor es quien restaura</v>
      </c>
      <c r="B172" t="str">
        <v>Q44</v>
      </c>
      <c r="C172" t="str">
        <v>Taizé</v>
      </c>
      <c r="D172" t="str">
        <v>San Ambrosio de Milán</v>
      </c>
    </row>
    <row r="173" spans="1:4" x14ac:dyDescent="0.3">
      <c r="A173" t="str">
        <v>El Señor nos ha nacido en Belén</v>
      </c>
      <c r="B173" t="str">
        <v>O08</v>
      </c>
      <c r="C173" t="str">
        <v>Emilio Vicente Mateu</v>
      </c>
      <c r="D173" t="str">
        <v>-</v>
      </c>
    </row>
    <row r="174" spans="1:4" x14ac:dyDescent="0.3">
      <c r="A174" t="str">
        <v>El Señor nos ha reunido</v>
      </c>
      <c r="B174" t="str">
        <v>A15</v>
      </c>
      <c r="C174" t="str">
        <v>Kairoi</v>
      </c>
      <c r="D174" t="str">
        <v>-</v>
      </c>
    </row>
    <row r="175" spans="1:4" x14ac:dyDescent="0.3">
      <c r="A175" t="str">
        <v>El Señor os dará su Espíritu Santo</v>
      </c>
      <c r="B175" t="str">
        <v>N03</v>
      </c>
      <c r="C175" t="str">
        <v>Kairoi</v>
      </c>
      <c r="D175" t="str">
        <v>Lucas 11:13</v>
      </c>
    </row>
    <row r="176" spans="1:4" x14ac:dyDescent="0.3">
      <c r="A176" t="str">
        <v>El Señor resucitó</v>
      </c>
      <c r="B176" t="str">
        <v>A16</v>
      </c>
      <c r="C176" t="str">
        <v>Joaquín Madurga</v>
      </c>
      <c r="D176" t="str">
        <v>-</v>
      </c>
    </row>
    <row r="177" spans="1:4" x14ac:dyDescent="0.3">
      <c r="A177" t="str">
        <v>El Señor, que viene en mi ayuda</v>
      </c>
      <c r="B177" t="str">
        <v>Q81</v>
      </c>
      <c r="C177" t="str">
        <v>Taizé</v>
      </c>
      <c r="D177" t="str">
        <v>Salmo 30, 2</v>
      </c>
    </row>
    <row r="178" spans="1:4" x14ac:dyDescent="0.3">
      <c r="A178" t="str">
        <v>El tamborilero</v>
      </c>
      <c r="B178" t="str">
        <v>O09</v>
      </c>
      <c r="C178" t="str">
        <v>-</v>
      </c>
      <c r="D178" t="str">
        <v>-</v>
      </c>
    </row>
    <row r="179" spans="1:4" x14ac:dyDescent="0.3">
      <c r="A179" t="str">
        <v>Él vendrá y te salvará</v>
      </c>
      <c r="B179" t="str">
        <v>K29</v>
      </c>
      <c r="C179" t="str">
        <v>Bob Fitts y Gary Sadler</v>
      </c>
      <c r="D179" t="str">
        <v>Isaías 35, 4</v>
      </c>
    </row>
    <row r="180" spans="1:4" x14ac:dyDescent="0.3">
      <c r="A180" t="str">
        <v>En el mar he oído hoy</v>
      </c>
      <c r="B180" t="str">
        <v>H01</v>
      </c>
      <c r="C180" t="str">
        <v>Popular</v>
      </c>
      <c r="D180" t="str">
        <v>-</v>
      </c>
    </row>
    <row r="181" spans="1:4" x14ac:dyDescent="0.3">
      <c r="A181" t="str">
        <v>En el Señor estamos congregados</v>
      </c>
      <c r="B181" t="str">
        <v>A17</v>
      </c>
      <c r="C181" t="str">
        <v>Popular - O sinner man</v>
      </c>
      <c r="D181" t="str">
        <v>-</v>
      </c>
    </row>
    <row r="182" spans="1:4" x14ac:dyDescent="0.3">
      <c r="A182" t="str">
        <v>En la comida que Cristo nos da</v>
      </c>
      <c r="B182" t="str">
        <v>F07</v>
      </c>
      <c r="C182" t="str">
        <v>Juan Antonio Espinosa</v>
      </c>
      <c r="D182" t="str">
        <v>-</v>
      </c>
    </row>
    <row r="183" spans="1:4" x14ac:dyDescent="0.3">
      <c r="A183" t="str">
        <v>En mi debilidad</v>
      </c>
      <c r="B183" t="str">
        <v>D16</v>
      </c>
      <c r="C183" t="str">
        <v>Brotes de Olivo</v>
      </c>
      <c r="D183" t="str">
        <v>2 Corintios 12, 10</v>
      </c>
    </row>
    <row r="184" spans="1:4" x14ac:dyDescent="0.3">
      <c r="A184" t="str">
        <v>En mi Getsemaní</v>
      </c>
      <c r="B184" t="str">
        <v>K30</v>
      </c>
      <c r="C184" t="str">
        <v>Eduardo Meana</v>
      </c>
      <c r="D184" t="str">
        <v>Lucas 22, 39-46</v>
      </c>
    </row>
    <row r="185" spans="1:4" x14ac:dyDescent="0.3">
      <c r="A185" t="str">
        <v>En nuestra oscuridad</v>
      </c>
      <c r="B185" t="str">
        <v>Q28</v>
      </c>
      <c r="C185" t="str">
        <v>Taizé</v>
      </c>
      <c r="D185" t="str">
        <v>-</v>
      </c>
    </row>
    <row r="186" spans="1:4" x14ac:dyDescent="0.3">
      <c r="A186" t="str">
        <v>Enciéndeme</v>
      </c>
      <c r="B186" t="str">
        <v>A18</v>
      </c>
      <c r="C186" t="str">
        <v>Hakuna</v>
      </c>
      <c r="D186" t="str">
        <v>-</v>
      </c>
    </row>
    <row r="187" spans="1:4" x14ac:dyDescent="0.3">
      <c r="A187" t="str">
        <v>Envíame</v>
      </c>
      <c r="B187" t="str">
        <v>K31</v>
      </c>
      <c r="C187" t="str">
        <v>Brotes de Olivo</v>
      </c>
      <c r="D187" t="str">
        <v>-</v>
      </c>
    </row>
    <row r="188" spans="1:4" x14ac:dyDescent="0.3">
      <c r="A188" t="str">
        <v>Eres el fuego, el amor</v>
      </c>
      <c r="B188" t="str">
        <v>A19</v>
      </c>
      <c r="C188" t="str">
        <v>Kairoi</v>
      </c>
      <c r="D188" t="str">
        <v>1 Reyes 19, 11-12</v>
      </c>
    </row>
    <row r="189" spans="1:4" x14ac:dyDescent="0.3">
      <c r="A189" t="str">
        <v>Eres mi riqueza</v>
      </c>
      <c r="B189" t="str">
        <v>K32</v>
      </c>
      <c r="C189" t="str">
        <v>Cesáreo Gabarain</v>
      </c>
      <c r="D189" t="str">
        <v>Mateo 13, 44</v>
      </c>
    </row>
    <row r="190" spans="1:4" x14ac:dyDescent="0.3">
      <c r="A190" t="str">
        <v>Es de locos</v>
      </c>
      <c r="B190" t="str">
        <v>K33</v>
      </c>
      <c r="C190" t="str">
        <v>Alberto y Emilia</v>
      </c>
      <c r="D190" t="str">
        <v>-</v>
      </c>
    </row>
    <row r="191" spans="1:4" x14ac:dyDescent="0.3">
      <c r="A191" t="str">
        <v>Escucha, tú, la Palabra de Dios</v>
      </c>
      <c r="B191" t="str">
        <v>D17</v>
      </c>
      <c r="C191" t="str">
        <v>Carmelo Erdozáin</v>
      </c>
      <c r="D191" t="str">
        <v>-</v>
      </c>
    </row>
    <row r="192" spans="1:4" x14ac:dyDescent="0.3">
      <c r="A192" t="str">
        <v>Espíritu de Dios vivo</v>
      </c>
      <c r="B192" t="str">
        <v>Q70</v>
      </c>
      <c r="C192" t="str">
        <v>Taizé</v>
      </c>
      <c r="D192" t="str">
        <v>-</v>
      </c>
    </row>
    <row r="193" spans="1:4" x14ac:dyDescent="0.3">
      <c r="A193" t="str">
        <v>Esprit consolateur</v>
      </c>
      <c r="B193" t="str">
        <v>Q39</v>
      </c>
      <c r="C193">
        <v>0</v>
      </c>
      <c r="D193">
        <v>0</v>
      </c>
    </row>
    <row r="194" spans="1:4" x14ac:dyDescent="0.3">
      <c r="A194" t="str">
        <v>Esta es tu fiesta</v>
      </c>
      <c r="B194" t="str">
        <v>A20</v>
      </c>
      <c r="C194" t="str">
        <v>Joaquín Madurga</v>
      </c>
      <c r="D194" t="str">
        <v>-</v>
      </c>
    </row>
    <row r="195" spans="1:4" x14ac:dyDescent="0.3">
      <c r="A195" t="str">
        <v>Este es el día del Señor</v>
      </c>
      <c r="B195" t="str">
        <v>Q67</v>
      </c>
      <c r="C195" t="str">
        <v>Taizé</v>
      </c>
      <c r="D195" t="str">
        <v>Salmo 47, 7</v>
      </c>
    </row>
    <row r="196" spans="1:4" x14ac:dyDescent="0.3">
      <c r="A196" t="str">
        <v>Este es el día en que actuó el Señor</v>
      </c>
      <c r="B196" t="str">
        <v>D18</v>
      </c>
      <c r="C196" t="str">
        <v>Miguel Manzano</v>
      </c>
      <c r="D196" t="str">
        <v>Salmos 118, 24</v>
      </c>
    </row>
    <row r="197" spans="1:4" x14ac:dyDescent="0.3">
      <c r="A197" t="str">
        <v>Esto que te doy</v>
      </c>
      <c r="B197" t="str">
        <v>F08</v>
      </c>
      <c r="C197" t="str">
        <v>Eduardo Ortiz</v>
      </c>
      <c r="D197" t="str">
        <v>-</v>
      </c>
    </row>
    <row r="198" spans="1:4" x14ac:dyDescent="0.3">
      <c r="A198" t="str">
        <v>Feliz quien se abandona</v>
      </c>
      <c r="B198" t="str">
        <v>Q41</v>
      </c>
      <c r="C198" t="str">
        <v>Taizé</v>
      </c>
      <c r="D198" t="str">
        <v>Hermano Roger de Taizé</v>
      </c>
    </row>
    <row r="199" spans="1:4" x14ac:dyDescent="0.3">
      <c r="A199" t="str">
        <v>Fuente de paz y fidelidad</v>
      </c>
      <c r="B199" t="str">
        <v>M04</v>
      </c>
      <c r="C199" t="str">
        <v>Pelayo Sánchez</v>
      </c>
      <c r="D199" t="str">
        <v>-</v>
      </c>
    </row>
    <row r="200" spans="1:4" x14ac:dyDescent="0.3">
      <c r="A200" t="str">
        <v>Gloria a Dios (No sé cómo alabarte)</v>
      </c>
      <c r="B200" t="str">
        <v>C01</v>
      </c>
      <c r="C200" t="str">
        <v>Kairoi</v>
      </c>
      <c r="D200" t="str">
        <v>-</v>
      </c>
    </row>
    <row r="201" spans="1:4" x14ac:dyDescent="0.3">
      <c r="A201" t="str">
        <v>Gloria a Dios en el cielo</v>
      </c>
      <c r="B201" t="str">
        <v>C02</v>
      </c>
      <c r="C201" t="str">
        <v>Francisco Palazón</v>
      </c>
      <c r="D201" t="str">
        <v>-</v>
      </c>
    </row>
    <row r="202" spans="1:4" x14ac:dyDescent="0.3">
      <c r="A202" t="str">
        <v>Gloria a Dios, gloria al Padre</v>
      </c>
      <c r="B202" t="str">
        <v>C03</v>
      </c>
      <c r="C202" t="str">
        <v>Coral Católica Juvenil</v>
      </c>
      <c r="D202" t="str">
        <v>-</v>
      </c>
    </row>
    <row r="203" spans="1:4" x14ac:dyDescent="0.3">
      <c r="A203" t="str">
        <v>Gloria y alabanza</v>
      </c>
      <c r="B203" t="str">
        <v>C04</v>
      </c>
      <c r="C203" t="str">
        <v>Anónimo</v>
      </c>
      <c r="D203" t="str">
        <v>-</v>
      </c>
    </row>
    <row r="204" spans="1:4" x14ac:dyDescent="0.3">
      <c r="A204" t="str">
        <v>Gloria, gloria a Dios</v>
      </c>
      <c r="B204" t="str">
        <v>C05</v>
      </c>
      <c r="C204" t="str">
        <v>Toño Casado</v>
      </c>
      <c r="D204" t="str">
        <v>-</v>
      </c>
    </row>
    <row r="205" spans="1:4" x14ac:dyDescent="0.3">
      <c r="A205" t="str">
        <v>Gloria, gloria, aleluya</v>
      </c>
      <c r="B205" t="str">
        <v>C06</v>
      </c>
      <c r="C205" t="str">
        <v>Andrés Barriales</v>
      </c>
      <c r="D205" t="str">
        <v>-</v>
      </c>
    </row>
    <row r="206" spans="1:4" x14ac:dyDescent="0.3">
      <c r="A206" t="str">
        <v>Gracias, Señor</v>
      </c>
      <c r="B206" t="str">
        <v>L02</v>
      </c>
      <c r="C206" t="str">
        <v>Ricardo de la Fuente</v>
      </c>
      <c r="D206" t="str">
        <v>-</v>
      </c>
    </row>
    <row r="207" spans="1:4" x14ac:dyDescent="0.3">
      <c r="A207" t="str">
        <v>Gritad que Dios es grande</v>
      </c>
      <c r="B207" t="str">
        <v>D19</v>
      </c>
      <c r="C207" t="str">
        <v>Parroquia del Buen Pastor</v>
      </c>
      <c r="D207" t="str">
        <v>Salmos 145, 1</v>
      </c>
    </row>
    <row r="208" spans="1:4" x14ac:dyDescent="0.3">
      <c r="A208" t="str">
        <v>Háblame</v>
      </c>
      <c r="B208" t="str">
        <v>K34</v>
      </c>
      <c r="C208" t="str">
        <v>Kairoi</v>
      </c>
      <c r="D208" t="str">
        <v>-</v>
      </c>
    </row>
    <row r="209" spans="1:4" x14ac:dyDescent="0.3">
      <c r="A209" t="str">
        <v>Hágase</v>
      </c>
      <c r="B209" t="str">
        <v>M05</v>
      </c>
      <c r="C209" t="str">
        <v>Migueli</v>
      </c>
      <c r="D209" t="str">
        <v>Lucas 1:38</v>
      </c>
    </row>
    <row r="210" spans="1:4" x14ac:dyDescent="0.3">
      <c r="A210" t="str">
        <v>Hay un corazón que late</v>
      </c>
      <c r="B210" t="str">
        <v>K35</v>
      </c>
      <c r="C210" t="str">
        <v>Paloma Falconi</v>
      </c>
      <c r="D210" t="str">
        <v>-</v>
      </c>
    </row>
    <row r="211" spans="1:4" x14ac:dyDescent="0.3">
      <c r="A211" t="str">
        <v>He venido a servir</v>
      </c>
      <c r="B211" t="str">
        <v>D20</v>
      </c>
      <c r="C211" t="str">
        <v>Ain Karem</v>
      </c>
      <c r="D211" t="str">
        <v>Mateo 20, 26-28</v>
      </c>
    </row>
    <row r="212" spans="1:4" x14ac:dyDescent="0.3">
      <c r="A212" t="str">
        <v>Herre, visa mig vägen</v>
      </c>
      <c r="B212" t="str">
        <v>Q40</v>
      </c>
      <c r="C212">
        <v>0</v>
      </c>
      <c r="D212">
        <v>0</v>
      </c>
    </row>
    <row r="213" spans="1:4" x14ac:dyDescent="0.3">
      <c r="A213" t="str">
        <v>Heureux qui s’abandonne à toi</v>
      </c>
      <c r="B213" t="str">
        <v>Q41</v>
      </c>
      <c r="C213">
        <v>0</v>
      </c>
      <c r="D213">
        <v>0</v>
      </c>
    </row>
    <row r="214" spans="1:4" x14ac:dyDescent="0.3">
      <c r="A214" t="str">
        <v>Himno a Nuestra Señora de la Almudena</v>
      </c>
      <c r="B214" t="str">
        <v>M06</v>
      </c>
      <c r="C214" t="str">
        <v>Francisco Palazón</v>
      </c>
      <c r="D214" t="str">
        <v>-</v>
      </c>
    </row>
    <row r="215" spans="1:4" x14ac:dyDescent="0.3">
      <c r="A215" t="str">
        <v>Himno a San José</v>
      </c>
      <c r="B215" t="str">
        <v>K36</v>
      </c>
      <c r="C215" t="str">
        <v>José Antonio Poblete</v>
      </c>
      <c r="D215" t="str">
        <v>-</v>
      </c>
    </row>
    <row r="216" spans="1:4" x14ac:dyDescent="0.3">
      <c r="A216" t="str">
        <v>Hosanna, hosanna, hosanna</v>
      </c>
      <c r="B216" t="str">
        <v>P02</v>
      </c>
      <c r="C216" t="str">
        <v>Carmelo Erdozáin</v>
      </c>
      <c r="D216" t="str">
        <v>Juan 12, 12-19</v>
      </c>
    </row>
    <row r="217" spans="1:4" x14ac:dyDescent="0.3">
      <c r="A217" t="str">
        <v>Hoy el Señor resucitó</v>
      </c>
      <c r="B217" t="str">
        <v>L03</v>
      </c>
      <c r="C217" t="str">
        <v>(Adaptación) Barriales</v>
      </c>
      <c r="D217" t="str">
        <v>-</v>
      </c>
    </row>
    <row r="218" spans="1:4" x14ac:dyDescent="0.3">
      <c r="A218" t="str">
        <v>Hoy en la tierra</v>
      </c>
      <c r="B218" t="str">
        <v>O10</v>
      </c>
      <c r="C218" t="str">
        <v>-</v>
      </c>
      <c r="D218" t="str">
        <v>-</v>
      </c>
    </row>
    <row r="219" spans="1:4" x14ac:dyDescent="0.3">
      <c r="A219" t="str">
        <v>Hoy vuelvo de lejos</v>
      </c>
      <c r="B219" t="str">
        <v>K38</v>
      </c>
      <c r="C219" t="str">
        <v>Carmelo Erdozáin</v>
      </c>
      <c r="D219" t="str">
        <v>Lucas 15, 11-32</v>
      </c>
    </row>
    <row r="220" spans="1:4" x14ac:dyDescent="0.3">
      <c r="A220" t="str">
        <v>Hoy, Señor, te damos gracias</v>
      </c>
      <c r="B220" t="str">
        <v>L04</v>
      </c>
      <c r="C220" t="str">
        <v>Juan Antonio Espinosa</v>
      </c>
      <c r="D220" t="str">
        <v>-</v>
      </c>
    </row>
    <row r="221" spans="1:4" x14ac:dyDescent="0.3">
      <c r="A221" t="str">
        <v>Hoy, Señor, te daré</v>
      </c>
      <c r="B221" t="str">
        <v>K37</v>
      </c>
      <c r="C221" t="str">
        <v>Brotes de Olivo</v>
      </c>
      <c r="D221" t="str">
        <v>-</v>
      </c>
    </row>
    <row r="222" spans="1:4" x14ac:dyDescent="0.3">
      <c r="A222" t="str">
        <v>Huracán</v>
      </c>
      <c r="B222" t="str">
        <v>K39</v>
      </c>
      <c r="C222" t="str">
        <v>Hakuna</v>
      </c>
      <c r="D222" t="str">
        <v>-</v>
      </c>
    </row>
    <row r="223" spans="1:4" x14ac:dyDescent="0.3">
      <c r="A223" t="str">
        <v>I am sure I shall see</v>
      </c>
      <c r="B223" t="str">
        <v>Q42</v>
      </c>
      <c r="C223">
        <v>0</v>
      </c>
      <c r="D223">
        <v>0</v>
      </c>
    </row>
    <row r="224" spans="1:4" x14ac:dyDescent="0.3">
      <c r="A224" t="str">
        <v>Iedere nacht verlang ik</v>
      </c>
      <c r="B224" t="str">
        <v>Q43</v>
      </c>
      <c r="C224">
        <v>0</v>
      </c>
      <c r="D224">
        <v>0</v>
      </c>
    </row>
    <row r="225" spans="1:4" x14ac:dyDescent="0.3">
      <c r="A225" t="str">
        <v>Iglesia soy</v>
      </c>
      <c r="B225" t="str">
        <v>K40</v>
      </c>
      <c r="C225" t="str">
        <v>Cesáreo Gabarain</v>
      </c>
      <c r="D225" t="str">
        <v>-</v>
      </c>
    </row>
    <row r="226" spans="1:4" x14ac:dyDescent="0.3">
      <c r="A226" t="str">
        <v>Il Signore ti ristora</v>
      </c>
      <c r="B226" t="str">
        <v>Q44</v>
      </c>
      <c r="C226">
        <v>0</v>
      </c>
      <c r="D226">
        <v>0</v>
      </c>
    </row>
    <row r="227" spans="1:4" x14ac:dyDescent="0.3">
      <c r="A227" t="str">
        <v>Ilumíname, Señor</v>
      </c>
      <c r="B227" t="str">
        <v>K41</v>
      </c>
      <c r="C227" t="str">
        <v>Renovación Carismática Católica</v>
      </c>
      <c r="D227" t="str">
        <v>-</v>
      </c>
    </row>
    <row r="228" spans="1:4" x14ac:dyDescent="0.3">
      <c r="A228" t="str">
        <v>In manus tuas</v>
      </c>
      <c r="B228" t="str">
        <v>Q45</v>
      </c>
      <c r="C228">
        <v>0</v>
      </c>
      <c r="D228">
        <v>0</v>
      </c>
    </row>
    <row r="229" spans="1:4" x14ac:dyDescent="0.3">
      <c r="A229" t="str">
        <v>In resurrectione tua</v>
      </c>
      <c r="B229" t="str">
        <v>Q46</v>
      </c>
      <c r="C229">
        <v>0</v>
      </c>
      <c r="D229">
        <v>0</v>
      </c>
    </row>
    <row r="230" spans="1:4" x14ac:dyDescent="0.3">
      <c r="A230" t="str">
        <v>Jesus Christ, bread of life</v>
      </c>
      <c r="B230" t="str">
        <v>Q36</v>
      </c>
      <c r="C230">
        <v>0</v>
      </c>
      <c r="D230">
        <v>0</v>
      </c>
    </row>
    <row r="231" spans="1:4" x14ac:dyDescent="0.3">
      <c r="A231" t="str">
        <v>Jesús es Señor</v>
      </c>
      <c r="B231" t="str">
        <v>A21</v>
      </c>
      <c r="C231" t="str">
        <v>Kairoi</v>
      </c>
      <c r="D231" t="str">
        <v>1 Corintios 12, 3</v>
      </c>
    </row>
    <row r="232" spans="1:4" x14ac:dyDescent="0.3">
      <c r="A232" t="str">
        <v>Jesús está entre nosotros</v>
      </c>
      <c r="B232" t="str">
        <v>A22</v>
      </c>
      <c r="C232" t="str">
        <v>Kairoi</v>
      </c>
      <c r="D232" t="str">
        <v>-</v>
      </c>
    </row>
    <row r="233" spans="1:4" x14ac:dyDescent="0.3">
      <c r="A233" t="str">
        <v>Jésus le Christ</v>
      </c>
      <c r="B233" t="str">
        <v>Q47</v>
      </c>
      <c r="C233">
        <v>0</v>
      </c>
      <c r="D233">
        <v>0</v>
      </c>
    </row>
    <row r="234" spans="1:4" x14ac:dyDescent="0.3">
      <c r="A234" t="str">
        <v>Jesús, acuérdate de mí</v>
      </c>
      <c r="B234" t="str">
        <v>Q49</v>
      </c>
      <c r="C234" t="str">
        <v>Taizé</v>
      </c>
      <c r="D234" t="str">
        <v>Lucas 23, 42</v>
      </c>
    </row>
    <row r="235" spans="1:4" x14ac:dyDescent="0.3">
      <c r="A235" t="str">
        <v>Jesús, amigo</v>
      </c>
      <c r="B235" t="str">
        <v>K42</v>
      </c>
      <c r="C235" t="str">
        <v>Marcela de María</v>
      </c>
      <c r="D235" t="str">
        <v>-</v>
      </c>
    </row>
    <row r="236" spans="1:4" x14ac:dyDescent="0.3">
      <c r="A236" t="str">
        <v>Jésus, ma joie</v>
      </c>
      <c r="B236" t="str">
        <v>Q48</v>
      </c>
      <c r="C236">
        <v>0</v>
      </c>
      <c r="D236">
        <v>0</v>
      </c>
    </row>
    <row r="237" spans="1:4" x14ac:dyDescent="0.3">
      <c r="A237" t="str">
        <v>Jesús, mi vida</v>
      </c>
      <c r="B237" t="str">
        <v>Q48</v>
      </c>
      <c r="C237" t="str">
        <v>Taizé</v>
      </c>
      <c r="D237" t="str">
        <v>-</v>
      </c>
    </row>
    <row r="238" spans="1:4" x14ac:dyDescent="0.3">
      <c r="A238" t="str">
        <v>Jesús, nuestra Pascua</v>
      </c>
      <c r="B238" t="str">
        <v>K43</v>
      </c>
      <c r="C238" t="str">
        <v>J. Pedro Martins</v>
      </c>
      <c r="D238" t="str">
        <v>-</v>
      </c>
    </row>
    <row r="239" spans="1:4" x14ac:dyDescent="0.3">
      <c r="A239" t="str">
        <v>Jesus, remember me</v>
      </c>
      <c r="B239" t="str">
        <v>Q49</v>
      </c>
      <c r="C239">
        <v>0</v>
      </c>
      <c r="D239">
        <v>0</v>
      </c>
    </row>
    <row r="240" spans="1:4" x14ac:dyDescent="0.3">
      <c r="A240" t="str">
        <v>Jesús, ven tú</v>
      </c>
      <c r="B240" t="str">
        <v>K44</v>
      </c>
      <c r="C240" t="str">
        <v>Toño Casado</v>
      </c>
      <c r="D240" t="str">
        <v>-</v>
      </c>
    </row>
    <row r="241" spans="1:4" x14ac:dyDescent="0.3">
      <c r="A241" t="str">
        <v>Jubelt und freut euch</v>
      </c>
      <c r="B241" t="str">
        <v>Q50</v>
      </c>
      <c r="C241">
        <v>0</v>
      </c>
      <c r="D241">
        <v>0</v>
      </c>
    </row>
    <row r="242" spans="1:4" x14ac:dyDescent="0.3">
      <c r="A242" t="str">
        <v>Jubilate coeli (canon)</v>
      </c>
      <c r="B242" t="str">
        <v>Q52</v>
      </c>
      <c r="C242">
        <v>0</v>
      </c>
      <c r="D242">
        <v>0</v>
      </c>
    </row>
    <row r="243" spans="1:4" x14ac:dyDescent="0.3">
      <c r="A243" t="str">
        <v>Jubilate Deo</v>
      </c>
      <c r="B243" t="str">
        <v>Q51</v>
      </c>
      <c r="C243">
        <v>0</v>
      </c>
      <c r="D243">
        <v>0</v>
      </c>
    </row>
    <row r="244" spans="1:4" x14ac:dyDescent="0.3">
      <c r="A244" t="str">
        <v>Júbilo en el cielo (canon)</v>
      </c>
      <c r="B244" t="str">
        <v>Q52</v>
      </c>
      <c r="C244" t="str">
        <v>Taizé</v>
      </c>
      <c r="D244" t="str">
        <v>-</v>
      </c>
    </row>
    <row r="245" spans="1:4" x14ac:dyDescent="0.3">
      <c r="A245" t="str">
        <v>Junto a ti, María</v>
      </c>
      <c r="B245" t="str">
        <v>M07</v>
      </c>
      <c r="C245" t="str">
        <v>-</v>
      </c>
      <c r="D245" t="str">
        <v>-</v>
      </c>
    </row>
    <row r="246" spans="1:4" x14ac:dyDescent="0.3">
      <c r="A246" t="str">
        <v>Junto al vino y el pan</v>
      </c>
      <c r="B246" t="str">
        <v>F09</v>
      </c>
      <c r="C246" t="str">
        <v>Toño Casado</v>
      </c>
      <c r="D246" t="str">
        <v>-</v>
      </c>
    </row>
    <row r="247" spans="1:4" x14ac:dyDescent="0.3">
      <c r="A247" t="str">
        <v>Juntos cantemos hoy</v>
      </c>
      <c r="B247" t="str">
        <v>K45</v>
      </c>
      <c r="C247" t="str">
        <v>J. Pedro Martins</v>
      </c>
      <c r="D247" t="str">
        <v>-</v>
      </c>
    </row>
    <row r="248" spans="1:4" x14ac:dyDescent="0.3">
      <c r="A248" t="str">
        <v>Juntos como hermanos</v>
      </c>
      <c r="B248" t="str">
        <v>A23</v>
      </c>
      <c r="C248" t="str">
        <v>Cesáreo Gabarain</v>
      </c>
      <c r="D248" t="str">
        <v>-</v>
      </c>
    </row>
    <row r="249" spans="1:4" x14ac:dyDescent="0.3">
      <c r="A249" t="str">
        <v>Juntos nos acercamos</v>
      </c>
      <c r="B249" t="str">
        <v>F10</v>
      </c>
      <c r="C249" t="str">
        <v>Pablo Coloma</v>
      </c>
      <c r="D249" t="str">
        <v>-</v>
      </c>
    </row>
    <row r="250" spans="1:4" x14ac:dyDescent="0.3">
      <c r="A250" t="str">
        <v>Kyrie 1</v>
      </c>
      <c r="B250" t="str">
        <v>Q53</v>
      </c>
      <c r="C250">
        <v>0</v>
      </c>
      <c r="D250">
        <v>0</v>
      </c>
    </row>
    <row r="251" spans="1:4" x14ac:dyDescent="0.3">
      <c r="A251" t="str">
        <v>Kyrie 20</v>
      </c>
      <c r="B251" t="str">
        <v>Q56</v>
      </c>
      <c r="C251">
        <v>0</v>
      </c>
      <c r="D251">
        <v>0</v>
      </c>
    </row>
    <row r="252" spans="1:4" x14ac:dyDescent="0.3">
      <c r="A252" t="str">
        <v>Kyrie 6</v>
      </c>
      <c r="B252" t="str">
        <v>Q54</v>
      </c>
      <c r="C252">
        <v>0</v>
      </c>
      <c r="D252">
        <v>0</v>
      </c>
    </row>
    <row r="253" spans="1:4" x14ac:dyDescent="0.3">
      <c r="A253" t="str">
        <v>Kyrie 8</v>
      </c>
      <c r="B253" t="str">
        <v>Q55</v>
      </c>
      <c r="C253">
        <v>0</v>
      </c>
      <c r="D253">
        <v>0</v>
      </c>
    </row>
    <row r="254" spans="1:4" x14ac:dyDescent="0.3">
      <c r="A254" t="str">
        <v>L’ajuda em vindrà</v>
      </c>
      <c r="B254" t="str">
        <v>Q57</v>
      </c>
      <c r="C254">
        <v>0</v>
      </c>
      <c r="D254">
        <v>0</v>
      </c>
    </row>
    <row r="255" spans="1:4" x14ac:dyDescent="0.3">
      <c r="A255" t="str">
        <v>La ayuda vendrá</v>
      </c>
      <c r="B255" t="str">
        <v>Q57</v>
      </c>
      <c r="C255" t="str">
        <v>Taizé</v>
      </c>
      <c r="D255" t="str">
        <v>Salmo 121, 2</v>
      </c>
    </row>
    <row r="256" spans="1:4" x14ac:dyDescent="0.3">
      <c r="A256" t="str">
        <v>La bondad y el amor del Señor</v>
      </c>
      <c r="B256" t="str">
        <v>D21</v>
      </c>
      <c r="C256" t="str">
        <v>Kairoi</v>
      </c>
      <c r="D256" t="str">
        <v>Salmo 23, 6</v>
      </c>
    </row>
    <row r="257" spans="1:4" x14ac:dyDescent="0.3">
      <c r="A257" t="str">
        <v>La cena del Señor</v>
      </c>
      <c r="B257" t="str">
        <v>F11</v>
      </c>
      <c r="C257" t="str">
        <v>Jesucristo Superstar</v>
      </c>
      <c r="D257" t="str">
        <v>-</v>
      </c>
    </row>
    <row r="258" spans="1:4" x14ac:dyDescent="0.3">
      <c r="A258" t="str">
        <v>La misericordia del Señor</v>
      </c>
      <c r="B258" t="str">
        <v>Q62</v>
      </c>
      <c r="C258" t="str">
        <v>Taizé</v>
      </c>
      <c r="D258" t="str">
        <v>Salmo 89, 2</v>
      </c>
    </row>
    <row r="259" spans="1:4" x14ac:dyDescent="0.3">
      <c r="A259" t="str">
        <v>La paz te doy</v>
      </c>
      <c r="B259" t="str">
        <v>I02</v>
      </c>
      <c r="C259" t="str">
        <v>-</v>
      </c>
      <c r="D259" t="str">
        <v>-</v>
      </c>
    </row>
    <row r="260" spans="1:4" x14ac:dyDescent="0.3">
      <c r="A260" t="str">
        <v>La Virgen sueña caminos</v>
      </c>
      <c r="B260" t="str">
        <v>M08</v>
      </c>
      <c r="C260" t="str">
        <v>-</v>
      </c>
      <c r="D260" t="str">
        <v>-</v>
      </c>
    </row>
    <row r="261" spans="1:4" x14ac:dyDescent="0.3">
      <c r="A261" t="str">
        <v>Lámpara es tu palabra</v>
      </c>
      <c r="B261" t="str">
        <v>D22</v>
      </c>
      <c r="C261" t="str">
        <v>Ain Karem</v>
      </c>
      <c r="D261" t="str">
        <v>Salmos 119, 105</v>
      </c>
    </row>
    <row r="262" spans="1:4" x14ac:dyDescent="0.3">
      <c r="A262" t="str">
        <v>Laudate Dominum</v>
      </c>
      <c r="B262" t="str">
        <v>Q58</v>
      </c>
      <c r="C262">
        <v>0</v>
      </c>
      <c r="D262">
        <v>0</v>
      </c>
    </row>
    <row r="263" spans="1:4" x14ac:dyDescent="0.3">
      <c r="A263" t="str">
        <v>Laudate omnes gentes</v>
      </c>
      <c r="B263" t="str">
        <v>Q59</v>
      </c>
      <c r="C263">
        <v>0</v>
      </c>
      <c r="D263">
        <v>0</v>
      </c>
    </row>
    <row r="264" spans="1:4" x14ac:dyDescent="0.3">
      <c r="A264" t="str">
        <v>Let all who are thirsty come</v>
      </c>
      <c r="B264" t="str">
        <v>Q60</v>
      </c>
      <c r="C264">
        <v>0</v>
      </c>
      <c r="D264">
        <v>0</v>
      </c>
    </row>
    <row r="265" spans="1:4" x14ac:dyDescent="0.3">
      <c r="A265" t="str">
        <v>Letanías</v>
      </c>
      <c r="B265" t="str">
        <v>P03</v>
      </c>
      <c r="C265" t="str">
        <v>-</v>
      </c>
      <c r="D265" t="str">
        <v>-</v>
      </c>
    </row>
    <row r="266" spans="1:4" x14ac:dyDescent="0.3">
      <c r="A266" t="str">
        <v>Levanto mi alma</v>
      </c>
      <c r="B266" t="str">
        <v>Q03</v>
      </c>
      <c r="C266" t="str">
        <v>Taizé</v>
      </c>
      <c r="D266" t="str">
        <v>Salmo 143, 8</v>
      </c>
    </row>
    <row r="267" spans="1:4" x14ac:dyDescent="0.3">
      <c r="A267" t="str">
        <v>Llénanos, Señor, de tu paz</v>
      </c>
      <c r="B267" t="str">
        <v>Q24</v>
      </c>
      <c r="C267" t="str">
        <v>Taizé</v>
      </c>
      <c r="D267" t="str">
        <v>Salmo 136, 1</v>
      </c>
    </row>
    <row r="268" spans="1:4" x14ac:dyDescent="0.3">
      <c r="A268" t="str">
        <v>Llevad la buena noticia</v>
      </c>
      <c r="B268" t="str">
        <v>I03</v>
      </c>
      <c r="C268" t="str">
        <v>-</v>
      </c>
      <c r="D268" t="str">
        <v>-</v>
      </c>
    </row>
    <row r="269" spans="1:4" x14ac:dyDescent="0.3">
      <c r="A269" t="str">
        <v>Lo que hemos visto y oído</v>
      </c>
      <c r="B269" t="str">
        <v>L05</v>
      </c>
      <c r="C269" t="str">
        <v>Antonio Alcalde</v>
      </c>
      <c r="D269" t="str">
        <v>-</v>
      </c>
    </row>
    <row r="270" spans="1:4" x14ac:dyDescent="0.3">
      <c r="A270" t="str">
        <v>Los magos vienen de Oriente</v>
      </c>
      <c r="B270" t="str">
        <v>O11</v>
      </c>
      <c r="C270" t="str">
        <v>Emilio Vicente Mateu</v>
      </c>
      <c r="D270" t="str">
        <v>-</v>
      </c>
    </row>
    <row r="271" spans="1:4" x14ac:dyDescent="0.3">
      <c r="A271" t="str">
        <v>Madre de todos los hombres</v>
      </c>
      <c r="B271" t="str">
        <v>M09</v>
      </c>
      <c r="C271" t="str">
        <v>Juan Antonio Espinosa</v>
      </c>
      <c r="D271" t="str">
        <v>-</v>
      </c>
    </row>
    <row r="272" spans="1:4" x14ac:dyDescent="0.3">
      <c r="A272" t="str">
        <v>Magnificat (canon)</v>
      </c>
      <c r="B272" t="str">
        <v>Q61</v>
      </c>
      <c r="C272" t="str">
        <v>Taizé</v>
      </c>
      <c r="D272" t="str">
        <v>Lucas 1, 46</v>
      </c>
    </row>
    <row r="273" spans="1:4" x14ac:dyDescent="0.3">
      <c r="A273" t="str">
        <v>Magnificat (canon)</v>
      </c>
      <c r="B273" t="str">
        <v>Q61</v>
      </c>
      <c r="C273">
        <v>0</v>
      </c>
      <c r="D273">
        <v>0</v>
      </c>
    </row>
    <row r="274" spans="1:4" x14ac:dyDescent="0.3">
      <c r="A274" t="str">
        <v>María de Nazaret</v>
      </c>
      <c r="B274" t="str">
        <v>M10</v>
      </c>
      <c r="C274" t="str">
        <v>Migueli</v>
      </c>
      <c r="D274" t="str">
        <v>-</v>
      </c>
    </row>
    <row r="275" spans="1:4" x14ac:dyDescent="0.3">
      <c r="A275" t="str">
        <v>María, la madre buena</v>
      </c>
      <c r="B275" t="str">
        <v>M11</v>
      </c>
      <c r="C275" t="str">
        <v>Kairoi</v>
      </c>
      <c r="D275" t="str">
        <v>-</v>
      </c>
    </row>
    <row r="276" spans="1:4" x14ac:dyDescent="0.3">
      <c r="A276" t="str">
        <v>María, madre nuestra</v>
      </c>
      <c r="B276" t="str">
        <v>M12</v>
      </c>
      <c r="C276" t="str">
        <v>-</v>
      </c>
      <c r="D276" t="str">
        <v>-</v>
      </c>
    </row>
    <row r="277" spans="1:4" x14ac:dyDescent="0.3">
      <c r="A277" t="str">
        <v>María, María</v>
      </c>
      <c r="B277" t="str">
        <v>M13</v>
      </c>
      <c r="C277" t="str">
        <v>Toño Casado</v>
      </c>
      <c r="D277" t="str">
        <v>-</v>
      </c>
    </row>
    <row r="278" spans="1:4" x14ac:dyDescent="0.3">
      <c r="A278" t="str">
        <v>María, mírame</v>
      </c>
      <c r="B278" t="str">
        <v>M14</v>
      </c>
      <c r="C278" t="str">
        <v>-</v>
      </c>
      <c r="D278" t="str">
        <v>-</v>
      </c>
    </row>
    <row r="279" spans="1:4" x14ac:dyDescent="0.3">
      <c r="A279" t="str">
        <v>María, música de Dios</v>
      </c>
      <c r="B279" t="str">
        <v>M15</v>
      </c>
      <c r="C279" t="str">
        <v>Kairoi</v>
      </c>
      <c r="D279" t="str">
        <v>-</v>
      </c>
    </row>
    <row r="280" spans="1:4" x14ac:dyDescent="0.3">
      <c r="A280" t="str">
        <v>Mas tú sabes que senda es para mí</v>
      </c>
      <c r="B280" t="str">
        <v>Q01</v>
      </c>
      <c r="C280" t="str">
        <v>Taizé</v>
      </c>
      <c r="D280" t="str">
        <v>Dietrich Bonhoeffer</v>
      </c>
    </row>
    <row r="281" spans="1:4" x14ac:dyDescent="0.3">
      <c r="A281" t="str">
        <v>Me levantaré</v>
      </c>
      <c r="B281" t="str">
        <v>D23</v>
      </c>
      <c r="C281" t="str">
        <v>Brotes de Olivo</v>
      </c>
      <c r="D281" t="str">
        <v>Lucas 15, 18-20</v>
      </c>
    </row>
    <row r="282" spans="1:4" x14ac:dyDescent="0.3">
      <c r="A282" t="str">
        <v>Mi corazón te anhela</v>
      </c>
      <c r="B282" t="str">
        <v>Q43</v>
      </c>
      <c r="C282" t="str">
        <v>Taizé</v>
      </c>
      <c r="D282" t="str">
        <v>Isaías 26, 9</v>
      </c>
    </row>
    <row r="283" spans="1:4" x14ac:dyDescent="0.3">
      <c r="A283" t="str">
        <v>Mi Dios está vivo</v>
      </c>
      <c r="B283" t="str">
        <v>B03</v>
      </c>
      <c r="C283" t="str">
        <v>Manuel José Alonso y José Pagán</v>
      </c>
      <c r="D283" t="str">
        <v>-</v>
      </c>
    </row>
    <row r="284" spans="1:4" x14ac:dyDescent="0.3">
      <c r="A284" t="str">
        <v>Mirad al suelo</v>
      </c>
      <c r="B284" t="str">
        <v>K46</v>
      </c>
      <c r="C284" t="str">
        <v>Miguel Manzano</v>
      </c>
      <c r="D284" t="str">
        <v>Mateo 6, 19</v>
      </c>
    </row>
    <row r="285" spans="1:4" x14ac:dyDescent="0.3">
      <c r="A285" t="str">
        <v>Mirad, Jesús resucita hoy</v>
      </c>
      <c r="B285" t="str">
        <v>A24</v>
      </c>
      <c r="C285" t="str">
        <v>Kairoi</v>
      </c>
      <c r="D285" t="str">
        <v>-</v>
      </c>
    </row>
    <row r="286" spans="1:4" x14ac:dyDescent="0.3">
      <c r="A286" t="str">
        <v>Misericordias Domini</v>
      </c>
      <c r="B286" t="str">
        <v>Q62</v>
      </c>
      <c r="C286">
        <v>0</v>
      </c>
      <c r="D286">
        <v>0</v>
      </c>
    </row>
    <row r="287" spans="1:4" x14ac:dyDescent="0.3">
      <c r="A287" t="str">
        <v>Muéveme mi Dios</v>
      </c>
      <c r="B287" t="str">
        <v>D24</v>
      </c>
      <c r="C287" t="str">
        <v>Ixcís</v>
      </c>
      <c r="D287" t="str">
        <v>-</v>
      </c>
    </row>
    <row r="288" spans="1:4" x14ac:dyDescent="0.3">
      <c r="A288" t="str">
        <v>Mujer fuerte</v>
      </c>
      <c r="B288" t="str">
        <v>M16</v>
      </c>
      <c r="C288" t="str">
        <v>Francisco Palazón</v>
      </c>
      <c r="D288" t="str">
        <v>-</v>
      </c>
    </row>
    <row r="289" spans="1:4" x14ac:dyDescent="0.3">
      <c r="A289" t="str">
        <v>Nace el niño en un portal</v>
      </c>
      <c r="B289" t="str">
        <v>O12</v>
      </c>
      <c r="C289" t="str">
        <v>-</v>
      </c>
      <c r="D289" t="str">
        <v>-</v>
      </c>
    </row>
    <row r="290" spans="1:4" x14ac:dyDescent="0.3">
      <c r="A290" t="str">
        <v>Nada has pensado</v>
      </c>
      <c r="B290" t="str">
        <v>D25</v>
      </c>
      <c r="C290" t="str">
        <v>Brotes de Olivo</v>
      </c>
      <c r="D290" t="str">
        <v>1 Corintios 2, 9</v>
      </c>
    </row>
    <row r="291" spans="1:4" x14ac:dyDescent="0.3">
      <c r="A291" t="str">
        <v>Nada nos separará</v>
      </c>
      <c r="B291" t="str">
        <v>D26</v>
      </c>
      <c r="C291" t="str">
        <v>Brotes de Olivo</v>
      </c>
      <c r="D291" t="str">
        <v>-</v>
      </c>
    </row>
    <row r="292" spans="1:4" x14ac:dyDescent="0.3">
      <c r="A292" t="str">
        <v>Nada te turbe</v>
      </c>
      <c r="B292" t="str">
        <v>Q63</v>
      </c>
      <c r="C292" t="str">
        <v>Taizé</v>
      </c>
      <c r="D292" t="str">
        <v>Santa Teresa de Ávila</v>
      </c>
    </row>
    <row r="293" spans="1:4" x14ac:dyDescent="0.3">
      <c r="A293" t="str">
        <v>Nadie te ama como Yo</v>
      </c>
      <c r="B293" t="str">
        <v>K48</v>
      </c>
      <c r="C293" t="str">
        <v>Martín Valverde</v>
      </c>
      <c r="D293" t="str">
        <v>Lucas 23, 26-56</v>
      </c>
    </row>
    <row r="294" spans="1:4" x14ac:dyDescent="0.3">
      <c r="A294" t="str">
        <v>Navidad, es Navidad</v>
      </c>
      <c r="B294" t="str">
        <v>O14</v>
      </c>
      <c r="C294" t="str">
        <v>José Luis Perales</v>
      </c>
      <c r="D294" t="str">
        <v>-</v>
      </c>
    </row>
    <row r="295" spans="1:4" x14ac:dyDescent="0.3">
      <c r="A295" t="str">
        <v>Navidad, Navidad</v>
      </c>
      <c r="B295" t="str">
        <v>O13</v>
      </c>
      <c r="C295" t="str">
        <v>José Luis Perales</v>
      </c>
      <c r="D295" t="str">
        <v>-</v>
      </c>
    </row>
    <row r="296" spans="1:4" x14ac:dyDescent="0.3">
      <c r="A296" t="str">
        <v>Necesitamos comer tu pan</v>
      </c>
      <c r="B296" t="str">
        <v>K47</v>
      </c>
      <c r="C296" t="str">
        <v>Juanjo Elezkano</v>
      </c>
      <c r="D296" t="str">
        <v>-</v>
      </c>
    </row>
    <row r="297" spans="1:4" x14ac:dyDescent="0.3">
      <c r="A297" t="str">
        <v>No adoréis a nadie</v>
      </c>
      <c r="B297" t="str">
        <v>D27</v>
      </c>
      <c r="C297" t="str">
        <v>Luis Alfredo Díaz Britos</v>
      </c>
      <c r="D297" t="str">
        <v>Éxodo 20, 3-17</v>
      </c>
    </row>
    <row r="298" spans="1:4" x14ac:dyDescent="0.3">
      <c r="A298" t="str">
        <v>No me mueve</v>
      </c>
      <c r="B298" t="str">
        <v>K49</v>
      </c>
      <c r="C298" t="str">
        <v>-</v>
      </c>
      <c r="D298" t="str">
        <v>-</v>
      </c>
    </row>
    <row r="299" spans="1:4" x14ac:dyDescent="0.3">
      <c r="A299" t="str">
        <v>No podemos caminar (Hambre de Dios)</v>
      </c>
      <c r="B299" t="str">
        <v>K50</v>
      </c>
      <c r="C299" t="str">
        <v>Juan Antonio Espinosa</v>
      </c>
      <c r="D299" t="str">
        <v>-</v>
      </c>
    </row>
    <row r="300" spans="1:4" x14ac:dyDescent="0.3">
      <c r="A300" t="str">
        <v>No quiero alejarme de ti</v>
      </c>
      <c r="B300" t="str">
        <v>D28</v>
      </c>
      <c r="C300" t="str">
        <v>Kairoi</v>
      </c>
      <c r="D300" t="str">
        <v>Ruth 1, 16-17</v>
      </c>
    </row>
    <row r="301" spans="1:4" x14ac:dyDescent="0.3">
      <c r="A301" t="str">
        <v>No se cansó de hacer el bien</v>
      </c>
      <c r="B301" t="str">
        <v>I04</v>
      </c>
      <c r="C301" t="str">
        <v>Migueli</v>
      </c>
      <c r="D301" t="str">
        <v>-</v>
      </c>
    </row>
    <row r="302" spans="1:4" x14ac:dyDescent="0.3">
      <c r="A302" t="str">
        <v>No temas</v>
      </c>
      <c r="B302" t="str">
        <v>K51</v>
      </c>
      <c r="C302" t="str">
        <v>Jaime Olguín</v>
      </c>
      <c r="D302" t="str">
        <v>-</v>
      </c>
    </row>
    <row r="303" spans="1:4" x14ac:dyDescent="0.3">
      <c r="A303" t="str">
        <v>Noche de paz</v>
      </c>
      <c r="B303" t="str">
        <v>O15</v>
      </c>
      <c r="C303" t="str">
        <v>-</v>
      </c>
      <c r="D303" t="str">
        <v>-</v>
      </c>
    </row>
    <row r="304" spans="1:4" x14ac:dyDescent="0.3">
      <c r="A304" t="str">
        <v>Nunc dimittis</v>
      </c>
      <c r="B304" t="str">
        <v>Q64</v>
      </c>
      <c r="C304">
        <v>0</v>
      </c>
      <c r="D304">
        <v>0</v>
      </c>
    </row>
    <row r="305" spans="1:4" x14ac:dyDescent="0.3">
      <c r="A305" t="str">
        <v>Nunca suenan las campanas</v>
      </c>
      <c r="B305" t="str">
        <v>O16</v>
      </c>
      <c r="C305" t="str">
        <v>-</v>
      </c>
      <c r="D305" t="str">
        <v>-</v>
      </c>
    </row>
    <row r="306" spans="1:4" x14ac:dyDescent="0.3">
      <c r="A306" t="str">
        <v>Oh, Dios consolador</v>
      </c>
      <c r="B306" t="str">
        <v>Q39</v>
      </c>
      <c r="C306" t="str">
        <v>Taizé</v>
      </c>
      <c r="D306" t="str">
        <v>-</v>
      </c>
    </row>
    <row r="307" spans="1:4" x14ac:dyDescent="0.3">
      <c r="A307" t="str">
        <v>Oh, Dios, tú eres mi Dios (Sed de Dios)</v>
      </c>
      <c r="B307" t="str">
        <v>D29</v>
      </c>
      <c r="C307" t="str">
        <v>Juan Jáuregi</v>
      </c>
      <c r="D307" t="str">
        <v>Salmo 62</v>
      </c>
    </row>
    <row r="308" spans="1:4" x14ac:dyDescent="0.3">
      <c r="A308" t="str">
        <v>Oh, Dios, tú, Dios mío (canon)</v>
      </c>
      <c r="B308" t="str">
        <v>Q31</v>
      </c>
      <c r="C308" t="str">
        <v>Taizé</v>
      </c>
      <c r="D308" t="str">
        <v>Salmo 63, 2-5</v>
      </c>
    </row>
    <row r="309" spans="1:4" x14ac:dyDescent="0.3">
      <c r="A309" t="str">
        <v>Oh, mi Dios, crea en mí</v>
      </c>
      <c r="B309" t="str">
        <v>D30</v>
      </c>
      <c r="C309" t="str">
        <v>Carmelo Erdozáin</v>
      </c>
      <c r="D309" t="str">
        <v>Salmo 50</v>
      </c>
    </row>
    <row r="310" spans="1:4" x14ac:dyDescent="0.3">
      <c r="A310" t="str">
        <v>Oh, Padre, entre tus manos</v>
      </c>
      <c r="B310" t="str">
        <v>Q45</v>
      </c>
      <c r="C310" t="str">
        <v>Taizé</v>
      </c>
      <c r="D310" t="str">
        <v>Lucas 23, 46</v>
      </c>
    </row>
    <row r="311" spans="1:4" x14ac:dyDescent="0.3">
      <c r="A311" t="str">
        <v>Oh, Señor, mueve mi espíritu</v>
      </c>
      <c r="B311" t="str">
        <v>B04</v>
      </c>
      <c r="C311" t="str">
        <v>Anónimo</v>
      </c>
      <c r="D311" t="str">
        <v>-</v>
      </c>
    </row>
    <row r="312" spans="1:4" x14ac:dyDescent="0.3">
      <c r="A312" t="str">
        <v>Ojalá escuchemos hoy su voz</v>
      </c>
      <c r="B312" t="str">
        <v>D31</v>
      </c>
      <c r="C312" t="str">
        <v>Cesáreo Gabarain</v>
      </c>
      <c r="D312" t="str">
        <v>-</v>
      </c>
    </row>
    <row r="313" spans="1:4" x14ac:dyDescent="0.3">
      <c r="A313" t="str">
        <v>Oración del pobre</v>
      </c>
      <c r="B313" t="str">
        <v>K52</v>
      </c>
      <c r="C313" t="str">
        <v>Kairoi</v>
      </c>
      <c r="D313" t="str">
        <v>-</v>
      </c>
    </row>
    <row r="314" spans="1:4" x14ac:dyDescent="0.3">
      <c r="A314" t="str">
        <v>Os doy un mandato nuevo</v>
      </c>
      <c r="B314" t="str">
        <v>D32</v>
      </c>
      <c r="C314" t="str">
        <v>Anónimo</v>
      </c>
      <c r="D314" t="str">
        <v>Juan 13, 34-35</v>
      </c>
    </row>
    <row r="315" spans="1:4" x14ac:dyDescent="0.3">
      <c r="A315" t="str">
        <v>Padre nuestro (Erdozáin)</v>
      </c>
      <c r="B315" t="str">
        <v>H02</v>
      </c>
      <c r="C315" t="str">
        <v>Carmelo Erdozáin</v>
      </c>
      <c r="D315" t="str">
        <v>-</v>
      </c>
    </row>
    <row r="316" spans="1:4" x14ac:dyDescent="0.3">
      <c r="A316" t="str">
        <v>Padre nuestro (mexicano)</v>
      </c>
      <c r="B316" t="str">
        <v>H03</v>
      </c>
      <c r="C316" t="str">
        <v>-</v>
      </c>
      <c r="D316" t="str">
        <v>-</v>
      </c>
    </row>
    <row r="317" spans="1:4" x14ac:dyDescent="0.3">
      <c r="A317" t="str">
        <v>Padre nuestro zaragozano</v>
      </c>
      <c r="B317" t="str">
        <v>H04</v>
      </c>
      <c r="C317" t="str">
        <v>Pedro Antonio Garza</v>
      </c>
      <c r="D317" t="str">
        <v>-</v>
      </c>
    </row>
    <row r="318" spans="1:4" x14ac:dyDescent="0.3">
      <c r="A318" t="str">
        <v>Padre nuestro, padre nuestro</v>
      </c>
      <c r="B318" t="str">
        <v>H05</v>
      </c>
      <c r="C318" t="str">
        <v>Toño Casado</v>
      </c>
      <c r="D318" t="str">
        <v>-</v>
      </c>
    </row>
    <row r="319" spans="1:4" x14ac:dyDescent="0.3">
      <c r="A319" t="str">
        <v>Padre nuestro, tú que estás</v>
      </c>
      <c r="B319" t="str">
        <v>H06</v>
      </c>
      <c r="C319" t="str">
        <v>Simon &amp; Garfunkel</v>
      </c>
      <c r="D319" t="str">
        <v>-</v>
      </c>
    </row>
    <row r="320" spans="1:4" x14ac:dyDescent="0.3">
      <c r="A320" t="str">
        <v>Padre, únenos</v>
      </c>
      <c r="B320" t="str">
        <v>I05</v>
      </c>
      <c r="C320" t="str">
        <v>Rick Ridings</v>
      </c>
      <c r="D320" t="str">
        <v>-</v>
      </c>
    </row>
    <row r="321" spans="1:4" x14ac:dyDescent="0.3">
      <c r="A321" t="str">
        <v>Padre, vuelvo a ti</v>
      </c>
      <c r="B321" t="str">
        <v>B05</v>
      </c>
      <c r="C321" t="str">
        <v>Kairoi</v>
      </c>
      <c r="D321" t="str">
        <v>Lc 15, 11-32</v>
      </c>
    </row>
    <row r="322" spans="1:4" x14ac:dyDescent="0.3">
      <c r="A322" t="str">
        <v>Para el que sabe</v>
      </c>
      <c r="B322" t="str">
        <v>K53</v>
      </c>
      <c r="C322" t="str">
        <v>-</v>
      </c>
      <c r="D322" t="str">
        <v>-</v>
      </c>
    </row>
    <row r="323" spans="1:4" x14ac:dyDescent="0.3">
      <c r="A323" t="str">
        <v>Para mí ser feliz</v>
      </c>
      <c r="B323" t="str">
        <v>Q65</v>
      </c>
      <c r="C323" t="str">
        <v>Taizé</v>
      </c>
      <c r="D323" t="str">
        <v>-</v>
      </c>
    </row>
    <row r="324" spans="1:4" x14ac:dyDescent="0.3">
      <c r="A324" t="str">
        <v>Para mim, ser feliz</v>
      </c>
      <c r="B324" t="str">
        <v>Q65</v>
      </c>
      <c r="C324">
        <v>0</v>
      </c>
      <c r="D324">
        <v>0</v>
      </c>
    </row>
    <row r="325" spans="1:4" x14ac:dyDescent="0.3">
      <c r="A325" t="str">
        <v>Pastores, venid</v>
      </c>
      <c r="B325" t="str">
        <v>O17</v>
      </c>
      <c r="C325" t="str">
        <v>-</v>
      </c>
      <c r="D325" t="str">
        <v>-</v>
      </c>
    </row>
    <row r="326" spans="1:4" x14ac:dyDescent="0.3">
      <c r="A326" t="str">
        <v>Paz en la tierra</v>
      </c>
      <c r="B326" t="str">
        <v>I06</v>
      </c>
      <c r="C326" t="str">
        <v>Kairós</v>
      </c>
      <c r="D326" t="str">
        <v>-</v>
      </c>
    </row>
    <row r="327" spans="1:4" x14ac:dyDescent="0.3">
      <c r="A327" t="str">
        <v>Paz, Señor, en el cielo y la tierra</v>
      </c>
      <c r="B327" t="str">
        <v>I07</v>
      </c>
      <c r="C327" t="str">
        <v>Anónimo</v>
      </c>
      <c r="D327" t="str">
        <v>-</v>
      </c>
    </row>
    <row r="328" spans="1:4" x14ac:dyDescent="0.3">
      <c r="A328" t="str">
        <v>Per crucem</v>
      </c>
      <c r="B328" t="str">
        <v>Q66</v>
      </c>
      <c r="C328">
        <v>0</v>
      </c>
      <c r="D328">
        <v>0</v>
      </c>
    </row>
    <row r="329" spans="1:4" x14ac:dyDescent="0.3">
      <c r="A329" t="str">
        <v>Peregrino (Éxodo y liberación)</v>
      </c>
      <c r="B329" t="str">
        <v>A25</v>
      </c>
      <c r="C329" t="str">
        <v>Cesáreo Gabarain</v>
      </c>
      <c r="D329" t="str">
        <v>-</v>
      </c>
    </row>
    <row r="330" spans="1:4" x14ac:dyDescent="0.3">
      <c r="A330" t="str">
        <v>Peregrinos de la paz y la alegría</v>
      </c>
      <c r="B330" t="str">
        <v>A26</v>
      </c>
      <c r="C330" t="str">
        <v>Antonio Alcalde</v>
      </c>
      <c r="D330" t="str">
        <v>-</v>
      </c>
    </row>
    <row r="331" spans="1:4" x14ac:dyDescent="0.3">
      <c r="A331" t="str">
        <v>Permaneced conmigo</v>
      </c>
      <c r="B331" t="str">
        <v>Q14</v>
      </c>
      <c r="C331" t="str">
        <v>Taizé</v>
      </c>
      <c r="D331" t="str">
        <v>Mateo 26, 38</v>
      </c>
    </row>
    <row r="332" spans="1:4" x14ac:dyDescent="0.3">
      <c r="A332" t="str">
        <v>Pescador de hombres</v>
      </c>
      <c r="B332" t="str">
        <v>K54</v>
      </c>
      <c r="C332" t="str">
        <v>Cesáreo Gabarain</v>
      </c>
      <c r="D332" t="str">
        <v>Lucas 6, 13-16</v>
      </c>
    </row>
    <row r="333" spans="1:4" x14ac:dyDescent="0.3">
      <c r="A333" t="str">
        <v>Pon tu mano</v>
      </c>
      <c r="B333" t="str">
        <v>I08</v>
      </c>
      <c r="C333" t="str">
        <v>-</v>
      </c>
      <c r="D333" t="str">
        <v>-</v>
      </c>
    </row>
    <row r="334" spans="1:4" x14ac:dyDescent="0.3">
      <c r="A334" t="str">
        <v>Por la paz no callaré</v>
      </c>
      <c r="B334" t="str">
        <v>I09</v>
      </c>
      <c r="C334" t="str">
        <v>-</v>
      </c>
      <c r="D334" t="str">
        <v>-</v>
      </c>
    </row>
    <row r="335" spans="1:4" x14ac:dyDescent="0.3">
      <c r="A335" t="str">
        <v>Por los hombres</v>
      </c>
      <c r="B335" t="str">
        <v>F12</v>
      </c>
      <c r="C335" t="str">
        <v>Gregorio Fernández</v>
      </c>
      <c r="D335" t="str">
        <v>-</v>
      </c>
    </row>
    <row r="336" spans="1:4" x14ac:dyDescent="0.3">
      <c r="A336" t="str">
        <v>Por ti, mi Dios</v>
      </c>
      <c r="B336" t="str">
        <v>L06</v>
      </c>
      <c r="C336" t="str">
        <v>Juan Antonio Espinosa</v>
      </c>
      <c r="D336" t="str">
        <v>Isaías 41, 10</v>
      </c>
    </row>
    <row r="337" spans="1:4" x14ac:dyDescent="0.3">
      <c r="A337" t="str">
        <v>Por tu Cruz</v>
      </c>
      <c r="B337" t="str">
        <v>Q66</v>
      </c>
      <c r="C337" t="str">
        <v>Taizé</v>
      </c>
      <c r="D337" t="str">
        <v>-</v>
      </c>
    </row>
    <row r="338" spans="1:4" x14ac:dyDescent="0.3">
      <c r="A338" t="str">
        <v>Pregón Pascual</v>
      </c>
      <c r="B338" t="str">
        <v>P04</v>
      </c>
      <c r="C338" t="str">
        <v>Kairoi</v>
      </c>
      <c r="D338" t="str">
        <v>-</v>
      </c>
    </row>
    <row r="339" spans="1:4" x14ac:dyDescent="0.3">
      <c r="A339" t="str">
        <v>Preparad el camino al Señor</v>
      </c>
      <c r="B339" t="str">
        <v>A27</v>
      </c>
      <c r="C339" t="str">
        <v>Stephen Schwartz</v>
      </c>
      <c r="D339" t="str">
        <v>Isaías 40, 3-27</v>
      </c>
    </row>
    <row r="340" spans="1:4" x14ac:dyDescent="0.3">
      <c r="A340" t="str">
        <v>Principio y fundamento</v>
      </c>
      <c r="B340" t="str">
        <v>K55</v>
      </c>
      <c r="C340" t="str">
        <v>José María Olaizola</v>
      </c>
      <c r="D340" t="str">
        <v>-</v>
      </c>
    </row>
    <row r="341" spans="1:4" x14ac:dyDescent="0.3">
      <c r="A341" t="str">
        <v>Protégeme, Dios</v>
      </c>
      <c r="B341" t="str">
        <v>Q12</v>
      </c>
      <c r="C341" t="str">
        <v>Taizé</v>
      </c>
      <c r="D341" t="str">
        <v>Salmo 16, 1-11</v>
      </c>
    </row>
    <row r="342" spans="1:4" x14ac:dyDescent="0.3">
      <c r="A342" t="str">
        <v>Protégeme, Dios mío</v>
      </c>
      <c r="B342" t="str">
        <v>K56</v>
      </c>
      <c r="C342" t="str">
        <v>Ricardo Cantalapiedra</v>
      </c>
      <c r="D342" t="str">
        <v>-</v>
      </c>
    </row>
    <row r="343" spans="1:4" x14ac:dyDescent="0.3">
      <c r="A343" t="str">
        <v>Psallite Deo</v>
      </c>
      <c r="B343" t="str">
        <v>Q67</v>
      </c>
      <c r="C343">
        <v>0</v>
      </c>
      <c r="D343">
        <v>0</v>
      </c>
    </row>
    <row r="344" spans="1:4" x14ac:dyDescent="0.3">
      <c r="A344" t="str">
        <v>Pueblo mío</v>
      </c>
      <c r="B344" t="str">
        <v>K57</v>
      </c>
      <c r="C344" t="str">
        <v>Ricardo Cantalapiedra</v>
      </c>
      <c r="D344" t="str">
        <v>Miqueas 6, 3-8</v>
      </c>
    </row>
    <row r="345" spans="1:4" x14ac:dyDescent="0.3">
      <c r="A345" t="str">
        <v>Purifícame, Señor</v>
      </c>
      <c r="B345" t="str">
        <v>K58</v>
      </c>
      <c r="C345" t="str">
        <v>Carmelo Erdozáin</v>
      </c>
      <c r="D345" t="str">
        <v>-</v>
      </c>
    </row>
    <row r="346" spans="1:4" x14ac:dyDescent="0.3">
      <c r="A346" t="str">
        <v>Que alabe al Señor</v>
      </c>
      <c r="B346" t="str">
        <v>Q58</v>
      </c>
      <c r="C346" t="str">
        <v>Taizé</v>
      </c>
      <c r="D346" t="str">
        <v>Salmo 117, 1</v>
      </c>
    </row>
    <row r="347" spans="1:4" x14ac:dyDescent="0.3">
      <c r="A347" t="str">
        <v>Qué alegría cuando me dijeron</v>
      </c>
      <c r="B347" t="str">
        <v>A28</v>
      </c>
      <c r="C347" t="str">
        <v>Miguel Manzano</v>
      </c>
      <c r="D347" t="str">
        <v>Salmo 122</v>
      </c>
    </row>
    <row r="348" spans="1:4" x14ac:dyDescent="0.3">
      <c r="A348" t="str">
        <v>Qué bueno es confiar en ti</v>
      </c>
      <c r="B348" t="str">
        <v>Q19</v>
      </c>
      <c r="C348" t="str">
        <v>Taizé</v>
      </c>
      <c r="D348" t="str">
        <v>Salmo 118, 8-9</v>
      </c>
    </row>
    <row r="349" spans="1:4" x14ac:dyDescent="0.3">
      <c r="A349" t="str">
        <v>Que sea mi vida la sal</v>
      </c>
      <c r="B349" t="str">
        <v>L07</v>
      </c>
      <c r="C349" t="str">
        <v>Brotes de Olivo</v>
      </c>
      <c r="D349" t="str">
        <v>Mateo 5, 13-16</v>
      </c>
    </row>
    <row r="350" spans="1:4" x14ac:dyDescent="0.3">
      <c r="A350" t="str">
        <v>Qué te puedo dar</v>
      </c>
      <c r="B350" t="str">
        <v>F13</v>
      </c>
      <c r="C350" t="str">
        <v>Luis Alfredo Díaz Britos</v>
      </c>
      <c r="D350" t="str">
        <v>-</v>
      </c>
    </row>
    <row r="351" spans="1:4" x14ac:dyDescent="0.3">
      <c r="A351" t="str">
        <v>Qué tendrá lo pequeño</v>
      </c>
      <c r="B351" t="str">
        <v>K59</v>
      </c>
      <c r="C351" t="str">
        <v>Antonio Alcalde</v>
      </c>
      <c r="D351" t="str">
        <v>-</v>
      </c>
    </row>
    <row r="352" spans="1:4" x14ac:dyDescent="0.3">
      <c r="A352" t="str">
        <v>Que todo el mundo alabe</v>
      </c>
      <c r="B352" t="str">
        <v>Q59</v>
      </c>
      <c r="C352" t="str">
        <v>Taizé</v>
      </c>
      <c r="D352" t="str">
        <v>Salmo 117, 1</v>
      </c>
    </row>
    <row r="353" spans="1:4" x14ac:dyDescent="0.3">
      <c r="A353" t="str">
        <v>Que tu palabra nos cambie el corazón</v>
      </c>
      <c r="B353" t="str">
        <v>K60</v>
      </c>
      <c r="C353" t="str">
        <v>Toño Casado</v>
      </c>
      <c r="D353" t="str">
        <v>-</v>
      </c>
    </row>
    <row r="354" spans="1:4" x14ac:dyDescent="0.3">
      <c r="A354" t="str">
        <v>Que venga a ti</v>
      </c>
      <c r="B354" t="str">
        <v>Q60</v>
      </c>
      <c r="C354" t="str">
        <v>Taizé</v>
      </c>
      <c r="D354" t="str">
        <v>Apocalipsis 22, 17</v>
      </c>
    </row>
    <row r="355" spans="1:4" x14ac:dyDescent="0.3">
      <c r="A355" t="str">
        <v>Qué ves en la noche</v>
      </c>
      <c r="B355" t="str">
        <v>A29</v>
      </c>
      <c r="C355" t="str">
        <v>Juan Antonio Espinosa</v>
      </c>
      <c r="D355" t="str">
        <v>Isaías 21, 11-12</v>
      </c>
    </row>
    <row r="356" spans="1:4" x14ac:dyDescent="0.3">
      <c r="A356" t="str">
        <v>Quédate con nosotros</v>
      </c>
      <c r="B356" t="str">
        <v>K61</v>
      </c>
      <c r="C356" t="str">
        <v>Juan Antonio Espinosa</v>
      </c>
      <c r="D356" t="str">
        <v>Lucas 24, 13-35</v>
      </c>
    </row>
    <row r="357" spans="1:4" x14ac:dyDescent="0.3">
      <c r="A357" t="str">
        <v>Quién nos separará</v>
      </c>
      <c r="B357" t="str">
        <v>K62</v>
      </c>
      <c r="C357" t="str">
        <v>Marcos Frisina</v>
      </c>
      <c r="D357" t="str">
        <v>-</v>
      </c>
    </row>
    <row r="358" spans="1:4" x14ac:dyDescent="0.3">
      <c r="A358" t="str">
        <v>Quiero alabarte</v>
      </c>
      <c r="B358" t="str">
        <v>A30</v>
      </c>
      <c r="C358" t="str">
        <v>Maranatha</v>
      </c>
      <c r="D358" t="str">
        <v>-</v>
      </c>
    </row>
    <row r="359" spans="1:4" x14ac:dyDescent="0.3">
      <c r="A359" t="str">
        <v>Quiero caminar</v>
      </c>
      <c r="B359" t="str">
        <v>D33</v>
      </c>
      <c r="C359" t="str">
        <v>Sor Trini - Hijas de la Caridad</v>
      </c>
      <c r="D359" t="str">
        <v>-</v>
      </c>
    </row>
    <row r="360" spans="1:4" x14ac:dyDescent="0.3">
      <c r="A360" t="str">
        <v>Quiero caminar contigo, María</v>
      </c>
      <c r="B360" t="str">
        <v>M17</v>
      </c>
      <c r="C360" t="str">
        <v>Athenas</v>
      </c>
      <c r="D360" t="str">
        <v>-</v>
      </c>
    </row>
    <row r="361" spans="1:4" x14ac:dyDescent="0.3">
      <c r="A361" t="str">
        <v>Quiero ser pan</v>
      </c>
      <c r="B361" t="str">
        <v>K63</v>
      </c>
      <c r="C361" t="str">
        <v>Eduardo Meana</v>
      </c>
      <c r="D361" t="str">
        <v>-</v>
      </c>
    </row>
    <row r="362" spans="1:4" x14ac:dyDescent="0.3">
      <c r="A362" t="str">
        <v>Reina del Cielo</v>
      </c>
      <c r="B362" t="str">
        <v>M19</v>
      </c>
      <c r="C362" t="str">
        <v>Francisco Palazón</v>
      </c>
      <c r="D362" t="str">
        <v>-</v>
      </c>
    </row>
    <row r="363" spans="1:4" x14ac:dyDescent="0.3">
      <c r="A363" t="str">
        <v>Resucitó, aleluya</v>
      </c>
      <c r="B363" t="str">
        <v>K64</v>
      </c>
      <c r="C363" t="str">
        <v>Kiko Argüello</v>
      </c>
      <c r="D363" t="str">
        <v>-</v>
      </c>
    </row>
    <row r="364" spans="1:4" x14ac:dyDescent="0.3">
      <c r="A364" t="str">
        <v>Reunidos en el nombre del Señor</v>
      </c>
      <c r="B364" t="str">
        <v>A31</v>
      </c>
      <c r="C364" t="str">
        <v>Francisco Palazón</v>
      </c>
      <c r="D364" t="str">
        <v>-</v>
      </c>
    </row>
    <row r="365" spans="1:4" x14ac:dyDescent="0.3">
      <c r="A365" t="str">
        <v>Salve, Madre</v>
      </c>
      <c r="B365" t="str">
        <v>M18</v>
      </c>
      <c r="C365" t="str">
        <v>-</v>
      </c>
      <c r="D365" t="str">
        <v>-</v>
      </c>
    </row>
    <row r="366" spans="1:4" x14ac:dyDescent="0.3">
      <c r="A366" t="str">
        <v>Salve, Regina</v>
      </c>
      <c r="B366" t="str">
        <v>M20</v>
      </c>
      <c r="C366" t="str">
        <v>Gen Verde</v>
      </c>
      <c r="D366" t="str">
        <v>-</v>
      </c>
    </row>
    <row r="367" spans="1:4" x14ac:dyDescent="0.3">
      <c r="A367" t="str">
        <v>Sanasi on lamppu</v>
      </c>
      <c r="B367" t="str">
        <v>Q68</v>
      </c>
      <c r="C367">
        <v>0</v>
      </c>
      <c r="D367">
        <v>0</v>
      </c>
    </row>
    <row r="368" spans="1:4" x14ac:dyDescent="0.3">
      <c r="A368" t="str">
        <v>Santa María del Camino</v>
      </c>
      <c r="B368" t="str">
        <v>M21</v>
      </c>
      <c r="C368" t="str">
        <v>Juan Antonio Espinosa</v>
      </c>
      <c r="D368" t="str">
        <v>-</v>
      </c>
    </row>
    <row r="369" spans="1:4" x14ac:dyDescent="0.3">
      <c r="A369" t="str">
        <v>Santo (Cielo y tierra pasarán)</v>
      </c>
      <c r="B369" t="str">
        <v>G01</v>
      </c>
      <c r="C369" t="str">
        <v>Jesús Cardeñoso</v>
      </c>
      <c r="D369" t="str">
        <v>-</v>
      </c>
    </row>
    <row r="370" spans="1:4" x14ac:dyDescent="0.3">
      <c r="A370" t="str">
        <v>Santo (Están llenos de tu amor)</v>
      </c>
      <c r="B370" t="str">
        <v>G02</v>
      </c>
      <c r="C370" t="str">
        <v>Toño Casado</v>
      </c>
      <c r="D370" t="str">
        <v>-</v>
      </c>
    </row>
    <row r="371" spans="1:4" x14ac:dyDescent="0.3">
      <c r="A371" t="str">
        <v>Santo (Händel)</v>
      </c>
      <c r="B371" t="str">
        <v>G03</v>
      </c>
      <c r="C371" t="str">
        <v>Georg Friedrich Händel</v>
      </c>
      <c r="D371" t="str">
        <v>-</v>
      </c>
    </row>
    <row r="372" spans="1:4" x14ac:dyDescent="0.3">
      <c r="A372" t="str">
        <v>Santo (Hosanna en el Cielo al Señor)</v>
      </c>
      <c r="B372" t="str">
        <v>G04</v>
      </c>
      <c r="C372" t="str">
        <v>Toño Casado</v>
      </c>
      <c r="D372" t="str">
        <v>-</v>
      </c>
    </row>
    <row r="373" spans="1:4" x14ac:dyDescent="0.3">
      <c r="A373" t="str">
        <v>Santo (Mocedades)</v>
      </c>
      <c r="B373" t="str">
        <v>G06</v>
      </c>
      <c r="C373" t="str">
        <v>Mocedades</v>
      </c>
      <c r="D373" t="str">
        <v>-</v>
      </c>
    </row>
    <row r="374" spans="1:4" x14ac:dyDescent="0.3">
      <c r="A374" t="str">
        <v>Santo (Olguín)</v>
      </c>
      <c r="B374" t="str">
        <v>G07</v>
      </c>
      <c r="C374" t="str">
        <v>Jaime Olguín</v>
      </c>
      <c r="D374" t="str">
        <v>-</v>
      </c>
    </row>
    <row r="375" spans="1:4" x14ac:dyDescent="0.3">
      <c r="A375" t="str">
        <v>Santo (Palazón)</v>
      </c>
      <c r="B375" t="str">
        <v>G05</v>
      </c>
      <c r="C375" t="str">
        <v>Francisco Palazón</v>
      </c>
      <c r="D375" t="str">
        <v>-</v>
      </c>
    </row>
    <row r="376" spans="1:4" x14ac:dyDescent="0.3">
      <c r="A376" t="str">
        <v>Santo (Santo Domingo de Silos)</v>
      </c>
      <c r="B376" t="str">
        <v>G08</v>
      </c>
      <c r="C376" t="str">
        <v>-</v>
      </c>
      <c r="D376" t="str">
        <v>-</v>
      </c>
    </row>
    <row r="377" spans="1:4" x14ac:dyDescent="0.3">
      <c r="A377" t="str">
        <v>Santo (The Beatles)</v>
      </c>
      <c r="B377" t="str">
        <v>G09</v>
      </c>
      <c r="C377" t="str">
        <v>The Beatles</v>
      </c>
      <c r="D377" t="str">
        <v>-</v>
      </c>
    </row>
    <row r="378" spans="1:4" x14ac:dyDescent="0.3">
      <c r="A378" t="str">
        <v>Santo eres, Señor, Dios nuestro</v>
      </c>
      <c r="B378" t="str">
        <v>G10</v>
      </c>
      <c r="C378" t="str">
        <v>-</v>
      </c>
      <c r="D378" t="str">
        <v>-</v>
      </c>
    </row>
    <row r="379" spans="1:4" x14ac:dyDescent="0.3">
      <c r="A379" t="str">
        <v>Santo es el Señor</v>
      </c>
      <c r="B379" t="str">
        <v>G11</v>
      </c>
      <c r="C379" t="str">
        <v>-</v>
      </c>
      <c r="D379" t="str">
        <v>-</v>
      </c>
    </row>
    <row r="380" spans="1:4" x14ac:dyDescent="0.3">
      <c r="A380" t="str">
        <v>Santo salvadoreño</v>
      </c>
      <c r="B380" t="str">
        <v>G12</v>
      </c>
      <c r="C380" t="str">
        <v>Misa salvadoreña</v>
      </c>
      <c r="D380" t="str">
        <v>-</v>
      </c>
    </row>
    <row r="381" spans="1:4" x14ac:dyDescent="0.3">
      <c r="A381" t="str">
        <v>Santo zaireño</v>
      </c>
      <c r="B381" t="str">
        <v>G13</v>
      </c>
      <c r="C381" t="str">
        <v>-</v>
      </c>
      <c r="D381" t="str">
        <v>-</v>
      </c>
    </row>
    <row r="382" spans="1:4" x14ac:dyDescent="0.3">
      <c r="A382" t="str">
        <v>Santo, Santo, Santo</v>
      </c>
      <c r="B382" t="str">
        <v>G14</v>
      </c>
      <c r="C382" t="str">
        <v>TSNC</v>
      </c>
      <c r="D382" t="str">
        <v>-</v>
      </c>
    </row>
    <row r="383" spans="1:4" x14ac:dyDescent="0.3">
      <c r="A383" t="str">
        <v>Se acerca tu Navidad</v>
      </c>
      <c r="B383" t="str">
        <v>K65</v>
      </c>
      <c r="C383" t="str">
        <v>Anónimo</v>
      </c>
      <c r="D383" t="str">
        <v>-</v>
      </c>
    </row>
    <row r="384" spans="1:4" x14ac:dyDescent="0.3">
      <c r="A384" t="str">
        <v>Sé sal que sala</v>
      </c>
      <c r="B384" t="str">
        <v>Q71</v>
      </c>
      <c r="C384" t="str">
        <v>Taizé</v>
      </c>
      <c r="D384" t="str">
        <v>Mateo 5, 13-14</v>
      </c>
    </row>
    <row r="385" spans="1:4" x14ac:dyDescent="0.3">
      <c r="A385" t="str">
        <v>Secuencia de Pascua</v>
      </c>
      <c r="B385" t="str">
        <v>P05</v>
      </c>
      <c r="C385" t="str">
        <v>A. B. Celada Alonso</v>
      </c>
      <c r="D385" t="str">
        <v>-</v>
      </c>
    </row>
    <row r="386" spans="1:4" x14ac:dyDescent="0.3">
      <c r="A386" t="str">
        <v>Señor, que florezca tu justicia</v>
      </c>
      <c r="B386" t="str">
        <v>Q69</v>
      </c>
      <c r="C386" t="str">
        <v>Taizé</v>
      </c>
      <c r="D386" t="str">
        <v>Salmo 72, 6-19</v>
      </c>
    </row>
    <row r="387" spans="1:4" x14ac:dyDescent="0.3">
      <c r="A387" t="str">
        <v>Señor, ten piedad</v>
      </c>
      <c r="B387" t="str">
        <v>B06</v>
      </c>
      <c r="C387" t="str">
        <v>Coro Niño Jesús (Cádiz)</v>
      </c>
      <c r="D387" t="str">
        <v>-</v>
      </c>
    </row>
    <row r="388" spans="1:4" x14ac:dyDescent="0.3">
      <c r="A388" t="str">
        <v>Señor, ten piedad de nosotros</v>
      </c>
      <c r="B388" t="str">
        <v>B07</v>
      </c>
      <c r="C388" t="str">
        <v>Popular</v>
      </c>
      <c r="D388" t="str">
        <v>-</v>
      </c>
    </row>
    <row r="389" spans="1:4" x14ac:dyDescent="0.3">
      <c r="A389" t="str">
        <v>Shalom haberim</v>
      </c>
      <c r="B389" t="str">
        <v>I10</v>
      </c>
      <c r="C389" t="str">
        <v>Popular judío</v>
      </c>
      <c r="D389" t="str">
        <v>-</v>
      </c>
    </row>
    <row r="390" spans="1:4" x14ac:dyDescent="0.3">
      <c r="A390" t="str">
        <v>Si Dios a su mesa nos quiere sentar</v>
      </c>
      <c r="B390" t="str">
        <v>K66</v>
      </c>
      <c r="C390" t="str">
        <v>Popular</v>
      </c>
      <c r="D390" t="str">
        <v>-</v>
      </c>
    </row>
    <row r="391" spans="1:4" x14ac:dyDescent="0.3">
      <c r="A391" t="str">
        <v>Si me falta el amor</v>
      </c>
      <c r="B391" t="str">
        <v>K67</v>
      </c>
      <c r="C391" t="str">
        <v>Francisco Palazón</v>
      </c>
      <c r="D391" t="str">
        <v>-</v>
      </c>
    </row>
    <row r="392" spans="1:4" x14ac:dyDescent="0.3">
      <c r="A392" t="str">
        <v>Siempre en ti</v>
      </c>
      <c r="B392" t="str">
        <v>K83</v>
      </c>
      <c r="C392">
        <v>0</v>
      </c>
      <c r="D392">
        <v>0</v>
      </c>
    </row>
    <row r="393" spans="1:4" x14ac:dyDescent="0.3">
      <c r="A393" t="str">
        <v>Siempre estuviste aquí (Almudena)</v>
      </c>
      <c r="B393" t="str">
        <v>M22</v>
      </c>
      <c r="C393" t="str">
        <v>Toño Casado</v>
      </c>
      <c r="D393" t="str">
        <v>-</v>
      </c>
    </row>
    <row r="394" spans="1:4" x14ac:dyDescent="0.3">
      <c r="A394" t="str">
        <v>Sigue habiendo</v>
      </c>
      <c r="B394" t="str">
        <v>F14</v>
      </c>
      <c r="C394" t="str">
        <v>Ixcís</v>
      </c>
      <c r="D394" t="str">
        <v>Juan 13, 12-16</v>
      </c>
    </row>
    <row r="395" spans="1:4" x14ac:dyDescent="0.3">
      <c r="A395" t="str">
        <v>Sois la sal</v>
      </c>
      <c r="B395" t="str">
        <v>D34</v>
      </c>
      <c r="C395" t="str">
        <v>Luis Guitarra</v>
      </c>
      <c r="D395" t="str">
        <v>Mateo 5, 13-16</v>
      </c>
    </row>
    <row r="396" spans="1:4" x14ac:dyDescent="0.3">
      <c r="A396" t="str">
        <v>Sois la semilla</v>
      </c>
      <c r="B396" t="str">
        <v>K68</v>
      </c>
      <c r="C396" t="str">
        <v>Cesáreo Gabarain</v>
      </c>
      <c r="D396" t="str">
        <v>Marcos 16, 15-18</v>
      </c>
    </row>
    <row r="397" spans="1:4" x14ac:dyDescent="0.3">
      <c r="A397" t="str">
        <v>Somos un pueblo que camina</v>
      </c>
      <c r="B397" t="str">
        <v>K69</v>
      </c>
      <c r="C397" t="str">
        <v>Emilio Vicente Mateu</v>
      </c>
      <c r="D397" t="str">
        <v>-</v>
      </c>
    </row>
    <row r="398" spans="1:4" x14ac:dyDescent="0.3">
      <c r="A398" t="str">
        <v>Spiritus Jesu Christi</v>
      </c>
      <c r="B398" t="str">
        <v>Q70</v>
      </c>
      <c r="C398">
        <v>0</v>
      </c>
      <c r="D398">
        <v>0</v>
      </c>
    </row>
    <row r="399" spans="1:4" x14ac:dyDescent="0.3">
      <c r="A399" t="str">
        <v>Staňte se solí</v>
      </c>
      <c r="B399" t="str">
        <v>Q71</v>
      </c>
      <c r="C399">
        <v>0</v>
      </c>
      <c r="D399">
        <v>0</v>
      </c>
    </row>
    <row r="400" spans="1:4" x14ac:dyDescent="0.3">
      <c r="A400" t="str">
        <v>Surrexit Christus</v>
      </c>
      <c r="B400" t="str">
        <v>Q72</v>
      </c>
      <c r="C400">
        <v>0</v>
      </c>
      <c r="D400">
        <v>0</v>
      </c>
    </row>
    <row r="401" spans="1:4" x14ac:dyDescent="0.3">
      <c r="A401" t="str">
        <v>Surrexit Dominus vere (canon)</v>
      </c>
      <c r="B401" t="str">
        <v>Q73</v>
      </c>
      <c r="C401">
        <v>0</v>
      </c>
      <c r="D401">
        <v>0</v>
      </c>
    </row>
    <row r="402" spans="1:4" x14ac:dyDescent="0.3">
      <c r="A402" t="str">
        <v>Tan cerca de mí</v>
      </c>
      <c r="B402" t="str">
        <v>K70</v>
      </c>
      <c r="C402" t="str">
        <v>Cesáreo Gabarain</v>
      </c>
      <c r="D402" t="str">
        <v>-</v>
      </c>
    </row>
    <row r="403" spans="1:4" x14ac:dyDescent="0.3">
      <c r="A403" t="str">
        <v>Tanto amó Dios al mundo</v>
      </c>
      <c r="B403" t="str">
        <v>K71</v>
      </c>
      <c r="C403" t="str">
        <v>Alicia Mendoza</v>
      </c>
      <c r="D403" t="str">
        <v>-</v>
      </c>
    </row>
    <row r="404" spans="1:4" x14ac:dyDescent="0.3">
      <c r="A404" t="str">
        <v>Te adoramos</v>
      </c>
      <c r="B404" t="str">
        <v>Q02</v>
      </c>
      <c r="C404" t="str">
        <v>Taizé</v>
      </c>
      <c r="D404" t="str">
        <v>-</v>
      </c>
    </row>
    <row r="405" spans="1:4" x14ac:dyDescent="0.3">
      <c r="A405" t="str">
        <v>Te amo, Señor</v>
      </c>
      <c r="B405" t="str">
        <v>D35</v>
      </c>
      <c r="C405" t="str">
        <v>Marco López</v>
      </c>
      <c r="D405" t="str">
        <v>Salmo 18, 1-3</v>
      </c>
    </row>
    <row r="406" spans="1:4" x14ac:dyDescent="0.3">
      <c r="A406" t="str">
        <v>Te damos gracias, Señor</v>
      </c>
      <c r="B406" t="str">
        <v>C07</v>
      </c>
      <c r="C406" t="str">
        <v>Pelayo Sánchez</v>
      </c>
      <c r="D406" t="str">
        <v>-</v>
      </c>
    </row>
    <row r="407" spans="1:4" x14ac:dyDescent="0.3">
      <c r="A407" t="str">
        <v>Te ensalzaré, Señor</v>
      </c>
      <c r="B407" t="str">
        <v>D36</v>
      </c>
      <c r="C407" t="str">
        <v>Ricardo Cantalapiedra</v>
      </c>
      <c r="D407" t="str">
        <v>Salmo 29</v>
      </c>
    </row>
    <row r="408" spans="1:4" x14ac:dyDescent="0.3">
      <c r="A408" t="str">
        <v>Te ofrecemos</v>
      </c>
      <c r="B408" t="str">
        <v>F15</v>
      </c>
      <c r="C408" t="str">
        <v>Toño Casado</v>
      </c>
      <c r="D408" t="str">
        <v>-</v>
      </c>
    </row>
    <row r="409" spans="1:4" x14ac:dyDescent="0.3">
      <c r="A409" t="str">
        <v>Ten piedad de mi, Señor</v>
      </c>
      <c r="B409" t="str">
        <v>B08</v>
      </c>
      <c r="C409" t="str">
        <v>Popular</v>
      </c>
      <c r="D409" t="str">
        <v>-</v>
      </c>
    </row>
    <row r="410" spans="1:4" x14ac:dyDescent="0.3">
      <c r="A410" t="str">
        <v>Ten piedad, Señor 1</v>
      </c>
      <c r="B410" t="str">
        <v>Q53</v>
      </c>
      <c r="C410" t="str">
        <v>Taizé</v>
      </c>
      <c r="D410" t="str">
        <v>-</v>
      </c>
    </row>
    <row r="411" spans="1:4" x14ac:dyDescent="0.3">
      <c r="A411" t="str">
        <v>Ten piedad, Señor 20</v>
      </c>
      <c r="B411" t="str">
        <v>Q56</v>
      </c>
      <c r="C411" t="str">
        <v>Taizé</v>
      </c>
      <c r="D411" t="str">
        <v>-</v>
      </c>
    </row>
    <row r="412" spans="1:4" x14ac:dyDescent="0.3">
      <c r="A412" t="str">
        <v>Ten piedad, Señor 6</v>
      </c>
      <c r="B412" t="str">
        <v>Q54</v>
      </c>
      <c r="C412" t="str">
        <v>Taizé</v>
      </c>
      <c r="D412" t="str">
        <v>-</v>
      </c>
    </row>
    <row r="413" spans="1:4" x14ac:dyDescent="0.3">
      <c r="A413" t="str">
        <v>Ten piedad, Señor 8</v>
      </c>
      <c r="B413" t="str">
        <v>Q55</v>
      </c>
      <c r="C413" t="str">
        <v>Taizé</v>
      </c>
      <c r="D413" t="str">
        <v>-</v>
      </c>
    </row>
    <row r="414" spans="1:4" x14ac:dyDescent="0.3">
      <c r="A414" t="str">
        <v>Tengo que gritar</v>
      </c>
      <c r="B414" t="str">
        <v>K73</v>
      </c>
      <c r="C414" t="str">
        <v>Anónimo</v>
      </c>
      <c r="D414" t="str">
        <v>Jeremías 1, 5</v>
      </c>
    </row>
    <row r="415" spans="1:4" x14ac:dyDescent="0.3">
      <c r="A415" t="str">
        <v>Tengo sed de ti</v>
      </c>
      <c r="B415" t="str">
        <v>Q17</v>
      </c>
      <c r="C415" t="str">
        <v>Taizé</v>
      </c>
      <c r="D415" t="str">
        <v>Salmo 103, 1-4</v>
      </c>
    </row>
    <row r="416" spans="1:4" x14ac:dyDescent="0.3">
      <c r="A416" t="str">
        <v>The kingdom of God</v>
      </c>
      <c r="B416" t="str">
        <v>Q74</v>
      </c>
      <c r="C416">
        <v>0</v>
      </c>
      <c r="D416">
        <v>0</v>
      </c>
    </row>
    <row r="417" spans="1:4" x14ac:dyDescent="0.3">
      <c r="A417" t="str">
        <v>Todo mi ser (Alabo tu bondad)</v>
      </c>
      <c r="B417" t="str">
        <v>C08</v>
      </c>
      <c r="C417" t="str">
        <v>Kairoi</v>
      </c>
      <c r="D417" t="str">
        <v>-</v>
      </c>
    </row>
    <row r="418" spans="1:4" x14ac:dyDescent="0.3">
      <c r="A418" t="str">
        <v>Todos unidos</v>
      </c>
      <c r="B418" t="str">
        <v>K74</v>
      </c>
      <c r="C418" t="str">
        <v>Cesáreo Gabarain</v>
      </c>
      <c r="D418" t="str">
        <v>-</v>
      </c>
    </row>
    <row r="419" spans="1:4" x14ac:dyDescent="0.3">
      <c r="A419" t="str">
        <v>Tomad, comed</v>
      </c>
      <c r="B419" t="str">
        <v>K72</v>
      </c>
      <c r="C419" t="str">
        <v>Hakuna</v>
      </c>
      <c r="D419" t="str">
        <v>Mateo 26, 26-46</v>
      </c>
    </row>
    <row r="420" spans="1:4" x14ac:dyDescent="0.3">
      <c r="A420" t="str">
        <v>Tomado de la mano</v>
      </c>
      <c r="B420" t="str">
        <v>K75</v>
      </c>
      <c r="C420" t="str">
        <v>Rafael Espinosa</v>
      </c>
      <c r="D420" t="str">
        <v>Mateo 19, 21</v>
      </c>
    </row>
    <row r="421" spans="1:4" x14ac:dyDescent="0.3">
      <c r="A421" t="str">
        <v>Traemos a tu altar</v>
      </c>
      <c r="B421" t="str">
        <v>F16</v>
      </c>
      <c r="C421" t="str">
        <v>Anónimo</v>
      </c>
      <c r="D421" t="str">
        <v>-</v>
      </c>
    </row>
    <row r="422" spans="1:4" x14ac:dyDescent="0.3">
      <c r="A422" t="str">
        <v>Tú eres capaz</v>
      </c>
      <c r="B422" t="str">
        <v>K76</v>
      </c>
      <c r="C422" t="str">
        <v>Gina Fernández</v>
      </c>
      <c r="D422" t="str">
        <v>-</v>
      </c>
    </row>
    <row r="423" spans="1:4" x14ac:dyDescent="0.3">
      <c r="A423" t="str">
        <v>Tú eres el Dios que nos salva</v>
      </c>
      <c r="B423" t="str">
        <v>K77</v>
      </c>
      <c r="C423" t="str">
        <v>Juan Antonio Espinosa</v>
      </c>
      <c r="D423" t="str">
        <v>-</v>
      </c>
    </row>
    <row r="424" spans="1:4" x14ac:dyDescent="0.3">
      <c r="A424" t="str">
        <v>Tú eres fuente viva</v>
      </c>
      <c r="B424" t="str">
        <v>Q76</v>
      </c>
      <c r="C424" t="str">
        <v>Taizé</v>
      </c>
      <c r="D424" t="str">
        <v>-</v>
      </c>
    </row>
    <row r="425" spans="1:4" x14ac:dyDescent="0.3">
      <c r="A425" t="str">
        <v>Tú nos dijiste que la muerte</v>
      </c>
      <c r="B425" t="str">
        <v>K78</v>
      </c>
      <c r="C425" t="str">
        <v>Cesáreo Gabarain</v>
      </c>
      <c r="D425" t="str">
        <v>-</v>
      </c>
    </row>
    <row r="426" spans="1:4" x14ac:dyDescent="0.3">
      <c r="A426" t="str">
        <v>Tu palabra alumbra</v>
      </c>
      <c r="B426" t="str">
        <v>Q68</v>
      </c>
      <c r="C426" t="str">
        <v>Taizé</v>
      </c>
      <c r="D426" t="str">
        <v>Salmo 119, 105</v>
      </c>
    </row>
    <row r="427" spans="1:4" x14ac:dyDescent="0.3">
      <c r="A427" t="str">
        <v>Tu Palabra me da vida</v>
      </c>
      <c r="B427" t="str">
        <v>D37</v>
      </c>
      <c r="C427" t="str">
        <v>Juan Antonio Espinosa</v>
      </c>
      <c r="D427" t="str">
        <v>-</v>
      </c>
    </row>
    <row r="428" spans="1:4" x14ac:dyDescent="0.3">
      <c r="A428" t="str">
        <v>Tu palabra, Señor</v>
      </c>
      <c r="B428" t="str">
        <v>Q75</v>
      </c>
      <c r="C428" t="str">
        <v>Taizé</v>
      </c>
      <c r="D428" t="str">
        <v>Miguel de Unamuno</v>
      </c>
    </row>
    <row r="429" spans="1:4" x14ac:dyDescent="0.3">
      <c r="A429" t="str">
        <v>Tu Reino es vida</v>
      </c>
      <c r="B429" t="str">
        <v>D38</v>
      </c>
      <c r="C429" t="str">
        <v>Miguel Manzano</v>
      </c>
      <c r="D429" t="str">
        <v>-</v>
      </c>
    </row>
    <row r="430" spans="1:4" x14ac:dyDescent="0.3">
      <c r="A430" t="str">
        <v>Tu santa cruz</v>
      </c>
      <c r="B430" t="str">
        <v>Q25</v>
      </c>
      <c r="C430" t="str">
        <v>Taizé</v>
      </c>
      <c r="D430" t="str">
        <v>-</v>
      </c>
    </row>
    <row r="431" spans="1:4" x14ac:dyDescent="0.3">
      <c r="A431" t="str">
        <v>Tu sei sorgente viva</v>
      </c>
      <c r="B431" t="str">
        <v>Q76</v>
      </c>
      <c r="C431">
        <v>0</v>
      </c>
      <c r="D431">
        <v>0</v>
      </c>
    </row>
    <row r="432" spans="1:4" x14ac:dyDescent="0.3">
      <c r="A432" t="str">
        <v>Tú, luz del mundo</v>
      </c>
      <c r="B432" t="str">
        <v>Q21</v>
      </c>
      <c r="C432" t="str">
        <v>Taizé</v>
      </c>
      <c r="D432" t="str">
        <v>Juan 8, 12</v>
      </c>
    </row>
    <row r="433" spans="1:4" x14ac:dyDescent="0.3">
      <c r="A433" t="str">
        <v>Tui amoris</v>
      </c>
      <c r="B433" t="str">
        <v>Q77</v>
      </c>
      <c r="C433">
        <v>0</v>
      </c>
      <c r="D433">
        <v>0</v>
      </c>
    </row>
    <row r="434" spans="1:4" x14ac:dyDescent="0.3">
      <c r="A434" t="str">
        <v>Ubi caritas</v>
      </c>
      <c r="B434" t="str">
        <v>Q78</v>
      </c>
      <c r="C434">
        <v>0</v>
      </c>
      <c r="D434">
        <v>0</v>
      </c>
    </row>
    <row r="435" spans="1:4" x14ac:dyDescent="0.3">
      <c r="A435" t="str">
        <v>Un canto nuevo</v>
      </c>
      <c r="B435" t="str">
        <v>Q22</v>
      </c>
      <c r="C435" t="str">
        <v>Taizé</v>
      </c>
      <c r="D435" t="str">
        <v>Salmo 96, 1</v>
      </c>
    </row>
    <row r="436" spans="1:4" x14ac:dyDescent="0.3">
      <c r="A436" t="str">
        <v>Un día abrí los ojos</v>
      </c>
      <c r="B436" t="str">
        <v>F17</v>
      </c>
      <c r="C436" t="str">
        <v>Coro Parroquial San Miguel</v>
      </c>
      <c r="D436" t="str">
        <v>-</v>
      </c>
    </row>
    <row r="437" spans="1:4" x14ac:dyDescent="0.3">
      <c r="A437" t="str">
        <v>Un niño se te acercó</v>
      </c>
      <c r="B437" t="str">
        <v>F18</v>
      </c>
      <c r="C437" t="str">
        <v>Cesáreo Gabarain</v>
      </c>
      <c r="D437" t="str">
        <v>Mateo 14, 13-21</v>
      </c>
    </row>
    <row r="438" spans="1:4" x14ac:dyDescent="0.3">
      <c r="A438" t="str">
        <v>Un nuevo sitio disponed</v>
      </c>
      <c r="B438" t="str">
        <v>A32</v>
      </c>
      <c r="C438" t="str">
        <v>Musical "El diluvio que viene"</v>
      </c>
      <c r="D438" t="str">
        <v>-</v>
      </c>
    </row>
    <row r="439" spans="1:4" x14ac:dyDescent="0.3">
      <c r="A439" t="str">
        <v>Un pueblo que camina por el mundo</v>
      </c>
      <c r="B439" t="str">
        <v>A33</v>
      </c>
      <c r="C439" t="str">
        <v>Carmelo Erdozáin</v>
      </c>
      <c r="D439" t="str">
        <v>-</v>
      </c>
    </row>
    <row r="440" spans="1:4" x14ac:dyDescent="0.3">
      <c r="A440" t="str">
        <v>Una espiga dorada</v>
      </c>
      <c r="B440" t="str">
        <v>F19</v>
      </c>
      <c r="C440" t="str">
        <v>Cesáreo Gabarain</v>
      </c>
      <c r="D440" t="str">
        <v>-</v>
      </c>
    </row>
    <row r="441" spans="1:4" x14ac:dyDescent="0.3">
      <c r="A441" t="str">
        <v>Una nueva vida</v>
      </c>
      <c r="B441" t="str">
        <v>B09</v>
      </c>
      <c r="C441" t="str">
        <v>Cesáreo Gabarain</v>
      </c>
      <c r="D441" t="str">
        <v>-</v>
      </c>
    </row>
    <row r="442" spans="1:4" x14ac:dyDescent="0.3">
      <c r="A442" t="str">
        <v>Una tarde en la playa</v>
      </c>
      <c r="B442" t="str">
        <v>K79</v>
      </c>
      <c r="C442" t="str">
        <v>Luis Alfredo Díaz Britos</v>
      </c>
      <c r="D442" t="str">
        <v>San Agustín</v>
      </c>
    </row>
    <row r="443" spans="1:4" x14ac:dyDescent="0.3">
      <c r="A443" t="str">
        <v>Una voz clama en el desierto</v>
      </c>
      <c r="B443" t="str">
        <v>A34</v>
      </c>
      <c r="C443" t="str">
        <v>Oscar Palomares</v>
      </c>
      <c r="D443" t="str">
        <v>Isaías 40, 3-8</v>
      </c>
    </row>
    <row r="444" spans="1:4" x14ac:dyDescent="0.3">
      <c r="A444" t="str">
        <v>Unidos a todos los pueblos</v>
      </c>
      <c r="B444" t="str">
        <v>M23</v>
      </c>
      <c r="C444" t="str">
        <v>Juan Antonio Espinosa</v>
      </c>
      <c r="D444" t="str">
        <v>-</v>
      </c>
    </row>
    <row r="445" spans="1:4" x14ac:dyDescent="0.3">
      <c r="A445" t="str">
        <v>Unidos en la fiesta</v>
      </c>
      <c r="B445" t="str">
        <v>A35</v>
      </c>
      <c r="C445" t="str">
        <v>Joaquín Madurga</v>
      </c>
      <c r="D445" t="str">
        <v>-</v>
      </c>
    </row>
    <row r="446" spans="1:4" x14ac:dyDescent="0.3">
      <c r="A446" t="str">
        <v>V tebi je izvir življenja</v>
      </c>
      <c r="B446" t="str">
        <v>Q79</v>
      </c>
      <c r="C446" t="str">
        <v>Taizé</v>
      </c>
      <c r="D446">
        <v>0</v>
      </c>
    </row>
    <row r="447" spans="1:4" x14ac:dyDescent="0.3">
      <c r="A447" t="str">
        <v>Vamos a preparar</v>
      </c>
      <c r="B447" t="str">
        <v>A36</v>
      </c>
      <c r="C447" t="str">
        <v>Carmelo Erdozáin</v>
      </c>
      <c r="D447" t="str">
        <v>-</v>
      </c>
    </row>
    <row r="448" spans="1:4" x14ac:dyDescent="0.3">
      <c r="A448" t="str">
        <v>Vamos cantando al Señor</v>
      </c>
      <c r="B448" t="str">
        <v>A37</v>
      </c>
      <c r="C448" t="str">
        <v>Juan Antonio Espinosa</v>
      </c>
      <c r="D448" t="str">
        <v>-</v>
      </c>
    </row>
    <row r="449" spans="1:4" x14ac:dyDescent="0.3">
      <c r="A449" t="str">
        <v>Vamos todos al banquete</v>
      </c>
      <c r="B449" t="str">
        <v>A38</v>
      </c>
      <c r="C449" t="str">
        <v>Misa salvadoreña</v>
      </c>
      <c r="D449" t="str">
        <v>-</v>
      </c>
    </row>
    <row r="450" spans="1:4" x14ac:dyDescent="0.3">
      <c r="A450" t="str">
        <v>Vaso nuevo</v>
      </c>
      <c r="B450" t="str">
        <v>L08</v>
      </c>
      <c r="C450" t="str">
        <v>Francisco Palazón</v>
      </c>
      <c r="D450" t="str">
        <v>-</v>
      </c>
    </row>
    <row r="451" spans="1:4" x14ac:dyDescent="0.3">
      <c r="A451" t="str">
        <v>Ven a celebrar</v>
      </c>
      <c r="B451" t="str">
        <v>A39</v>
      </c>
      <c r="C451" t="str">
        <v>Alborada</v>
      </c>
      <c r="D451" t="str">
        <v>-</v>
      </c>
    </row>
    <row r="452" spans="1:4" x14ac:dyDescent="0.3">
      <c r="A452" t="str">
        <v>Ven a la fiesta</v>
      </c>
      <c r="B452" t="str">
        <v>A40</v>
      </c>
      <c r="C452" t="str">
        <v>Toño Casado</v>
      </c>
      <c r="D452" t="str">
        <v>-</v>
      </c>
    </row>
    <row r="453" spans="1:4" x14ac:dyDescent="0.3">
      <c r="A453" t="str">
        <v>Ven y descánsate</v>
      </c>
      <c r="B453" t="str">
        <v>D39</v>
      </c>
      <c r="C453" t="str">
        <v>Josep Asunción</v>
      </c>
      <c r="D453" t="str">
        <v>-</v>
      </c>
    </row>
    <row r="454" spans="1:4" x14ac:dyDescent="0.3">
      <c r="A454" t="str">
        <v>Ven, Espíritu (canon)</v>
      </c>
      <c r="B454" t="str">
        <v>Q80</v>
      </c>
      <c r="C454" t="str">
        <v>Taizé</v>
      </c>
      <c r="D454" t="str">
        <v>-</v>
      </c>
    </row>
    <row r="455" spans="1:4" x14ac:dyDescent="0.3">
      <c r="A455" t="str">
        <v>Ven, Espíritu de Dios</v>
      </c>
      <c r="B455" t="str">
        <v>Q77</v>
      </c>
      <c r="C455" t="str">
        <v>Taizé</v>
      </c>
      <c r="D455" t="str">
        <v>-</v>
      </c>
    </row>
    <row r="456" spans="1:4" x14ac:dyDescent="0.3">
      <c r="A456" t="str">
        <v>Ven, Espíritu de Dios (Esprit createur)</v>
      </c>
      <c r="B456" t="str">
        <v>N04</v>
      </c>
      <c r="C456" t="str">
        <v>-</v>
      </c>
      <c r="D456" t="str">
        <v>-</v>
      </c>
    </row>
    <row r="457" spans="1:4" x14ac:dyDescent="0.3">
      <c r="A457" t="str">
        <v>Ven, Espíritu de Dios (Kairoi)</v>
      </c>
      <c r="B457" t="str">
        <v>N05</v>
      </c>
      <c r="C457" t="str">
        <v>Kairoi</v>
      </c>
      <c r="D457" t="str">
        <v>-</v>
      </c>
    </row>
    <row r="458" spans="1:4" x14ac:dyDescent="0.3">
      <c r="A458" t="str">
        <v>Ven, Espíritu divino (Secuencia de Pentecostés)</v>
      </c>
      <c r="B458" t="str">
        <v>P06</v>
      </c>
      <c r="C458" t="str">
        <v>Grupo Nueva Vida</v>
      </c>
      <c r="D458" t="str">
        <v>-</v>
      </c>
    </row>
    <row r="459" spans="1:4" x14ac:dyDescent="0.3">
      <c r="A459" t="str">
        <v>Ven, no apartes de mí los ojos</v>
      </c>
      <c r="B459" t="str">
        <v>D40</v>
      </c>
      <c r="C459" t="str">
        <v>Brotes de Olivo</v>
      </c>
      <c r="D459" t="str">
        <v>-</v>
      </c>
    </row>
    <row r="460" spans="1:4" x14ac:dyDescent="0.3">
      <c r="A460" t="str">
        <v>Ven, Salvador</v>
      </c>
      <c r="B460" t="str">
        <v>A41</v>
      </c>
      <c r="C460" t="str">
        <v>Carmelo Erdozáin</v>
      </c>
      <c r="D460" t="str">
        <v>-</v>
      </c>
    </row>
    <row r="461" spans="1:4" x14ac:dyDescent="0.3">
      <c r="A461" t="str">
        <v>Ven, si te has caído levántate</v>
      </c>
      <c r="B461" t="str">
        <v>D41</v>
      </c>
      <c r="C461" t="str">
        <v>Grupo Loyola Valladolid</v>
      </c>
      <c r="D461" t="str">
        <v>-</v>
      </c>
    </row>
    <row r="462" spans="1:4" x14ac:dyDescent="0.3">
      <c r="A462" t="str">
        <v>Venid, fieles todos (Adeste fideles)</v>
      </c>
      <c r="B462" t="str">
        <v>O19</v>
      </c>
      <c r="C462" t="str">
        <v>-</v>
      </c>
      <c r="D462" t="str">
        <v>-</v>
      </c>
    </row>
    <row r="463" spans="1:4" x14ac:dyDescent="0.3">
      <c r="A463" t="str">
        <v>Venimos a escuchar tu voz</v>
      </c>
      <c r="B463" t="str">
        <v>D42</v>
      </c>
      <c r="C463" t="str">
        <v>Juanjo Elezkano</v>
      </c>
      <c r="D463" t="str">
        <v>-</v>
      </c>
    </row>
    <row r="464" spans="1:4" x14ac:dyDescent="0.3">
      <c r="A464" t="str">
        <v>Victoria, tú reinarás</v>
      </c>
      <c r="B464" t="str">
        <v>K80</v>
      </c>
      <c r="C464" t="str">
        <v>André Losay</v>
      </c>
      <c r="D464" t="str">
        <v>-</v>
      </c>
    </row>
    <row r="465" spans="1:4" x14ac:dyDescent="0.3">
      <c r="A465" t="str">
        <v>Vienen con alegría</v>
      </c>
      <c r="B465" t="str">
        <v>A43</v>
      </c>
      <c r="C465" t="str">
        <v>Cesáreo Gabarain</v>
      </c>
      <c r="D465" t="str">
        <v>-</v>
      </c>
    </row>
    <row r="466" spans="1:4" x14ac:dyDescent="0.3">
      <c r="A466" t="str">
        <v>Vieni Spirito creatore (canon)</v>
      </c>
      <c r="B466" t="str">
        <v>Q80</v>
      </c>
      <c r="C466">
        <v>0</v>
      </c>
      <c r="D466">
        <v>0</v>
      </c>
    </row>
    <row r="467" spans="1:4" x14ac:dyDescent="0.3">
      <c r="A467" t="str">
        <v>Vive tu amor en mí</v>
      </c>
      <c r="B467" t="str">
        <v>L09</v>
      </c>
      <c r="C467" t="str">
        <v>-</v>
      </c>
      <c r="D467" t="str">
        <v>-</v>
      </c>
    </row>
    <row r="468" spans="1:4" x14ac:dyDescent="0.3">
      <c r="A468" t="str">
        <v>Vivid la Navidad</v>
      </c>
      <c r="B468" t="str">
        <v>O18</v>
      </c>
      <c r="C468" t="str">
        <v>Comunidad San Pedro</v>
      </c>
      <c r="D468" t="str">
        <v>-</v>
      </c>
    </row>
    <row r="469" spans="1:4" x14ac:dyDescent="0.3">
      <c r="A469" t="str">
        <v>Viviremos firmes en la fe</v>
      </c>
      <c r="B469" t="str">
        <v>A42</v>
      </c>
      <c r="C469" t="str">
        <v>Toño Casado</v>
      </c>
      <c r="D469" t="str">
        <v>-</v>
      </c>
    </row>
    <row r="470" spans="1:4" x14ac:dyDescent="0.3">
      <c r="A470" t="str">
        <v>Voici Dieu qui vient à mon secours</v>
      </c>
      <c r="B470" t="str">
        <v>Q81</v>
      </c>
      <c r="C470">
        <v>0</v>
      </c>
      <c r="D470">
        <v>0</v>
      </c>
    </row>
    <row r="471" spans="1:4" x14ac:dyDescent="0.3">
      <c r="A471" t="str">
        <v>Volar</v>
      </c>
      <c r="B471" t="str">
        <v>K81</v>
      </c>
      <c r="C471" t="str">
        <v>-</v>
      </c>
      <c r="D471" t="str">
        <v>-</v>
      </c>
    </row>
    <row r="472" spans="1:4" x14ac:dyDescent="0.3">
      <c r="A472" t="str">
        <v>Wysławiajcie Pana</v>
      </c>
      <c r="B472" t="str">
        <v>Q82</v>
      </c>
      <c r="C472">
        <v>0</v>
      </c>
      <c r="D472">
        <v>0</v>
      </c>
    </row>
    <row r="473" spans="1:4" x14ac:dyDescent="0.3">
      <c r="A473" t="str">
        <v>Ya vienen los Reyes Magos</v>
      </c>
      <c r="B473" t="str">
        <v>O20</v>
      </c>
      <c r="C473" t="str">
        <v>-</v>
      </c>
      <c r="D473" t="str">
        <v>-</v>
      </c>
    </row>
    <row r="474" spans="1:4" x14ac:dyDescent="0.3">
      <c r="A474" t="str">
        <v>Yendo contigo</v>
      </c>
      <c r="B474" t="str">
        <v>D43</v>
      </c>
      <c r="C474" t="str">
        <v>Migueli</v>
      </c>
      <c r="D474" t="str">
        <v>-</v>
      </c>
    </row>
    <row r="475" spans="1:4" x14ac:dyDescent="0.3">
      <c r="A475" t="str">
        <v>Yo cantaré (Magnificat)</v>
      </c>
      <c r="B475" t="str">
        <v>M24</v>
      </c>
      <c r="C475" t="str">
        <v>Kairoi</v>
      </c>
      <c r="D475" t="str">
        <v>Lucas 1, 48-56</v>
      </c>
    </row>
    <row r="476" spans="1:4" x14ac:dyDescent="0.3">
      <c r="A476" t="str">
        <v>Yo celebraré</v>
      </c>
      <c r="B476" t="str">
        <v>D44</v>
      </c>
      <c r="C476" t="str">
        <v>Linda Duval</v>
      </c>
      <c r="D476" t="str">
        <v>-</v>
      </c>
    </row>
    <row r="477" spans="1:4" x14ac:dyDescent="0.3">
      <c r="A477" t="str">
        <v>Yo soy el Pan de Vida</v>
      </c>
      <c r="B477" t="str">
        <v>K82</v>
      </c>
      <c r="C477" t="str">
        <v>Suzanne Toolan</v>
      </c>
      <c r="D477" t="str">
        <v>Juan 6, 35</v>
      </c>
    </row>
    <row r="478" spans="1:4" x14ac:dyDescent="0.3">
      <c r="A478" t="str">
        <v>Yo soy la luz del mundo</v>
      </c>
      <c r="B478" t="str">
        <v>A44</v>
      </c>
      <c r="C478" t="str">
        <v>Al-Haraca</v>
      </c>
      <c r="D478" t="str">
        <v>Juan 8, 12</v>
      </c>
    </row>
    <row r="479" spans="1:4" x14ac:dyDescent="0.3">
      <c r="A479" t="str">
        <v>Yo soy la Vida y la Verdad</v>
      </c>
      <c r="B479" t="str">
        <v>F20</v>
      </c>
      <c r="C479" t="str">
        <v>Alborada</v>
      </c>
      <c r="D479" t="str">
        <v>Juan 14, 6</v>
      </c>
    </row>
    <row r="480" spans="1:4" x14ac:dyDescent="0.3">
      <c r="A480" t="str">
        <v>Yo ya sé qué veré</v>
      </c>
      <c r="B480" t="str">
        <v>Q42</v>
      </c>
      <c r="C480" t="str">
        <v>Taizé</v>
      </c>
      <c r="D480" t="str">
        <v>Salmo 27, 13</v>
      </c>
    </row>
    <row r="481" spans="1:4" x14ac:dyDescent="0.3">
      <c r="A481" t="str">
        <v>Zu wem sollen wir gehen</v>
      </c>
      <c r="B481" t="str">
        <v>Q83</v>
      </c>
      <c r="C481">
        <v>0</v>
      </c>
      <c r="D48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CAF26-96E3-4BE0-9C26-5966E717714B}">
  <dimension ref="A1:H128"/>
  <sheetViews>
    <sheetView workbookViewId="0"/>
  </sheetViews>
  <sheetFormatPr baseColWidth="10" defaultRowHeight="14.4" x14ac:dyDescent="0.3"/>
  <cols>
    <col min="1" max="1" width="39.88671875" bestFit="1" customWidth="1"/>
    <col min="2" max="2" width="4.33203125" bestFit="1" customWidth="1"/>
  </cols>
  <sheetData>
    <row r="1" spans="1:8" x14ac:dyDescent="0.3">
      <c r="A1" t="s">
        <v>676</v>
      </c>
      <c r="B1" t="s">
        <v>687</v>
      </c>
      <c r="C1" t="s">
        <v>941</v>
      </c>
      <c r="G1" cm="1">
        <f t="array" ref="G1:G82">_xlfn.SEQUENCE(82)</f>
        <v>1</v>
      </c>
      <c r="H1" t="str">
        <f>_xlfn.CONCAT("K",G1)</f>
        <v>K1</v>
      </c>
    </row>
    <row r="2" spans="1:8" x14ac:dyDescent="0.3">
      <c r="A2" t="s">
        <v>1132</v>
      </c>
      <c r="B2" t="s">
        <v>1131</v>
      </c>
      <c r="C2" t="s">
        <v>1133</v>
      </c>
      <c r="G2">
        <v>2</v>
      </c>
      <c r="H2" t="str">
        <f t="shared" ref="H2:H65" si="0">_xlfn.CONCAT("K",G2)</f>
        <v>K2</v>
      </c>
    </row>
    <row r="3" spans="1:8" x14ac:dyDescent="0.3">
      <c r="A3" t="s">
        <v>5</v>
      </c>
      <c r="B3" t="s">
        <v>684</v>
      </c>
      <c r="C3" t="s">
        <v>943</v>
      </c>
      <c r="G3">
        <v>3</v>
      </c>
      <c r="H3" t="str">
        <f t="shared" si="0"/>
        <v>K3</v>
      </c>
    </row>
    <row r="4" spans="1:8" x14ac:dyDescent="0.3">
      <c r="A4" t="s">
        <v>9</v>
      </c>
      <c r="B4" t="s">
        <v>781</v>
      </c>
      <c r="C4" t="s">
        <v>942</v>
      </c>
      <c r="G4">
        <v>4</v>
      </c>
      <c r="H4" t="str">
        <f t="shared" si="0"/>
        <v>K4</v>
      </c>
    </row>
    <row r="5" spans="1:8" x14ac:dyDescent="0.3">
      <c r="A5" t="s">
        <v>1064</v>
      </c>
      <c r="B5" t="s">
        <v>886</v>
      </c>
      <c r="C5" t="s">
        <v>1116</v>
      </c>
      <c r="G5">
        <v>5</v>
      </c>
      <c r="H5" t="str">
        <f t="shared" si="0"/>
        <v>K5</v>
      </c>
    </row>
    <row r="6" spans="1:8" x14ac:dyDescent="0.3">
      <c r="A6" t="s">
        <v>10</v>
      </c>
      <c r="B6" t="s">
        <v>729</v>
      </c>
      <c r="C6" t="s">
        <v>944</v>
      </c>
      <c r="G6">
        <v>6</v>
      </c>
      <c r="H6" t="str">
        <f t="shared" si="0"/>
        <v>K6</v>
      </c>
    </row>
    <row r="7" spans="1:8" x14ac:dyDescent="0.3">
      <c r="A7" t="s">
        <v>1062</v>
      </c>
      <c r="B7" t="s">
        <v>885</v>
      </c>
      <c r="C7" t="s">
        <v>1115</v>
      </c>
      <c r="G7">
        <v>7</v>
      </c>
      <c r="H7" t="str">
        <f t="shared" si="0"/>
        <v>K7</v>
      </c>
    </row>
    <row r="8" spans="1:8" x14ac:dyDescent="0.3">
      <c r="A8" t="s">
        <v>18</v>
      </c>
      <c r="B8" t="s">
        <v>685</v>
      </c>
      <c r="C8" t="s">
        <v>945</v>
      </c>
      <c r="G8">
        <v>8</v>
      </c>
      <c r="H8" t="str">
        <f t="shared" si="0"/>
        <v>K8</v>
      </c>
    </row>
    <row r="9" spans="1:8" x14ac:dyDescent="0.3">
      <c r="A9" t="s">
        <v>619</v>
      </c>
      <c r="B9" t="s">
        <v>688</v>
      </c>
      <c r="C9" t="s">
        <v>946</v>
      </c>
      <c r="G9">
        <v>9</v>
      </c>
      <c r="H9" t="str">
        <f t="shared" si="0"/>
        <v>K9</v>
      </c>
    </row>
    <row r="10" spans="1:8" x14ac:dyDescent="0.3">
      <c r="A10" t="s">
        <v>22</v>
      </c>
      <c r="B10" t="s">
        <v>782</v>
      </c>
      <c r="C10" t="s">
        <v>948</v>
      </c>
      <c r="G10">
        <v>10</v>
      </c>
      <c r="H10" t="str">
        <f t="shared" si="0"/>
        <v>K10</v>
      </c>
    </row>
    <row r="11" spans="1:8" x14ac:dyDescent="0.3">
      <c r="A11" t="s">
        <v>23</v>
      </c>
      <c r="B11" t="s">
        <v>783</v>
      </c>
      <c r="C11" t="s">
        <v>947</v>
      </c>
      <c r="G11">
        <v>11</v>
      </c>
      <c r="H11" t="str">
        <f t="shared" si="0"/>
        <v>K11</v>
      </c>
    </row>
    <row r="12" spans="1:8" x14ac:dyDescent="0.3">
      <c r="A12" t="s">
        <v>25</v>
      </c>
      <c r="B12" t="s">
        <v>836</v>
      </c>
      <c r="C12" t="s">
        <v>949</v>
      </c>
      <c r="G12">
        <v>12</v>
      </c>
      <c r="H12" t="str">
        <f t="shared" si="0"/>
        <v>K12</v>
      </c>
    </row>
    <row r="13" spans="1:8" x14ac:dyDescent="0.3">
      <c r="A13" t="s">
        <v>27</v>
      </c>
      <c r="B13" t="s">
        <v>792</v>
      </c>
      <c r="C13" t="s">
        <v>950</v>
      </c>
      <c r="G13">
        <v>13</v>
      </c>
      <c r="H13" t="str">
        <f t="shared" si="0"/>
        <v>K13</v>
      </c>
    </row>
    <row r="14" spans="1:8" x14ac:dyDescent="0.3">
      <c r="A14" t="s">
        <v>591</v>
      </c>
      <c r="B14" t="s">
        <v>689</v>
      </c>
      <c r="C14" t="s">
        <v>951</v>
      </c>
      <c r="G14">
        <v>14</v>
      </c>
      <c r="H14" t="str">
        <f t="shared" si="0"/>
        <v>K14</v>
      </c>
    </row>
    <row r="15" spans="1:8" x14ac:dyDescent="0.3">
      <c r="A15" t="s">
        <v>1029</v>
      </c>
      <c r="B15" t="s">
        <v>863</v>
      </c>
      <c r="C15" t="s">
        <v>1095</v>
      </c>
      <c r="G15">
        <v>15</v>
      </c>
      <c r="H15" t="str">
        <f t="shared" si="0"/>
        <v>K15</v>
      </c>
    </row>
    <row r="16" spans="1:8" x14ac:dyDescent="0.3">
      <c r="A16" t="s">
        <v>28</v>
      </c>
      <c r="B16" t="s">
        <v>831</v>
      </c>
      <c r="C16" t="s">
        <v>952</v>
      </c>
      <c r="G16">
        <v>16</v>
      </c>
      <c r="H16" t="str">
        <f t="shared" si="0"/>
        <v>K16</v>
      </c>
    </row>
    <row r="17" spans="1:8" x14ac:dyDescent="0.3">
      <c r="A17" t="s">
        <v>1028</v>
      </c>
      <c r="B17" t="s">
        <v>861</v>
      </c>
      <c r="C17" t="s">
        <v>1094</v>
      </c>
      <c r="G17">
        <v>17</v>
      </c>
      <c r="H17" t="str">
        <f t="shared" si="0"/>
        <v>K17</v>
      </c>
    </row>
    <row r="18" spans="1:8" x14ac:dyDescent="0.3">
      <c r="A18" t="s">
        <v>29</v>
      </c>
      <c r="B18" t="s">
        <v>730</v>
      </c>
      <c r="C18" t="s">
        <v>953</v>
      </c>
      <c r="G18">
        <v>18</v>
      </c>
      <c r="H18" t="str">
        <f t="shared" si="0"/>
        <v>K18</v>
      </c>
    </row>
    <row r="19" spans="1:8" x14ac:dyDescent="0.3">
      <c r="A19" t="s">
        <v>176</v>
      </c>
      <c r="B19" t="s">
        <v>731</v>
      </c>
      <c r="C19" t="s">
        <v>953</v>
      </c>
      <c r="G19">
        <v>19</v>
      </c>
      <c r="H19" t="str">
        <f t="shared" si="0"/>
        <v>K19</v>
      </c>
    </row>
    <row r="20" spans="1:8" x14ac:dyDescent="0.3">
      <c r="A20" t="s">
        <v>177</v>
      </c>
      <c r="B20" t="s">
        <v>784</v>
      </c>
      <c r="C20" t="s">
        <v>954</v>
      </c>
      <c r="G20">
        <v>20</v>
      </c>
      <c r="H20" t="str">
        <f t="shared" si="0"/>
        <v>K20</v>
      </c>
    </row>
    <row r="21" spans="1:8" x14ac:dyDescent="0.3">
      <c r="A21" t="s">
        <v>647</v>
      </c>
      <c r="B21" t="s">
        <v>690</v>
      </c>
      <c r="C21" t="s">
        <v>955</v>
      </c>
      <c r="G21">
        <v>21</v>
      </c>
      <c r="H21" t="str">
        <f t="shared" si="0"/>
        <v>K21</v>
      </c>
    </row>
    <row r="22" spans="1:8" x14ac:dyDescent="0.3">
      <c r="A22" t="s">
        <v>33</v>
      </c>
      <c r="B22" t="s">
        <v>691</v>
      </c>
      <c r="C22" t="s">
        <v>956</v>
      </c>
      <c r="G22">
        <v>22</v>
      </c>
      <c r="H22" t="str">
        <f t="shared" si="0"/>
        <v>K22</v>
      </c>
    </row>
    <row r="23" spans="1:8" x14ac:dyDescent="0.3">
      <c r="A23" t="s">
        <v>1035</v>
      </c>
      <c r="B23" t="s">
        <v>866</v>
      </c>
      <c r="C23" t="s">
        <v>1099</v>
      </c>
      <c r="G23">
        <v>23</v>
      </c>
      <c r="H23" t="str">
        <f t="shared" si="0"/>
        <v>K23</v>
      </c>
    </row>
    <row r="24" spans="1:8" x14ac:dyDescent="0.3">
      <c r="A24" t="s">
        <v>34</v>
      </c>
      <c r="B24" t="s">
        <v>692</v>
      </c>
      <c r="C24" t="s">
        <v>957</v>
      </c>
      <c r="G24">
        <v>24</v>
      </c>
      <c r="H24" t="str">
        <f t="shared" si="0"/>
        <v>K24</v>
      </c>
    </row>
    <row r="25" spans="1:8" x14ac:dyDescent="0.3">
      <c r="A25" t="s">
        <v>36</v>
      </c>
      <c r="B25" t="s">
        <v>732</v>
      </c>
      <c r="C25" t="s">
        <v>958</v>
      </c>
      <c r="G25">
        <v>25</v>
      </c>
      <c r="H25" t="str">
        <f t="shared" si="0"/>
        <v>K25</v>
      </c>
    </row>
    <row r="26" spans="1:8" x14ac:dyDescent="0.3">
      <c r="A26" t="s">
        <v>1049</v>
      </c>
      <c r="B26" t="s">
        <v>875</v>
      </c>
      <c r="C26" t="s">
        <v>1013</v>
      </c>
      <c r="G26">
        <v>26</v>
      </c>
      <c r="H26" t="str">
        <f t="shared" si="0"/>
        <v>K26</v>
      </c>
    </row>
    <row r="27" spans="1:8" x14ac:dyDescent="0.3">
      <c r="A27" t="s">
        <v>673</v>
      </c>
      <c r="B27" t="s">
        <v>693</v>
      </c>
      <c r="C27" t="s">
        <v>959</v>
      </c>
      <c r="G27">
        <v>27</v>
      </c>
      <c r="H27" t="str">
        <f t="shared" si="0"/>
        <v>K27</v>
      </c>
    </row>
    <row r="28" spans="1:8" x14ac:dyDescent="0.3">
      <c r="A28" t="s">
        <v>39</v>
      </c>
      <c r="B28" t="s">
        <v>734</v>
      </c>
      <c r="C28" t="s">
        <v>960</v>
      </c>
      <c r="G28">
        <v>28</v>
      </c>
      <c r="H28" t="str">
        <f t="shared" si="0"/>
        <v>K28</v>
      </c>
    </row>
    <row r="29" spans="1:8" x14ac:dyDescent="0.3">
      <c r="A29" t="s">
        <v>40</v>
      </c>
      <c r="B29" t="s">
        <v>733</v>
      </c>
      <c r="C29" t="s">
        <v>961</v>
      </c>
      <c r="G29">
        <v>29</v>
      </c>
      <c r="H29" t="str">
        <f t="shared" si="0"/>
        <v>K29</v>
      </c>
    </row>
    <row r="30" spans="1:8" x14ac:dyDescent="0.3">
      <c r="A30" t="s">
        <v>1046</v>
      </c>
      <c r="B30" t="s">
        <v>874</v>
      </c>
      <c r="C30" t="s">
        <v>1105</v>
      </c>
      <c r="G30">
        <v>30</v>
      </c>
      <c r="H30" t="str">
        <f t="shared" si="0"/>
        <v>K30</v>
      </c>
    </row>
    <row r="31" spans="1:8" x14ac:dyDescent="0.3">
      <c r="A31" t="s">
        <v>1082</v>
      </c>
      <c r="B31" t="s">
        <v>899</v>
      </c>
      <c r="C31" t="s">
        <v>1128</v>
      </c>
      <c r="G31">
        <v>31</v>
      </c>
      <c r="H31" t="str">
        <f t="shared" si="0"/>
        <v>K31</v>
      </c>
    </row>
    <row r="32" spans="1:8" x14ac:dyDescent="0.3">
      <c r="A32" t="s">
        <v>44</v>
      </c>
      <c r="B32" t="s">
        <v>695</v>
      </c>
      <c r="C32" t="s">
        <v>962</v>
      </c>
      <c r="G32">
        <v>32</v>
      </c>
      <c r="H32" t="str">
        <f t="shared" si="0"/>
        <v>K32</v>
      </c>
    </row>
    <row r="33" spans="1:8" x14ac:dyDescent="0.3">
      <c r="A33" t="s">
        <v>1042</v>
      </c>
      <c r="B33" t="s">
        <v>870</v>
      </c>
      <c r="C33" t="s">
        <v>1102</v>
      </c>
      <c r="G33">
        <v>33</v>
      </c>
      <c r="H33" t="str">
        <f t="shared" si="0"/>
        <v>K33</v>
      </c>
    </row>
    <row r="34" spans="1:8" x14ac:dyDescent="0.3">
      <c r="A34" t="s">
        <v>46</v>
      </c>
      <c r="B34" t="s">
        <v>737</v>
      </c>
      <c r="C34" t="s">
        <v>963</v>
      </c>
      <c r="G34">
        <v>34</v>
      </c>
      <c r="H34" t="str">
        <f t="shared" si="0"/>
        <v>K34</v>
      </c>
    </row>
    <row r="35" spans="1:8" x14ac:dyDescent="0.3">
      <c r="A35" t="s">
        <v>346</v>
      </c>
      <c r="B35" t="s">
        <v>871</v>
      </c>
      <c r="C35" t="s">
        <v>1103</v>
      </c>
      <c r="G35">
        <v>35</v>
      </c>
      <c r="H35" t="str">
        <f t="shared" si="0"/>
        <v>K35</v>
      </c>
    </row>
    <row r="36" spans="1:8" x14ac:dyDescent="0.3">
      <c r="A36" t="s">
        <v>1074</v>
      </c>
      <c r="B36" t="s">
        <v>894</v>
      </c>
      <c r="C36" t="s">
        <v>1123</v>
      </c>
      <c r="G36">
        <v>36</v>
      </c>
      <c r="H36" t="str">
        <f t="shared" si="0"/>
        <v>K36</v>
      </c>
    </row>
    <row r="37" spans="1:8" x14ac:dyDescent="0.3">
      <c r="A37" t="s">
        <v>347</v>
      </c>
      <c r="B37" t="s">
        <v>872</v>
      </c>
      <c r="C37" t="s">
        <v>1104</v>
      </c>
      <c r="G37">
        <v>37</v>
      </c>
      <c r="H37" t="str">
        <f t="shared" si="0"/>
        <v>K37</v>
      </c>
    </row>
    <row r="38" spans="1:8" x14ac:dyDescent="0.3">
      <c r="A38" t="s">
        <v>1026</v>
      </c>
      <c r="B38" t="s">
        <v>859</v>
      </c>
      <c r="C38" t="s">
        <v>1092</v>
      </c>
      <c r="G38">
        <v>38</v>
      </c>
      <c r="H38" t="str">
        <f t="shared" si="0"/>
        <v>K38</v>
      </c>
    </row>
    <row r="39" spans="1:8" x14ac:dyDescent="0.3">
      <c r="A39" t="s">
        <v>180</v>
      </c>
      <c r="B39" t="s">
        <v>797</v>
      </c>
      <c r="C39" t="s">
        <v>964</v>
      </c>
      <c r="G39">
        <v>39</v>
      </c>
      <c r="H39" t="str">
        <f t="shared" si="0"/>
        <v>K39</v>
      </c>
    </row>
    <row r="40" spans="1:8" x14ac:dyDescent="0.3">
      <c r="A40" t="s">
        <v>1052</v>
      </c>
      <c r="B40" t="s">
        <v>878</v>
      </c>
      <c r="C40" t="s">
        <v>1108</v>
      </c>
      <c r="G40">
        <v>40</v>
      </c>
      <c r="H40" t="str">
        <f t="shared" si="0"/>
        <v>K40</v>
      </c>
    </row>
    <row r="41" spans="1:8" x14ac:dyDescent="0.3">
      <c r="A41" t="s">
        <v>49</v>
      </c>
      <c r="B41" t="s">
        <v>739</v>
      </c>
      <c r="C41" t="s">
        <v>965</v>
      </c>
      <c r="G41">
        <v>41</v>
      </c>
      <c r="H41" t="str">
        <f t="shared" si="0"/>
        <v>K41</v>
      </c>
    </row>
    <row r="42" spans="1:8" x14ac:dyDescent="0.3">
      <c r="A42" t="s">
        <v>355</v>
      </c>
      <c r="B42" t="s">
        <v>876</v>
      </c>
      <c r="C42" t="s">
        <v>942</v>
      </c>
      <c r="G42">
        <v>42</v>
      </c>
      <c r="H42" t="str">
        <f t="shared" si="0"/>
        <v>K42</v>
      </c>
    </row>
    <row r="43" spans="1:8" x14ac:dyDescent="0.3">
      <c r="A43" t="s">
        <v>535</v>
      </c>
      <c r="B43" t="s">
        <v>696</v>
      </c>
      <c r="C43" t="s">
        <v>966</v>
      </c>
      <c r="G43">
        <v>43</v>
      </c>
      <c r="H43" t="str">
        <f t="shared" si="0"/>
        <v>K43</v>
      </c>
    </row>
    <row r="44" spans="1:8" x14ac:dyDescent="0.3">
      <c r="A44" t="s">
        <v>181</v>
      </c>
      <c r="B44" t="s">
        <v>832</v>
      </c>
      <c r="C44" t="s">
        <v>967</v>
      </c>
      <c r="G44">
        <v>44</v>
      </c>
      <c r="H44" t="str">
        <f t="shared" si="0"/>
        <v>K44</v>
      </c>
    </row>
    <row r="45" spans="1:8" x14ac:dyDescent="0.3">
      <c r="A45" t="s">
        <v>53</v>
      </c>
      <c r="B45" t="s">
        <v>785</v>
      </c>
      <c r="C45" t="s">
        <v>968</v>
      </c>
      <c r="G45">
        <v>45</v>
      </c>
      <c r="H45" t="str">
        <f t="shared" si="0"/>
        <v>K45</v>
      </c>
    </row>
    <row r="46" spans="1:8" x14ac:dyDescent="0.3">
      <c r="A46" t="s">
        <v>1083</v>
      </c>
      <c r="B46" t="s">
        <v>900</v>
      </c>
      <c r="C46" t="s">
        <v>950</v>
      </c>
      <c r="G46">
        <v>46</v>
      </c>
      <c r="H46" t="str">
        <f t="shared" si="0"/>
        <v>K46</v>
      </c>
    </row>
    <row r="47" spans="1:8" x14ac:dyDescent="0.3">
      <c r="A47" t="s">
        <v>54</v>
      </c>
      <c r="B47" t="s">
        <v>743</v>
      </c>
      <c r="C47" t="s">
        <v>969</v>
      </c>
      <c r="G47">
        <v>47</v>
      </c>
      <c r="H47" t="str">
        <f t="shared" si="0"/>
        <v>K47</v>
      </c>
    </row>
    <row r="48" spans="1:8" x14ac:dyDescent="0.3">
      <c r="A48" t="s">
        <v>1050</v>
      </c>
      <c r="B48" t="s">
        <v>877</v>
      </c>
      <c r="C48" t="s">
        <v>1107</v>
      </c>
      <c r="G48">
        <v>48</v>
      </c>
      <c r="H48" t="str">
        <f t="shared" si="0"/>
        <v>K48</v>
      </c>
    </row>
    <row r="49" spans="1:8" x14ac:dyDescent="0.3">
      <c r="A49" t="s">
        <v>55</v>
      </c>
      <c r="B49" t="s">
        <v>697</v>
      </c>
      <c r="C49" t="s">
        <v>970</v>
      </c>
      <c r="G49">
        <v>49</v>
      </c>
      <c r="H49" t="str">
        <f t="shared" si="0"/>
        <v>K49</v>
      </c>
    </row>
    <row r="50" spans="1:8" x14ac:dyDescent="0.3">
      <c r="A50" t="s">
        <v>56</v>
      </c>
      <c r="B50" t="s">
        <v>698</v>
      </c>
      <c r="C50" t="s">
        <v>971</v>
      </c>
      <c r="G50">
        <v>50</v>
      </c>
      <c r="H50" t="str">
        <f t="shared" si="0"/>
        <v>K50</v>
      </c>
    </row>
    <row r="51" spans="1:8" x14ac:dyDescent="0.3">
      <c r="A51" t="s">
        <v>213</v>
      </c>
      <c r="B51" t="s">
        <v>699</v>
      </c>
      <c r="C51" t="s">
        <v>971</v>
      </c>
      <c r="G51">
        <v>51</v>
      </c>
      <c r="H51" t="str">
        <f t="shared" si="0"/>
        <v>K51</v>
      </c>
    </row>
    <row r="52" spans="1:8" x14ac:dyDescent="0.3">
      <c r="A52" t="s">
        <v>1056</v>
      </c>
      <c r="B52" t="s">
        <v>882</v>
      </c>
      <c r="C52" t="s">
        <v>1112</v>
      </c>
      <c r="G52">
        <v>52</v>
      </c>
      <c r="H52" t="str">
        <f t="shared" si="0"/>
        <v>K52</v>
      </c>
    </row>
    <row r="53" spans="1:8" x14ac:dyDescent="0.3">
      <c r="A53" t="s">
        <v>241</v>
      </c>
      <c r="B53" t="s">
        <v>833</v>
      </c>
      <c r="C53" t="s">
        <v>972</v>
      </c>
      <c r="G53">
        <v>53</v>
      </c>
      <c r="H53" t="str">
        <f t="shared" si="0"/>
        <v>K53</v>
      </c>
    </row>
    <row r="54" spans="1:8" x14ac:dyDescent="0.3">
      <c r="A54" t="s">
        <v>1088</v>
      </c>
      <c r="B54" t="s">
        <v>902</v>
      </c>
      <c r="C54" t="s">
        <v>1130</v>
      </c>
      <c r="G54">
        <v>54</v>
      </c>
      <c r="H54" t="str">
        <f t="shared" si="0"/>
        <v>K54</v>
      </c>
    </row>
    <row r="55" spans="1:8" x14ac:dyDescent="0.3">
      <c r="A55" t="s">
        <v>183</v>
      </c>
      <c r="B55" t="s">
        <v>786</v>
      </c>
      <c r="C55" t="s">
        <v>973</v>
      </c>
      <c r="G55">
        <v>55</v>
      </c>
      <c r="H55" t="str">
        <f t="shared" si="0"/>
        <v>K55</v>
      </c>
    </row>
    <row r="56" spans="1:8" x14ac:dyDescent="0.3">
      <c r="A56" t="s">
        <v>62</v>
      </c>
      <c r="B56" t="s">
        <v>700</v>
      </c>
      <c r="C56" t="s">
        <v>974</v>
      </c>
      <c r="G56">
        <v>56</v>
      </c>
      <c r="H56" t="str">
        <f t="shared" si="0"/>
        <v>K56</v>
      </c>
    </row>
    <row r="57" spans="1:8" x14ac:dyDescent="0.3">
      <c r="A57" t="s">
        <v>63</v>
      </c>
      <c r="B57" t="s">
        <v>787</v>
      </c>
      <c r="C57" t="s">
        <v>975</v>
      </c>
      <c r="G57">
        <v>57</v>
      </c>
      <c r="H57" t="str">
        <f t="shared" si="0"/>
        <v>K57</v>
      </c>
    </row>
    <row r="58" spans="1:8" x14ac:dyDescent="0.3">
      <c r="A58" t="s">
        <v>64</v>
      </c>
      <c r="B58" t="s">
        <v>804</v>
      </c>
      <c r="C58" t="s">
        <v>976</v>
      </c>
      <c r="G58">
        <v>58</v>
      </c>
      <c r="H58" t="str">
        <f t="shared" si="0"/>
        <v>K58</v>
      </c>
    </row>
    <row r="59" spans="1:8" x14ac:dyDescent="0.3">
      <c r="A59" t="s">
        <v>65</v>
      </c>
      <c r="B59" t="s">
        <v>745</v>
      </c>
      <c r="C59" t="s">
        <v>977</v>
      </c>
      <c r="G59">
        <v>59</v>
      </c>
      <c r="H59" t="str">
        <f t="shared" si="0"/>
        <v>K59</v>
      </c>
    </row>
    <row r="60" spans="1:8" x14ac:dyDescent="0.3">
      <c r="A60" t="s">
        <v>1077</v>
      </c>
      <c r="B60" t="s">
        <v>895</v>
      </c>
      <c r="C60" t="s">
        <v>1124</v>
      </c>
      <c r="G60">
        <v>60</v>
      </c>
      <c r="H60" t="str">
        <f t="shared" si="0"/>
        <v>K60</v>
      </c>
    </row>
    <row r="61" spans="1:8" x14ac:dyDescent="0.3">
      <c r="A61" t="s">
        <v>69</v>
      </c>
      <c r="B61" t="s">
        <v>702</v>
      </c>
      <c r="C61" t="s">
        <v>978</v>
      </c>
      <c r="G61">
        <v>61</v>
      </c>
      <c r="H61" t="str">
        <f t="shared" si="0"/>
        <v>K61</v>
      </c>
    </row>
    <row r="62" spans="1:8" x14ac:dyDescent="0.3">
      <c r="A62" t="s">
        <v>1053</v>
      </c>
      <c r="B62" t="s">
        <v>879</v>
      </c>
      <c r="C62" t="s">
        <v>1109</v>
      </c>
      <c r="G62">
        <v>62</v>
      </c>
      <c r="H62" t="str">
        <f t="shared" si="0"/>
        <v>K62</v>
      </c>
    </row>
    <row r="63" spans="1:8" x14ac:dyDescent="0.3">
      <c r="A63" t="s">
        <v>74</v>
      </c>
      <c r="B63" t="s">
        <v>703</v>
      </c>
      <c r="C63" t="s">
        <v>979</v>
      </c>
      <c r="G63">
        <v>63</v>
      </c>
      <c r="H63" t="str">
        <f t="shared" si="0"/>
        <v>K63</v>
      </c>
    </row>
    <row r="64" spans="1:8" x14ac:dyDescent="0.3">
      <c r="A64" t="s">
        <v>75</v>
      </c>
      <c r="B64" t="s">
        <v>834</v>
      </c>
      <c r="C64" t="s">
        <v>980</v>
      </c>
      <c r="G64">
        <v>64</v>
      </c>
      <c r="H64" t="str">
        <f t="shared" si="0"/>
        <v>K64</v>
      </c>
    </row>
    <row r="65" spans="1:8" x14ac:dyDescent="0.3">
      <c r="A65" t="s">
        <v>185</v>
      </c>
      <c r="B65" t="s">
        <v>704</v>
      </c>
      <c r="C65" t="s">
        <v>981</v>
      </c>
      <c r="G65">
        <v>65</v>
      </c>
      <c r="H65" t="str">
        <f t="shared" si="0"/>
        <v>K65</v>
      </c>
    </row>
    <row r="66" spans="1:8" x14ac:dyDescent="0.3">
      <c r="A66" t="s">
        <v>78</v>
      </c>
      <c r="B66" t="s">
        <v>830</v>
      </c>
      <c r="C66" t="s">
        <v>982</v>
      </c>
      <c r="G66">
        <v>66</v>
      </c>
      <c r="H66" t="str">
        <f t="shared" ref="H66:H82" si="1">_xlfn.CONCAT("K",G66)</f>
        <v>K66</v>
      </c>
    </row>
    <row r="67" spans="1:8" x14ac:dyDescent="0.3">
      <c r="A67" t="s">
        <v>80</v>
      </c>
      <c r="B67" t="s">
        <v>788</v>
      </c>
      <c r="C67" t="s">
        <v>983</v>
      </c>
      <c r="G67">
        <v>67</v>
      </c>
      <c r="H67" t="str">
        <f t="shared" si="1"/>
        <v>K67</v>
      </c>
    </row>
    <row r="68" spans="1:8" x14ac:dyDescent="0.3">
      <c r="A68" t="s">
        <v>268</v>
      </c>
      <c r="B68" t="s">
        <v>806</v>
      </c>
      <c r="C68" t="s">
        <v>984</v>
      </c>
      <c r="G68">
        <v>68</v>
      </c>
      <c r="H68" t="str">
        <f t="shared" si="1"/>
        <v>K68</v>
      </c>
    </row>
    <row r="69" spans="1:8" x14ac:dyDescent="0.3">
      <c r="A69" t="s">
        <v>1061</v>
      </c>
      <c r="B69" t="s">
        <v>884</v>
      </c>
      <c r="C69" t="s">
        <v>1114</v>
      </c>
      <c r="G69">
        <v>69</v>
      </c>
      <c r="H69" t="str">
        <f t="shared" si="1"/>
        <v>K69</v>
      </c>
    </row>
    <row r="70" spans="1:8" x14ac:dyDescent="0.3">
      <c r="A70" t="s">
        <v>1069</v>
      </c>
      <c r="B70" t="s">
        <v>887</v>
      </c>
      <c r="C70" t="s">
        <v>1117</v>
      </c>
      <c r="G70">
        <v>70</v>
      </c>
      <c r="H70" t="str">
        <f t="shared" si="1"/>
        <v>K70</v>
      </c>
    </row>
    <row r="71" spans="1:8" x14ac:dyDescent="0.3">
      <c r="A71" t="s">
        <v>638</v>
      </c>
      <c r="B71" t="s">
        <v>705</v>
      </c>
      <c r="C71" t="s">
        <v>985</v>
      </c>
      <c r="G71">
        <v>71</v>
      </c>
      <c r="H71" t="str">
        <f t="shared" si="1"/>
        <v>K71</v>
      </c>
    </row>
    <row r="72" spans="1:8" x14ac:dyDescent="0.3">
      <c r="A72" t="s">
        <v>1073</v>
      </c>
      <c r="B72" t="s">
        <v>892</v>
      </c>
      <c r="C72" t="s">
        <v>1121</v>
      </c>
      <c r="G72">
        <v>72</v>
      </c>
      <c r="H72" t="str">
        <f t="shared" si="1"/>
        <v>K72</v>
      </c>
    </row>
    <row r="73" spans="1:8" x14ac:dyDescent="0.3">
      <c r="A73" t="s">
        <v>636</v>
      </c>
      <c r="B73" t="s">
        <v>706</v>
      </c>
      <c r="C73" t="s">
        <v>986</v>
      </c>
      <c r="G73">
        <v>73</v>
      </c>
      <c r="H73" t="str">
        <f t="shared" si="1"/>
        <v>K73</v>
      </c>
    </row>
    <row r="74" spans="1:8" x14ac:dyDescent="0.3">
      <c r="A74" t="s">
        <v>1018</v>
      </c>
      <c r="B74" t="s">
        <v>858</v>
      </c>
      <c r="C74" t="s">
        <v>1091</v>
      </c>
      <c r="G74">
        <v>74</v>
      </c>
      <c r="H74" t="str">
        <f t="shared" si="1"/>
        <v>K74</v>
      </c>
    </row>
    <row r="75" spans="1:8" x14ac:dyDescent="0.3">
      <c r="A75" t="s">
        <v>1039</v>
      </c>
      <c r="B75" t="s">
        <v>869</v>
      </c>
      <c r="C75" t="s">
        <v>1101</v>
      </c>
      <c r="G75">
        <v>75</v>
      </c>
      <c r="H75" t="str">
        <f t="shared" si="1"/>
        <v>K75</v>
      </c>
    </row>
    <row r="76" spans="1:8" x14ac:dyDescent="0.3">
      <c r="A76" t="s">
        <v>418</v>
      </c>
      <c r="B76" t="s">
        <v>891</v>
      </c>
      <c r="C76" t="s">
        <v>1120</v>
      </c>
      <c r="G76">
        <v>76</v>
      </c>
      <c r="H76" t="str">
        <f t="shared" si="1"/>
        <v>K76</v>
      </c>
    </row>
    <row r="77" spans="1:8" x14ac:dyDescent="0.3">
      <c r="A77" t="s">
        <v>1016</v>
      </c>
      <c r="B77" t="s">
        <v>857</v>
      </c>
      <c r="C77" t="s">
        <v>1090</v>
      </c>
      <c r="G77">
        <v>77</v>
      </c>
      <c r="H77" t="str">
        <f t="shared" si="1"/>
        <v>K77</v>
      </c>
    </row>
    <row r="78" spans="1:8" x14ac:dyDescent="0.3">
      <c r="A78" t="s">
        <v>234</v>
      </c>
      <c r="B78" t="s">
        <v>707</v>
      </c>
      <c r="C78" t="s">
        <v>987</v>
      </c>
      <c r="G78">
        <v>78</v>
      </c>
      <c r="H78" t="str">
        <f t="shared" si="1"/>
        <v>K78</v>
      </c>
    </row>
    <row r="79" spans="1:8" x14ac:dyDescent="0.3">
      <c r="A79" t="s">
        <v>1055</v>
      </c>
      <c r="B79" t="s">
        <v>881</v>
      </c>
      <c r="C79" t="s">
        <v>1111</v>
      </c>
      <c r="G79">
        <v>79</v>
      </c>
      <c r="H79" t="str">
        <f t="shared" si="1"/>
        <v>K79</v>
      </c>
    </row>
    <row r="80" spans="1:8" x14ac:dyDescent="0.3">
      <c r="A80" t="s">
        <v>97</v>
      </c>
      <c r="B80" t="s">
        <v>751</v>
      </c>
      <c r="C80" t="s">
        <v>988</v>
      </c>
      <c r="G80">
        <v>80</v>
      </c>
      <c r="H80" t="str">
        <f t="shared" si="1"/>
        <v>K80</v>
      </c>
    </row>
    <row r="81" spans="1:8" x14ac:dyDescent="0.3">
      <c r="A81" t="s">
        <v>680</v>
      </c>
      <c r="B81" t="s">
        <v>709</v>
      </c>
      <c r="C81" t="s">
        <v>989</v>
      </c>
      <c r="G81">
        <v>81</v>
      </c>
      <c r="H81" t="str">
        <f t="shared" si="1"/>
        <v>K81</v>
      </c>
    </row>
    <row r="82" spans="1:8" x14ac:dyDescent="0.3">
      <c r="A82" t="s">
        <v>424</v>
      </c>
      <c r="B82" t="s">
        <v>893</v>
      </c>
      <c r="C82" t="s">
        <v>1122</v>
      </c>
      <c r="G82">
        <v>82</v>
      </c>
      <c r="H82" t="str">
        <f t="shared" si="1"/>
        <v>K82</v>
      </c>
    </row>
    <row r="83" spans="1:8" x14ac:dyDescent="0.3">
      <c r="A83" t="s">
        <v>99</v>
      </c>
      <c r="B83" t="s">
        <v>789</v>
      </c>
      <c r="C83" t="s">
        <v>990</v>
      </c>
    </row>
    <row r="84" spans="1:8" x14ac:dyDescent="0.3">
      <c r="A84" t="s">
        <v>100</v>
      </c>
      <c r="B84" t="s">
        <v>711</v>
      </c>
      <c r="C84" t="s">
        <v>991</v>
      </c>
    </row>
    <row r="85" spans="1:8" x14ac:dyDescent="0.3">
      <c r="A85" t="s">
        <v>584</v>
      </c>
      <c r="B85" t="s">
        <v>712</v>
      </c>
      <c r="C85" t="s">
        <v>992</v>
      </c>
    </row>
    <row r="86" spans="1:8" x14ac:dyDescent="0.3">
      <c r="A86" t="s">
        <v>533</v>
      </c>
      <c r="B86" t="s">
        <v>713</v>
      </c>
      <c r="C86" t="s">
        <v>993</v>
      </c>
    </row>
    <row r="87" spans="1:8" x14ac:dyDescent="0.3">
      <c r="A87" t="s">
        <v>1044</v>
      </c>
      <c r="B87" t="s">
        <v>873</v>
      </c>
      <c r="C87" t="s">
        <v>1106</v>
      </c>
    </row>
    <row r="88" spans="1:8" x14ac:dyDescent="0.3">
      <c r="A88" t="s">
        <v>103</v>
      </c>
      <c r="B88" t="s">
        <v>714</v>
      </c>
      <c r="C88" t="s">
        <v>994</v>
      </c>
    </row>
    <row r="89" spans="1:8" x14ac:dyDescent="0.3">
      <c r="A89" t="s">
        <v>1057</v>
      </c>
      <c r="B89" t="s">
        <v>883</v>
      </c>
      <c r="C89" t="s">
        <v>1113</v>
      </c>
    </row>
    <row r="90" spans="1:8" x14ac:dyDescent="0.3">
      <c r="A90" t="s">
        <v>107</v>
      </c>
      <c r="B90" t="s">
        <v>716</v>
      </c>
      <c r="C90" t="s">
        <v>995</v>
      </c>
    </row>
    <row r="91" spans="1:8" x14ac:dyDescent="0.3">
      <c r="A91" t="s">
        <v>587</v>
      </c>
      <c r="B91" t="s">
        <v>849</v>
      </c>
      <c r="C91" t="s">
        <v>996</v>
      </c>
    </row>
    <row r="92" spans="1:8" x14ac:dyDescent="0.3">
      <c r="A92" t="s">
        <v>1030</v>
      </c>
      <c r="B92" t="s">
        <v>862</v>
      </c>
      <c r="C92" t="s">
        <v>1096</v>
      </c>
    </row>
    <row r="93" spans="1:8" x14ac:dyDescent="0.3">
      <c r="A93" t="s">
        <v>114</v>
      </c>
      <c r="B93" t="s">
        <v>790</v>
      </c>
      <c r="C93" t="s">
        <v>997</v>
      </c>
    </row>
    <row r="94" spans="1:8" x14ac:dyDescent="0.3">
      <c r="A94" t="s">
        <v>117</v>
      </c>
      <c r="B94" t="s">
        <v>793</v>
      </c>
      <c r="C94" t="s">
        <v>998</v>
      </c>
    </row>
    <row r="95" spans="1:8" x14ac:dyDescent="0.3">
      <c r="A95" t="s">
        <v>118</v>
      </c>
      <c r="B95" t="s">
        <v>812</v>
      </c>
      <c r="C95" t="s">
        <v>999</v>
      </c>
    </row>
    <row r="96" spans="1:8" x14ac:dyDescent="0.3">
      <c r="A96" t="s">
        <v>1027</v>
      </c>
      <c r="B96" t="s">
        <v>860</v>
      </c>
      <c r="C96" t="s">
        <v>1093</v>
      </c>
    </row>
    <row r="97" spans="1:3" x14ac:dyDescent="0.3">
      <c r="A97" t="s">
        <v>120</v>
      </c>
      <c r="B97" t="s">
        <v>759</v>
      </c>
      <c r="C97" t="s">
        <v>1000</v>
      </c>
    </row>
    <row r="98" spans="1:3" x14ac:dyDescent="0.3">
      <c r="A98" t="s">
        <v>1070</v>
      </c>
      <c r="B98" t="s">
        <v>888</v>
      </c>
      <c r="C98" t="s">
        <v>1118</v>
      </c>
    </row>
    <row r="99" spans="1:3" x14ac:dyDescent="0.3">
      <c r="A99" t="s">
        <v>122</v>
      </c>
      <c r="B99" t="s">
        <v>813</v>
      </c>
      <c r="C99" t="s">
        <v>1001</v>
      </c>
    </row>
    <row r="100" spans="1:3" x14ac:dyDescent="0.3">
      <c r="A100" t="s">
        <v>1034</v>
      </c>
      <c r="B100" t="s">
        <v>865</v>
      </c>
      <c r="C100" t="s">
        <v>1098</v>
      </c>
    </row>
    <row r="101" spans="1:3" x14ac:dyDescent="0.3">
      <c r="A101" t="s">
        <v>274</v>
      </c>
      <c r="B101" t="s">
        <v>794</v>
      </c>
      <c r="C101" t="s">
        <v>959</v>
      </c>
    </row>
    <row r="102" spans="1:3" x14ac:dyDescent="0.3">
      <c r="A102" t="s">
        <v>1071</v>
      </c>
      <c r="B102" t="s">
        <v>889</v>
      </c>
      <c r="C102" t="s">
        <v>1118</v>
      </c>
    </row>
    <row r="103" spans="1:3" x14ac:dyDescent="0.3">
      <c r="A103" t="s">
        <v>1072</v>
      </c>
      <c r="B103" t="s">
        <v>890</v>
      </c>
      <c r="C103" t="s">
        <v>1119</v>
      </c>
    </row>
    <row r="104" spans="1:3" x14ac:dyDescent="0.3">
      <c r="A104" t="s">
        <v>125</v>
      </c>
      <c r="B104" t="s">
        <v>814</v>
      </c>
      <c r="C104" t="s">
        <v>1002</v>
      </c>
    </row>
    <row r="105" spans="1:3" x14ac:dyDescent="0.3">
      <c r="A105" t="s">
        <v>126</v>
      </c>
      <c r="B105" t="s">
        <v>762</v>
      </c>
      <c r="C105" t="s">
        <v>949</v>
      </c>
    </row>
    <row r="106" spans="1:3" x14ac:dyDescent="0.3">
      <c r="A106" t="s">
        <v>1080</v>
      </c>
      <c r="B106" t="s">
        <v>898</v>
      </c>
      <c r="C106" t="s">
        <v>1127</v>
      </c>
    </row>
    <row r="107" spans="1:3" x14ac:dyDescent="0.3">
      <c r="A107" t="s">
        <v>446</v>
      </c>
      <c r="B107" t="s">
        <v>897</v>
      </c>
      <c r="C107" t="s">
        <v>1126</v>
      </c>
    </row>
    <row r="108" spans="1:3" x14ac:dyDescent="0.3">
      <c r="A108" t="s">
        <v>593</v>
      </c>
      <c r="B108" t="s">
        <v>841</v>
      </c>
      <c r="C108" t="s">
        <v>1003</v>
      </c>
    </row>
    <row r="109" spans="1:3" x14ac:dyDescent="0.3">
      <c r="A109" t="s">
        <v>139</v>
      </c>
      <c r="B109" t="s">
        <v>718</v>
      </c>
      <c r="C109" t="s">
        <v>959</v>
      </c>
    </row>
    <row r="110" spans="1:3" x14ac:dyDescent="0.3">
      <c r="A110" t="s">
        <v>140</v>
      </c>
      <c r="B110" t="s">
        <v>767</v>
      </c>
      <c r="C110" t="s">
        <v>1004</v>
      </c>
    </row>
    <row r="111" spans="1:3" x14ac:dyDescent="0.3">
      <c r="A111" t="s">
        <v>586</v>
      </c>
      <c r="B111" t="s">
        <v>719</v>
      </c>
      <c r="C111" t="s">
        <v>1005</v>
      </c>
    </row>
    <row r="112" spans="1:3" x14ac:dyDescent="0.3">
      <c r="A112" t="s">
        <v>144</v>
      </c>
      <c r="B112" t="s">
        <v>720</v>
      </c>
      <c r="C112" t="s">
        <v>1006</v>
      </c>
    </row>
    <row r="113" spans="1:3" x14ac:dyDescent="0.3">
      <c r="A113" t="s">
        <v>145</v>
      </c>
      <c r="B113" t="s">
        <v>771</v>
      </c>
      <c r="C113" t="s">
        <v>1007</v>
      </c>
    </row>
    <row r="114" spans="1:3" x14ac:dyDescent="0.3">
      <c r="A114" t="s">
        <v>1031</v>
      </c>
      <c r="B114" t="s">
        <v>864</v>
      </c>
      <c r="C114" t="s">
        <v>1097</v>
      </c>
    </row>
    <row r="115" spans="1:3" x14ac:dyDescent="0.3">
      <c r="A115" t="s">
        <v>269</v>
      </c>
      <c r="B115" t="s">
        <v>791</v>
      </c>
      <c r="C115" t="s">
        <v>1008</v>
      </c>
    </row>
    <row r="116" spans="1:3" x14ac:dyDescent="0.3">
      <c r="A116" t="s">
        <v>147</v>
      </c>
      <c r="B116" t="s">
        <v>773</v>
      </c>
      <c r="C116" t="s">
        <v>1009</v>
      </c>
    </row>
    <row r="117" spans="1:3" x14ac:dyDescent="0.3">
      <c r="A117" t="s">
        <v>1078</v>
      </c>
      <c r="B117" t="s">
        <v>896</v>
      </c>
      <c r="C117" t="s">
        <v>1125</v>
      </c>
    </row>
    <row r="118" spans="1:3" x14ac:dyDescent="0.3">
      <c r="A118" t="s">
        <v>462</v>
      </c>
      <c r="B118" t="s">
        <v>901</v>
      </c>
      <c r="C118" t="s">
        <v>1129</v>
      </c>
    </row>
    <row r="119" spans="1:3" x14ac:dyDescent="0.3">
      <c r="A119" t="s">
        <v>1038</v>
      </c>
      <c r="B119" t="s">
        <v>867</v>
      </c>
      <c r="C119" t="s">
        <v>1014</v>
      </c>
    </row>
    <row r="120" spans="1:3" x14ac:dyDescent="0.3">
      <c r="A120" t="s">
        <v>1036</v>
      </c>
      <c r="B120" t="s">
        <v>868</v>
      </c>
      <c r="C120" t="s">
        <v>1100</v>
      </c>
    </row>
    <row r="121" spans="1:3" x14ac:dyDescent="0.3">
      <c r="A121" t="s">
        <v>154</v>
      </c>
      <c r="B121" t="s">
        <v>845</v>
      </c>
      <c r="C121" t="s">
        <v>1010</v>
      </c>
    </row>
    <row r="122" spans="1:3" x14ac:dyDescent="0.3">
      <c r="A122" t="s">
        <v>573</v>
      </c>
      <c r="B122" t="s">
        <v>777</v>
      </c>
      <c r="C122" t="s">
        <v>961</v>
      </c>
    </row>
    <row r="123" spans="1:3" x14ac:dyDescent="0.3">
      <c r="A123" t="s">
        <v>192</v>
      </c>
      <c r="B123" t="s">
        <v>819</v>
      </c>
      <c r="C123" t="s">
        <v>1011</v>
      </c>
    </row>
    <row r="124" spans="1:3" x14ac:dyDescent="0.3">
      <c r="A124" t="s">
        <v>169</v>
      </c>
      <c r="B124" t="s">
        <v>835</v>
      </c>
      <c r="C124" t="s">
        <v>1012</v>
      </c>
    </row>
    <row r="125" spans="1:3" x14ac:dyDescent="0.3">
      <c r="A125" t="s">
        <v>171</v>
      </c>
      <c r="B125" t="s">
        <v>780</v>
      </c>
      <c r="C125" t="s">
        <v>1013</v>
      </c>
    </row>
    <row r="126" spans="1:3" x14ac:dyDescent="0.3">
      <c r="A126" t="s">
        <v>172</v>
      </c>
      <c r="B126" t="s">
        <v>829</v>
      </c>
      <c r="C126" t="s">
        <v>1014</v>
      </c>
    </row>
    <row r="127" spans="1:3" x14ac:dyDescent="0.3">
      <c r="A127" t="s">
        <v>173</v>
      </c>
      <c r="B127" t="s">
        <v>847</v>
      </c>
      <c r="C127" t="s">
        <v>1015</v>
      </c>
    </row>
    <row r="128" spans="1:3" x14ac:dyDescent="0.3">
      <c r="A128" t="s">
        <v>1054</v>
      </c>
      <c r="B128" t="s">
        <v>880</v>
      </c>
      <c r="C128" t="s">
        <v>1110</v>
      </c>
    </row>
  </sheetData>
  <sortState xmlns:xlrd2="http://schemas.microsoft.com/office/spreadsheetml/2017/richdata2" ref="A1:C128">
    <sortCondition ref="A1:A128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ACB38-AD94-488C-9E0D-BF27F340FE2E}">
  <dimension ref="A1:C20"/>
  <sheetViews>
    <sheetView workbookViewId="0">
      <selection activeCell="B12" sqref="B12"/>
    </sheetView>
  </sheetViews>
  <sheetFormatPr baseColWidth="10" defaultRowHeight="14.4" x14ac:dyDescent="0.3"/>
  <sheetData>
    <row r="1" spans="1:3" x14ac:dyDescent="0.3">
      <c r="A1" t="s">
        <v>911</v>
      </c>
      <c r="B1" t="s">
        <v>195</v>
      </c>
      <c r="C1">
        <v>1</v>
      </c>
    </row>
    <row r="2" spans="1:3" x14ac:dyDescent="0.3">
      <c r="A2" t="s">
        <v>912</v>
      </c>
      <c r="B2" t="s">
        <v>913</v>
      </c>
      <c r="C2">
        <v>21</v>
      </c>
    </row>
    <row r="3" spans="1:3" x14ac:dyDescent="0.3">
      <c r="A3" t="s">
        <v>914</v>
      </c>
      <c r="B3" t="s">
        <v>197</v>
      </c>
      <c r="C3">
        <v>25</v>
      </c>
    </row>
    <row r="4" spans="1:3" x14ac:dyDescent="0.3">
      <c r="A4" t="s">
        <v>915</v>
      </c>
      <c r="B4" t="s">
        <v>206</v>
      </c>
      <c r="C4">
        <v>30</v>
      </c>
    </row>
    <row r="5" spans="1:3" x14ac:dyDescent="0.3">
      <c r="A5" t="s">
        <v>916</v>
      </c>
      <c r="B5" t="s">
        <v>198</v>
      </c>
      <c r="C5">
        <v>41</v>
      </c>
    </row>
    <row r="6" spans="1:3" x14ac:dyDescent="0.3">
      <c r="A6" t="s">
        <v>917</v>
      </c>
      <c r="B6" t="s">
        <v>199</v>
      </c>
      <c r="C6">
        <v>45</v>
      </c>
    </row>
    <row r="7" spans="1:3" x14ac:dyDescent="0.3">
      <c r="A7" t="s">
        <v>918</v>
      </c>
      <c r="B7" t="s">
        <v>200</v>
      </c>
      <c r="C7">
        <v>55</v>
      </c>
    </row>
    <row r="8" spans="1:3" x14ac:dyDescent="0.3">
      <c r="A8" t="s">
        <v>919</v>
      </c>
      <c r="B8" t="s">
        <v>201</v>
      </c>
      <c r="C8">
        <v>60</v>
      </c>
    </row>
    <row r="9" spans="1:3" x14ac:dyDescent="0.3">
      <c r="A9" t="s">
        <v>920</v>
      </c>
      <c r="B9" t="s">
        <v>202</v>
      </c>
      <c r="C9">
        <v>63</v>
      </c>
    </row>
    <row r="10" spans="1:3" x14ac:dyDescent="0.3">
      <c r="A10" t="s">
        <v>921</v>
      </c>
      <c r="B10" t="s">
        <v>207</v>
      </c>
      <c r="C10">
        <v>67</v>
      </c>
    </row>
    <row r="11" spans="1:3" x14ac:dyDescent="0.3">
      <c r="A11" t="s">
        <v>922</v>
      </c>
      <c r="B11" t="s">
        <v>566</v>
      </c>
      <c r="C11">
        <v>69</v>
      </c>
    </row>
    <row r="12" spans="1:3" x14ac:dyDescent="0.3">
      <c r="A12" t="s">
        <v>923</v>
      </c>
      <c r="B12" t="s">
        <v>567</v>
      </c>
      <c r="C12">
        <v>98</v>
      </c>
    </row>
    <row r="13" spans="1:3" x14ac:dyDescent="0.3">
      <c r="A13" t="s">
        <v>924</v>
      </c>
      <c r="B13" t="s">
        <v>203</v>
      </c>
      <c r="C13">
        <v>112</v>
      </c>
    </row>
    <row r="14" spans="1:3" x14ac:dyDescent="0.3">
      <c r="A14" t="s">
        <v>925</v>
      </c>
      <c r="B14" t="s">
        <v>204</v>
      </c>
      <c r="C14">
        <v>117</v>
      </c>
    </row>
    <row r="15" spans="1:3" x14ac:dyDescent="0.3">
      <c r="A15" t="s">
        <v>926</v>
      </c>
      <c r="B15" t="s">
        <v>927</v>
      </c>
      <c r="C15">
        <v>129</v>
      </c>
    </row>
    <row r="16" spans="1:3" x14ac:dyDescent="0.3">
      <c r="A16" t="s">
        <v>928</v>
      </c>
      <c r="B16" t="s">
        <v>485</v>
      </c>
      <c r="C16">
        <v>132</v>
      </c>
    </row>
    <row r="17" spans="1:3" x14ac:dyDescent="0.3">
      <c r="A17" t="s">
        <v>929</v>
      </c>
      <c r="B17" t="s">
        <v>930</v>
      </c>
      <c r="C17">
        <v>141</v>
      </c>
    </row>
    <row r="18" spans="1:3" x14ac:dyDescent="0.3">
      <c r="A18" t="s">
        <v>931</v>
      </c>
      <c r="B18" t="s">
        <v>932</v>
      </c>
      <c r="C18">
        <v>147</v>
      </c>
    </row>
    <row r="19" spans="1:3" x14ac:dyDescent="0.3">
      <c r="B19" t="s">
        <v>933</v>
      </c>
      <c r="C19">
        <v>164</v>
      </c>
    </row>
    <row r="20" spans="1:3" x14ac:dyDescent="0.3">
      <c r="B20" t="s">
        <v>934</v>
      </c>
      <c r="C20">
        <v>165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AAC54-F950-44BC-96AA-BA32BD01CD3A}">
  <dimension ref="A1:K25"/>
  <sheetViews>
    <sheetView workbookViewId="0">
      <selection activeCell="D22" sqref="D22"/>
    </sheetView>
  </sheetViews>
  <sheetFormatPr baseColWidth="10" defaultRowHeight="14.4" x14ac:dyDescent="0.3"/>
  <cols>
    <col min="1" max="1" width="14.6640625" style="1" bestFit="1" customWidth="1"/>
    <col min="2" max="2" width="4.33203125" style="1" bestFit="1" customWidth="1"/>
    <col min="3" max="3" width="7.44140625" style="1" bestFit="1" customWidth="1"/>
    <col min="4" max="11" width="11.5546875" style="1"/>
  </cols>
  <sheetData>
    <row r="1" spans="1:7" x14ac:dyDescent="0.3">
      <c r="A1" s="1" t="s">
        <v>210</v>
      </c>
      <c r="B1" s="1">
        <f>COUNTA(Tabla13[Título])</f>
        <v>481</v>
      </c>
      <c r="G1" s="14" t="s">
        <v>678</v>
      </c>
    </row>
    <row r="2" spans="1:7" x14ac:dyDescent="0.3">
      <c r="A2" s="1" t="s">
        <v>211</v>
      </c>
      <c r="B2" s="1">
        <f>SUM(B5:B25)</f>
        <v>481</v>
      </c>
      <c r="G2" s="14" t="s">
        <v>679</v>
      </c>
    </row>
    <row r="3" spans="1:7" x14ac:dyDescent="0.3">
      <c r="D3" s="1" t="s">
        <v>483</v>
      </c>
    </row>
    <row r="4" spans="1:7" x14ac:dyDescent="0.3">
      <c r="A4" s="1" t="s">
        <v>212</v>
      </c>
      <c r="B4" s="1">
        <f>B1-B2</f>
        <v>0</v>
      </c>
      <c r="C4" s="2">
        <f t="shared" ref="C4:C20" si="0">B4/$B$1</f>
        <v>0</v>
      </c>
      <c r="D4" s="1" t="str">
        <f t="shared" ref="D4:D20" si="1">_xlfn.XLOOKUP(A4,$F$5:$F$21,$G$5:$G$21,"-")</f>
        <v>-</v>
      </c>
      <c r="G4" s="1" t="s">
        <v>484</v>
      </c>
    </row>
    <row r="5" spans="1:7" x14ac:dyDescent="0.3">
      <c r="A5" s="1" t="str" cm="1">
        <f t="array" ref="A5:A22">_xlfn._xlws.SORT(_xlfn.UNIQUE(Tabla13[Categoría]))</f>
        <v>Aleluya</v>
      </c>
      <c r="B5" s="1">
        <f>COUNTIF(Tabla13[Categoría],A5)</f>
        <v>12</v>
      </c>
      <c r="C5" s="2">
        <f t="shared" si="0"/>
        <v>2.4948024948024949E-2</v>
      </c>
      <c r="D5" s="1" t="str">
        <f t="shared" si="1"/>
        <v>E</v>
      </c>
      <c r="F5" s="1" t="s">
        <v>195</v>
      </c>
      <c r="G5" s="1" t="str" cm="1">
        <f t="array" ref="G5:G21">CHAR(_xlfn.SEQUENCE(COUNTA($F$5:$F$22),1,65,1))</f>
        <v>A</v>
      </c>
    </row>
    <row r="6" spans="1:7" x14ac:dyDescent="0.3">
      <c r="A6" s="1" t="str">
        <v>Antífonas</v>
      </c>
      <c r="B6" s="1">
        <f>COUNTIF(Tabla13[Categoría],A6)</f>
        <v>44</v>
      </c>
      <c r="C6" s="2">
        <f t="shared" si="0"/>
        <v>9.1476091476091481E-2</v>
      </c>
      <c r="D6" s="1" t="str">
        <f t="shared" si="1"/>
        <v>D</v>
      </c>
      <c r="F6" s="1" t="s">
        <v>196</v>
      </c>
      <c r="G6" s="1" t="str">
        <v>B</v>
      </c>
    </row>
    <row r="7" spans="1:7" x14ac:dyDescent="0.3">
      <c r="A7" s="1" t="str">
        <v>Comunión</v>
      </c>
      <c r="B7" s="1">
        <f>COUNTIF(Tabla13[Categoría],A7)</f>
        <v>83</v>
      </c>
      <c r="C7" s="2">
        <f t="shared" si="0"/>
        <v>0.17255717255717257</v>
      </c>
      <c r="D7" s="1" t="str">
        <f t="shared" si="1"/>
        <v>K</v>
      </c>
      <c r="F7" s="1" t="s">
        <v>197</v>
      </c>
      <c r="G7" s="1" t="str">
        <v>C</v>
      </c>
    </row>
    <row r="8" spans="1:7" x14ac:dyDescent="0.3">
      <c r="A8" s="1" t="str">
        <v>Cordero de Dios</v>
      </c>
      <c r="B8" s="1">
        <f>COUNTIF(Tabla13[Categoría],A8)</f>
        <v>6</v>
      </c>
      <c r="C8" s="2">
        <f t="shared" si="0"/>
        <v>1.2474012474012475E-2</v>
      </c>
      <c r="D8" s="1" t="str">
        <f t="shared" si="1"/>
        <v>J</v>
      </c>
      <c r="F8" s="1" t="s">
        <v>206</v>
      </c>
      <c r="G8" s="1" t="str">
        <v>D</v>
      </c>
    </row>
    <row r="9" spans="1:7" x14ac:dyDescent="0.3">
      <c r="A9" s="1" t="str">
        <v>Despedida</v>
      </c>
      <c r="B9" s="1">
        <f>COUNTIF(Tabla13[Categoría],A9)</f>
        <v>9</v>
      </c>
      <c r="C9" s="2">
        <f t="shared" si="0"/>
        <v>1.8711018711018712E-2</v>
      </c>
      <c r="D9" s="1" t="str">
        <f t="shared" si="1"/>
        <v>L</v>
      </c>
      <c r="F9" s="1" t="s">
        <v>198</v>
      </c>
      <c r="G9" s="1" t="str">
        <v>E</v>
      </c>
    </row>
    <row r="10" spans="1:7" x14ac:dyDescent="0.3">
      <c r="A10" s="1" t="str">
        <v>Entrada</v>
      </c>
      <c r="B10" s="1">
        <f>COUNTIF(Tabla13[Categoría],A10)</f>
        <v>44</v>
      </c>
      <c r="C10" s="2">
        <f t="shared" si="0"/>
        <v>9.1476091476091481E-2</v>
      </c>
      <c r="D10" s="1" t="str">
        <f t="shared" si="1"/>
        <v>A</v>
      </c>
      <c r="F10" s="1" t="s">
        <v>199</v>
      </c>
      <c r="G10" s="1" t="str">
        <v>F</v>
      </c>
    </row>
    <row r="11" spans="1:7" x14ac:dyDescent="0.3">
      <c r="A11" s="1" t="str">
        <v>Especiales</v>
      </c>
      <c r="B11" s="1">
        <f>COUNTIF(Tabla13[Categoría],A11)</f>
        <v>6</v>
      </c>
      <c r="C11" s="2">
        <f t="shared" si="0"/>
        <v>1.2474012474012475E-2</v>
      </c>
      <c r="D11" s="1" t="str">
        <f t="shared" si="1"/>
        <v>P</v>
      </c>
      <c r="F11" s="1" t="s">
        <v>200</v>
      </c>
      <c r="G11" s="1" t="str">
        <v>G</v>
      </c>
    </row>
    <row r="12" spans="1:7" x14ac:dyDescent="0.3">
      <c r="A12" s="1" t="str">
        <v>Espíritu</v>
      </c>
      <c r="B12" s="1">
        <f>COUNTIF(Tabla13[Categoría],A12)</f>
        <v>5</v>
      </c>
      <c r="C12" s="2">
        <f t="shared" si="0"/>
        <v>1.0395010395010396E-2</v>
      </c>
      <c r="D12" s="1" t="str">
        <f t="shared" si="1"/>
        <v>N</v>
      </c>
      <c r="F12" s="1" t="s">
        <v>201</v>
      </c>
      <c r="G12" s="1" t="str">
        <v>H</v>
      </c>
    </row>
    <row r="13" spans="1:7" x14ac:dyDescent="0.3">
      <c r="A13" s="1" t="str">
        <v>Gloria</v>
      </c>
      <c r="B13" s="1">
        <f>COUNTIF(Tabla13[Categoría],A13)</f>
        <v>8</v>
      </c>
      <c r="C13" s="2">
        <f t="shared" si="0"/>
        <v>1.6632016632016633E-2</v>
      </c>
      <c r="D13" s="1" t="str">
        <f t="shared" si="1"/>
        <v>C</v>
      </c>
      <c r="F13" s="1" t="s">
        <v>202</v>
      </c>
      <c r="G13" s="1" t="str">
        <v>I</v>
      </c>
    </row>
    <row r="14" spans="1:7" x14ac:dyDescent="0.3">
      <c r="A14" s="1" t="str">
        <v>María</v>
      </c>
      <c r="B14" s="1">
        <f>COUNTIF(Tabla13[Categoría],A14)</f>
        <v>24</v>
      </c>
      <c r="C14" s="2">
        <f t="shared" si="0"/>
        <v>4.9896049896049899E-2</v>
      </c>
      <c r="D14" s="1" t="str">
        <f t="shared" si="1"/>
        <v>M</v>
      </c>
      <c r="F14" s="1" t="s">
        <v>207</v>
      </c>
      <c r="G14" s="1" t="str">
        <v>J</v>
      </c>
    </row>
    <row r="15" spans="1:7" x14ac:dyDescent="0.3">
      <c r="A15" s="1" t="str">
        <v>Navidad</v>
      </c>
      <c r="B15" s="1">
        <f>COUNTIF(Tabla13[Categoría],A15)</f>
        <v>20</v>
      </c>
      <c r="C15" s="2">
        <f t="shared" si="0"/>
        <v>4.1580041580041582E-2</v>
      </c>
      <c r="D15" s="1" t="str">
        <f t="shared" si="1"/>
        <v>O</v>
      </c>
      <c r="F15" s="1" t="s">
        <v>1138</v>
      </c>
      <c r="G15" s="1" t="str">
        <v>K</v>
      </c>
    </row>
    <row r="16" spans="1:7" x14ac:dyDescent="0.3">
      <c r="A16" s="1" t="str">
        <v>Ofertorio</v>
      </c>
      <c r="B16" s="1">
        <f>COUNTIF(Tabla13[Categoría],A16)</f>
        <v>20</v>
      </c>
      <c r="C16" s="2">
        <f t="shared" si="0"/>
        <v>4.1580041580041582E-2</v>
      </c>
      <c r="D16" s="1" t="str">
        <f t="shared" si="1"/>
        <v>F</v>
      </c>
      <c r="F16" s="1" t="s">
        <v>203</v>
      </c>
      <c r="G16" s="1" t="str">
        <v>L</v>
      </c>
    </row>
    <row r="17" spans="1:7" x14ac:dyDescent="0.3">
      <c r="A17" s="1" t="str">
        <v>Padrenuestro</v>
      </c>
      <c r="B17" s="1">
        <f>COUNTIF(Tabla13[Categoría],A17)</f>
        <v>6</v>
      </c>
      <c r="C17" s="2">
        <f t="shared" si="0"/>
        <v>1.2474012474012475E-2</v>
      </c>
      <c r="D17" s="1" t="str">
        <f t="shared" si="1"/>
        <v>H</v>
      </c>
      <c r="F17" s="1" t="s">
        <v>204</v>
      </c>
      <c r="G17" s="1" t="str">
        <v>M</v>
      </c>
    </row>
    <row r="18" spans="1:7" x14ac:dyDescent="0.3">
      <c r="A18" s="1" t="str">
        <v>Paz</v>
      </c>
      <c r="B18" s="1">
        <f>COUNTIF(Tabla13[Categoría],A18)</f>
        <v>10</v>
      </c>
      <c r="C18" s="2">
        <f t="shared" si="0"/>
        <v>2.0790020790020791E-2</v>
      </c>
      <c r="D18" s="1" t="str">
        <f t="shared" si="1"/>
        <v>I</v>
      </c>
      <c r="F18" s="1" t="s">
        <v>225</v>
      </c>
      <c r="G18" s="1" t="str">
        <v>N</v>
      </c>
    </row>
    <row r="19" spans="1:7" x14ac:dyDescent="0.3">
      <c r="A19" s="1" t="str">
        <v>Perdón - Agua</v>
      </c>
      <c r="B19" s="1">
        <f>COUNTIF(Tabla13[Categoría],A19)</f>
        <v>9</v>
      </c>
      <c r="C19" s="2">
        <f t="shared" si="0"/>
        <v>1.8711018711018712E-2</v>
      </c>
      <c r="D19" s="1" t="str">
        <f t="shared" si="1"/>
        <v>B</v>
      </c>
      <c r="F19" s="1" t="s">
        <v>485</v>
      </c>
      <c r="G19" s="1" t="str">
        <v>O</v>
      </c>
    </row>
    <row r="20" spans="1:7" x14ac:dyDescent="0.3">
      <c r="A20" s="1" t="str">
        <v>Santo</v>
      </c>
      <c r="B20" s="1">
        <f>COUNTIF(Tabla13[Categoría],A20)</f>
        <v>14</v>
      </c>
      <c r="C20" s="2">
        <f t="shared" si="0"/>
        <v>2.9106029106029108E-2</v>
      </c>
      <c r="D20" s="1" t="str">
        <f t="shared" si="1"/>
        <v>G</v>
      </c>
      <c r="F20" s="1" t="s">
        <v>217</v>
      </c>
      <c r="G20" s="1" t="str">
        <v>P</v>
      </c>
    </row>
    <row r="21" spans="1:7" x14ac:dyDescent="0.3">
      <c r="A21" s="1" t="str">
        <v>TaizéESP</v>
      </c>
      <c r="B21" s="1">
        <f>COUNTIF(Tabla13[Categoría],A21)</f>
        <v>77</v>
      </c>
      <c r="C21" s="2">
        <f t="shared" ref="C21" si="2">B21/$B$1</f>
        <v>0.16008316008316009</v>
      </c>
      <c r="D21" s="1" t="s">
        <v>1171</v>
      </c>
      <c r="F21" s="1" t="s">
        <v>277</v>
      </c>
      <c r="G21" s="1" t="str">
        <v>Q</v>
      </c>
    </row>
    <row r="22" spans="1:7" x14ac:dyDescent="0.3">
      <c r="A22" s="1" t="str">
        <v>TaizéORIG</v>
      </c>
      <c r="B22" s="1">
        <f>COUNTIF(Tabla13[Categoría],A22)</f>
        <v>84</v>
      </c>
      <c r="C22" s="2">
        <f t="shared" ref="C22" si="3">B22/$B$1</f>
        <v>0.17463617463617465</v>
      </c>
      <c r="D22" s="1" t="s">
        <v>1171</v>
      </c>
    </row>
    <row r="23" spans="1:7" x14ac:dyDescent="0.3">
      <c r="C23" s="2"/>
    </row>
    <row r="24" spans="1:7" x14ac:dyDescent="0.3">
      <c r="C24" s="2"/>
    </row>
    <row r="25" spans="1:7" x14ac:dyDescent="0.3">
      <c r="C25" s="2"/>
    </row>
  </sheetData>
  <hyperlinks>
    <hyperlink ref="G1" r:id="rId1" xr:uid="{3D3A2C83-3710-42B3-BE50-8A98D17655DA}"/>
    <hyperlink ref="G2" r:id="rId2" xr:uid="{27C56294-50FB-4757-9D94-0B76BC09325E}"/>
  </hyperlinks>
  <pageMargins left="0.7" right="0.7" top="0.75" bottom="0.75" header="0.3" footer="0.3"/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C6FAD-C639-45CA-9AA4-75F34FA744BA}">
  <dimension ref="A1:A19"/>
  <sheetViews>
    <sheetView workbookViewId="0">
      <selection activeCell="A2" sqref="A2"/>
    </sheetView>
  </sheetViews>
  <sheetFormatPr baseColWidth="10" defaultRowHeight="14.4" x14ac:dyDescent="0.3"/>
  <cols>
    <col min="1" max="1" width="14.109375" bestFit="1" customWidth="1"/>
  </cols>
  <sheetData>
    <row r="1" spans="1:1" x14ac:dyDescent="0.3">
      <c r="A1" t="s">
        <v>1137</v>
      </c>
    </row>
    <row r="2" spans="1:1" x14ac:dyDescent="0.3">
      <c r="A2" t="s">
        <v>195</v>
      </c>
    </row>
    <row r="3" spans="1:1" x14ac:dyDescent="0.3">
      <c r="A3" t="s">
        <v>196</v>
      </c>
    </row>
    <row r="4" spans="1:1" x14ac:dyDescent="0.3">
      <c r="A4" t="s">
        <v>197</v>
      </c>
    </row>
    <row r="5" spans="1:1" x14ac:dyDescent="0.3">
      <c r="A5" t="s">
        <v>206</v>
      </c>
    </row>
    <row r="6" spans="1:1" x14ac:dyDescent="0.3">
      <c r="A6" t="s">
        <v>198</v>
      </c>
    </row>
    <row r="7" spans="1:1" x14ac:dyDescent="0.3">
      <c r="A7" t="s">
        <v>199</v>
      </c>
    </row>
    <row r="8" spans="1:1" x14ac:dyDescent="0.3">
      <c r="A8" t="s">
        <v>200</v>
      </c>
    </row>
    <row r="9" spans="1:1" x14ac:dyDescent="0.3">
      <c r="A9" t="s">
        <v>201</v>
      </c>
    </row>
    <row r="10" spans="1:1" x14ac:dyDescent="0.3">
      <c r="A10" t="s">
        <v>202</v>
      </c>
    </row>
    <row r="11" spans="1:1" x14ac:dyDescent="0.3">
      <c r="A11" t="s">
        <v>207</v>
      </c>
    </row>
    <row r="12" spans="1:1" x14ac:dyDescent="0.3">
      <c r="A12" t="s">
        <v>1138</v>
      </c>
    </row>
    <row r="13" spans="1:1" x14ac:dyDescent="0.3">
      <c r="A13" t="s">
        <v>203</v>
      </c>
    </row>
    <row r="14" spans="1:1" x14ac:dyDescent="0.3">
      <c r="A14" t="s">
        <v>204</v>
      </c>
    </row>
    <row r="15" spans="1:1" x14ac:dyDescent="0.3">
      <c r="A15" t="s">
        <v>485</v>
      </c>
    </row>
    <row r="16" spans="1:1" x14ac:dyDescent="0.3">
      <c r="A16" t="s">
        <v>225</v>
      </c>
    </row>
    <row r="17" spans="1:1" x14ac:dyDescent="0.3">
      <c r="A17" t="s">
        <v>217</v>
      </c>
    </row>
    <row r="18" spans="1:1" x14ac:dyDescent="0.3">
      <c r="A18" t="s">
        <v>1169</v>
      </c>
    </row>
    <row r="19" spans="1:1" x14ac:dyDescent="0.3">
      <c r="A19" t="s">
        <v>1168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09071-1D14-4D56-9870-78810646CB38}">
  <dimension ref="A1:L192"/>
  <sheetViews>
    <sheetView workbookViewId="0"/>
  </sheetViews>
  <sheetFormatPr baseColWidth="10" defaultColWidth="35.6640625" defaultRowHeight="14.4" x14ac:dyDescent="0.3"/>
  <cols>
    <col min="1" max="1" width="9.5546875" style="1" bestFit="1" customWidth="1"/>
    <col min="2" max="2" width="35.6640625" style="1"/>
    <col min="3" max="9" width="15.6640625" style="1" customWidth="1"/>
    <col min="10" max="10" width="12" style="1" bestFit="1" customWidth="1"/>
    <col min="11" max="16384" width="35.6640625" style="1"/>
  </cols>
  <sheetData>
    <row r="1" spans="1:12" s="3" customFormat="1" x14ac:dyDescent="0.3">
      <c r="A1" s="3" t="s">
        <v>276</v>
      </c>
      <c r="B1" s="3" t="s">
        <v>277</v>
      </c>
      <c r="C1" s="3" t="s">
        <v>278</v>
      </c>
      <c r="D1" s="3" t="s">
        <v>279</v>
      </c>
      <c r="E1" s="3" t="s">
        <v>280</v>
      </c>
      <c r="F1" s="3" t="s">
        <v>281</v>
      </c>
      <c r="G1" s="3" t="s">
        <v>282</v>
      </c>
      <c r="H1" s="3" t="s">
        <v>283</v>
      </c>
      <c r="I1" s="3" t="s">
        <v>284</v>
      </c>
      <c r="J1" s="3" t="s">
        <v>532</v>
      </c>
      <c r="K1" s="1"/>
      <c r="L1" s="1"/>
    </row>
    <row r="2" spans="1:12" x14ac:dyDescent="0.3">
      <c r="A2" s="1">
        <f>ROW(Tabla2[[#This Row],[Taizé]])-1</f>
        <v>1</v>
      </c>
      <c r="B2" s="4" t="s">
        <v>286</v>
      </c>
      <c r="C2" s="1" t="s">
        <v>227</v>
      </c>
      <c r="D2" s="1" t="s">
        <v>227</v>
      </c>
      <c r="E2" s="1" t="s">
        <v>227</v>
      </c>
      <c r="J2" s="1" t="s">
        <v>561</v>
      </c>
    </row>
    <row r="3" spans="1:12" x14ac:dyDescent="0.3">
      <c r="A3" s="1">
        <f>ROW(Tabla2[[#This Row],[Taizé]])-1</f>
        <v>2</v>
      </c>
      <c r="B3" s="4" t="s">
        <v>287</v>
      </c>
      <c r="C3" s="1" t="s">
        <v>227</v>
      </c>
      <c r="D3" s="1" t="s">
        <v>227</v>
      </c>
      <c r="E3" s="1" t="s">
        <v>227</v>
      </c>
      <c r="F3" s="5" t="s">
        <v>288</v>
      </c>
      <c r="J3" s="1" t="s">
        <v>561</v>
      </c>
    </row>
    <row r="4" spans="1:12" hidden="1" x14ac:dyDescent="0.3">
      <c r="A4" s="1">
        <f>ROW(Tabla2[[#This Row],[Taizé]])-1</f>
        <v>3</v>
      </c>
      <c r="B4" s="4" t="s">
        <v>289</v>
      </c>
      <c r="C4" s="1" t="s">
        <v>227</v>
      </c>
      <c r="D4" s="1" t="s">
        <v>227</v>
      </c>
      <c r="E4" s="1" t="s">
        <v>227</v>
      </c>
      <c r="J4" s="1" t="s">
        <v>227</v>
      </c>
    </row>
    <row r="5" spans="1:12" x14ac:dyDescent="0.3">
      <c r="A5" s="1">
        <f>ROW(Tabla2[[#This Row],[Taizé]])-1</f>
        <v>4</v>
      </c>
      <c r="B5" s="4" t="s">
        <v>290</v>
      </c>
      <c r="C5" s="1" t="s">
        <v>227</v>
      </c>
      <c r="D5" s="1" t="s">
        <v>227</v>
      </c>
      <c r="E5" s="1" t="s">
        <v>227</v>
      </c>
      <c r="H5" s="1" t="s">
        <v>291</v>
      </c>
      <c r="J5" s="1" t="s">
        <v>277</v>
      </c>
    </row>
    <row r="6" spans="1:12" x14ac:dyDescent="0.3">
      <c r="A6" s="1">
        <f>ROW(Tabla2[[#This Row],[Taizé]])-1</f>
        <v>5</v>
      </c>
      <c r="B6" s="4" t="s">
        <v>293</v>
      </c>
      <c r="G6" s="7" t="s">
        <v>294</v>
      </c>
      <c r="J6" s="1" t="s">
        <v>277</v>
      </c>
    </row>
    <row r="7" spans="1:12" x14ac:dyDescent="0.3">
      <c r="A7" s="1">
        <f>ROW(Tabla2[[#This Row],[Taizé]])-1</f>
        <v>6</v>
      </c>
      <c r="B7" s="4" t="s">
        <v>295</v>
      </c>
      <c r="J7" s="1" t="s">
        <v>277</v>
      </c>
    </row>
    <row r="8" spans="1:12" x14ac:dyDescent="0.3">
      <c r="A8" s="1">
        <f>ROW(Tabla2[[#This Row],[Taizé]])-1</f>
        <v>7</v>
      </c>
      <c r="B8" s="4" t="s">
        <v>296</v>
      </c>
      <c r="G8" s="7" t="s">
        <v>294</v>
      </c>
      <c r="H8" s="6" t="s">
        <v>292</v>
      </c>
      <c r="J8" s="1" t="s">
        <v>277</v>
      </c>
    </row>
    <row r="9" spans="1:12" hidden="1" x14ac:dyDescent="0.3">
      <c r="A9" s="1">
        <f>ROW(Tabla2[[#This Row],[Taizé]])-1</f>
        <v>8</v>
      </c>
      <c r="B9" s="4" t="s">
        <v>297</v>
      </c>
    </row>
    <row r="10" spans="1:12" hidden="1" x14ac:dyDescent="0.3">
      <c r="A10" s="1">
        <f>ROW(Tabla2[[#This Row],[Taizé]])-1</f>
        <v>9</v>
      </c>
      <c r="B10" s="4" t="s">
        <v>298</v>
      </c>
      <c r="I10" s="1" t="s">
        <v>299</v>
      </c>
    </row>
    <row r="11" spans="1:12" hidden="1" x14ac:dyDescent="0.3">
      <c r="A11" s="1">
        <f>ROW(Tabla2[[#This Row],[Taizé]])-1</f>
        <v>10</v>
      </c>
      <c r="B11" s="4" t="s">
        <v>300</v>
      </c>
    </row>
    <row r="12" spans="1:12" hidden="1" x14ac:dyDescent="0.3">
      <c r="A12" s="1">
        <f>ROW(Tabla2[[#This Row],[Taizé]])-1</f>
        <v>11</v>
      </c>
      <c r="B12" s="8" t="s">
        <v>301</v>
      </c>
      <c r="I12" s="1" t="s">
        <v>302</v>
      </c>
    </row>
    <row r="13" spans="1:12" hidden="1" x14ac:dyDescent="0.3">
      <c r="A13" s="1">
        <f>ROW(Tabla2[[#This Row],[Taizé]])-1</f>
        <v>12</v>
      </c>
      <c r="B13" s="4" t="s">
        <v>303</v>
      </c>
      <c r="F13" s="5" t="s">
        <v>288</v>
      </c>
    </row>
    <row r="14" spans="1:12" hidden="1" x14ac:dyDescent="0.3">
      <c r="A14" s="1">
        <f>ROW(Tabla2[[#This Row],[Taizé]])-1</f>
        <v>13</v>
      </c>
      <c r="B14" s="4" t="s">
        <v>304</v>
      </c>
      <c r="F14" s="5" t="s">
        <v>288</v>
      </c>
    </row>
    <row r="15" spans="1:12" hidden="1" x14ac:dyDescent="0.3">
      <c r="A15" s="1">
        <f>ROW(Tabla2[[#This Row],[Taizé]])-1</f>
        <v>14</v>
      </c>
      <c r="B15" s="4" t="s">
        <v>305</v>
      </c>
    </row>
    <row r="16" spans="1:12" x14ac:dyDescent="0.3">
      <c r="A16" s="1">
        <f>ROW(Tabla2[[#This Row],[Taizé]])-1</f>
        <v>15</v>
      </c>
      <c r="B16" s="4" t="s">
        <v>306</v>
      </c>
      <c r="F16" s="5" t="s">
        <v>288</v>
      </c>
      <c r="J16" s="1" t="s">
        <v>277</v>
      </c>
    </row>
    <row r="17" spans="1:10" hidden="1" x14ac:dyDescent="0.3">
      <c r="A17" s="1">
        <f>ROW(Tabla2[[#This Row],[Taizé]])-1</f>
        <v>16</v>
      </c>
      <c r="B17" s="4" t="s">
        <v>307</v>
      </c>
    </row>
    <row r="18" spans="1:10" x14ac:dyDescent="0.3">
      <c r="A18" s="1">
        <f>ROW(Tabla2[[#This Row],[Taizé]])-1</f>
        <v>17</v>
      </c>
      <c r="B18" s="4" t="s">
        <v>308</v>
      </c>
      <c r="F18" s="5" t="s">
        <v>288</v>
      </c>
      <c r="J18" s="1" t="s">
        <v>277</v>
      </c>
    </row>
    <row r="19" spans="1:10" hidden="1" x14ac:dyDescent="0.3">
      <c r="A19" s="1">
        <f>ROW(Tabla2[[#This Row],[Taizé]])-1</f>
        <v>18</v>
      </c>
      <c r="B19" s="4" t="s">
        <v>309</v>
      </c>
    </row>
    <row r="20" spans="1:10" hidden="1" x14ac:dyDescent="0.3">
      <c r="A20" s="1">
        <f>ROW(Tabla2[[#This Row],[Taizé]])-1</f>
        <v>19</v>
      </c>
      <c r="B20" s="4" t="s">
        <v>310</v>
      </c>
    </row>
    <row r="21" spans="1:10" hidden="1" x14ac:dyDescent="0.3">
      <c r="A21" s="1">
        <f>ROW(Tabla2[[#This Row],[Taizé]])-1</f>
        <v>20</v>
      </c>
      <c r="B21" s="4" t="s">
        <v>311</v>
      </c>
    </row>
    <row r="22" spans="1:10" x14ac:dyDescent="0.3">
      <c r="A22" s="1">
        <f>ROW(Tabla2[[#This Row],[Taizé]])-1</f>
        <v>21</v>
      </c>
      <c r="B22" s="4" t="s">
        <v>312</v>
      </c>
      <c r="G22" s="6" t="s">
        <v>292</v>
      </c>
      <c r="J22" s="1" t="s">
        <v>277</v>
      </c>
    </row>
    <row r="23" spans="1:10" hidden="1" x14ac:dyDescent="0.3">
      <c r="A23" s="1">
        <f>ROW(Tabla2[[#This Row],[Taizé]])-1</f>
        <v>22</v>
      </c>
      <c r="B23" s="4" t="s">
        <v>313</v>
      </c>
      <c r="G23" s="7" t="s">
        <v>294</v>
      </c>
    </row>
    <row r="24" spans="1:10" hidden="1" x14ac:dyDescent="0.3">
      <c r="A24" s="1">
        <f>ROW(Tabla2[[#This Row],[Taizé]])-1</f>
        <v>23</v>
      </c>
      <c r="B24" s="4" t="s">
        <v>314</v>
      </c>
      <c r="I24" s="1" t="s">
        <v>299</v>
      </c>
    </row>
    <row r="25" spans="1:10" hidden="1" x14ac:dyDescent="0.3">
      <c r="A25" s="1">
        <f>ROW(Tabla2[[#This Row],[Taizé]])-1</f>
        <v>24</v>
      </c>
      <c r="B25" s="4" t="s">
        <v>315</v>
      </c>
      <c r="C25" s="1" t="s">
        <v>227</v>
      </c>
      <c r="D25" s="1" t="s">
        <v>227</v>
      </c>
      <c r="E25" s="1" t="s">
        <v>227</v>
      </c>
    </row>
    <row r="26" spans="1:10" hidden="1" x14ac:dyDescent="0.3">
      <c r="A26" s="1">
        <f>ROW(Tabla2[[#This Row],[Taizé]])-1</f>
        <v>25</v>
      </c>
      <c r="B26" s="8" t="s">
        <v>316</v>
      </c>
      <c r="I26" s="1" t="s">
        <v>299</v>
      </c>
    </row>
    <row r="27" spans="1:10" hidden="1" x14ac:dyDescent="0.3">
      <c r="A27" s="1">
        <f>ROW(Tabla2[[#This Row],[Taizé]])-1</f>
        <v>26</v>
      </c>
      <c r="B27" s="8" t="s">
        <v>317</v>
      </c>
      <c r="I27" s="1" t="s">
        <v>299</v>
      </c>
    </row>
    <row r="28" spans="1:10" hidden="1" x14ac:dyDescent="0.3">
      <c r="A28" s="1">
        <f>ROW(Tabla2[[#This Row],[Taizé]])-1</f>
        <v>27</v>
      </c>
      <c r="B28" s="8" t="s">
        <v>318</v>
      </c>
      <c r="I28" s="1" t="s">
        <v>299</v>
      </c>
    </row>
    <row r="29" spans="1:10" x14ac:dyDescent="0.3">
      <c r="A29" s="1">
        <f>ROW(Tabla2[[#This Row],[Taizé]])-1</f>
        <v>28</v>
      </c>
      <c r="B29" s="4" t="s">
        <v>319</v>
      </c>
      <c r="C29" s="1" t="s">
        <v>227</v>
      </c>
      <c r="D29" s="1" t="s">
        <v>227</v>
      </c>
      <c r="E29" s="1" t="s">
        <v>227</v>
      </c>
      <c r="J29" s="1" t="s">
        <v>277</v>
      </c>
    </row>
    <row r="30" spans="1:10" hidden="1" x14ac:dyDescent="0.3">
      <c r="A30" s="1">
        <f>ROW(Tabla2[[#This Row],[Taizé]])-1</f>
        <v>29</v>
      </c>
      <c r="B30" s="1" t="s">
        <v>320</v>
      </c>
      <c r="C30" s="1" t="s">
        <v>227</v>
      </c>
      <c r="D30" s="1" t="s">
        <v>227</v>
      </c>
      <c r="E30" s="1" t="s">
        <v>227</v>
      </c>
      <c r="F30" s="7">
        <v>101</v>
      </c>
      <c r="G30" s="7" t="s">
        <v>294</v>
      </c>
    </row>
    <row r="31" spans="1:10" x14ac:dyDescent="0.3">
      <c r="A31" s="1">
        <f>ROW(Tabla2[[#This Row],[Taizé]])-1</f>
        <v>30</v>
      </c>
      <c r="B31" s="4" t="s">
        <v>321</v>
      </c>
      <c r="C31" s="1" t="s">
        <v>227</v>
      </c>
      <c r="D31" s="1" t="s">
        <v>227</v>
      </c>
      <c r="E31" s="1" t="s">
        <v>227</v>
      </c>
      <c r="J31" s="1" t="s">
        <v>277</v>
      </c>
    </row>
    <row r="32" spans="1:10" hidden="1" x14ac:dyDescent="0.3">
      <c r="A32" s="1">
        <f>ROW(Tabla2[[#This Row],[Taizé]])-1</f>
        <v>31</v>
      </c>
      <c r="B32" s="4" t="s">
        <v>322</v>
      </c>
      <c r="C32" s="1" t="s">
        <v>227</v>
      </c>
      <c r="D32" s="1" t="s">
        <v>227</v>
      </c>
      <c r="E32" s="1" t="s">
        <v>227</v>
      </c>
      <c r="F32" s="5" t="s">
        <v>288</v>
      </c>
    </row>
    <row r="33" spans="1:10" x14ac:dyDescent="0.3">
      <c r="A33" s="1">
        <f>ROW(Tabla2[[#This Row],[Taizé]])-1</f>
        <v>32</v>
      </c>
      <c r="B33" s="4" t="s">
        <v>323</v>
      </c>
      <c r="C33" s="1" t="s">
        <v>227</v>
      </c>
      <c r="D33" s="1" t="s">
        <v>227</v>
      </c>
      <c r="E33" s="1" t="s">
        <v>227</v>
      </c>
      <c r="J33" s="1" t="s">
        <v>561</v>
      </c>
    </row>
    <row r="34" spans="1:10" hidden="1" x14ac:dyDescent="0.3">
      <c r="A34" s="1">
        <f>ROW(Tabla2[[#This Row],[Taizé]])-1</f>
        <v>33</v>
      </c>
      <c r="B34" s="4" t="s">
        <v>324</v>
      </c>
      <c r="C34" s="1" t="s">
        <v>227</v>
      </c>
      <c r="D34" s="1" t="s">
        <v>227</v>
      </c>
      <c r="E34" s="1" t="s">
        <v>227</v>
      </c>
    </row>
    <row r="35" spans="1:10" x14ac:dyDescent="0.3">
      <c r="A35" s="1">
        <f>ROW(Tabla2[[#This Row],[Taizé]])-1</f>
        <v>34</v>
      </c>
      <c r="B35" s="4" t="s">
        <v>325</v>
      </c>
      <c r="C35" s="1" t="s">
        <v>227</v>
      </c>
      <c r="D35" s="1" t="s">
        <v>227</v>
      </c>
      <c r="E35" s="1" t="s">
        <v>227</v>
      </c>
      <c r="F35" s="5" t="s">
        <v>288</v>
      </c>
      <c r="H35" s="1" t="s">
        <v>291</v>
      </c>
      <c r="J35" s="1" t="s">
        <v>277</v>
      </c>
    </row>
    <row r="36" spans="1:10" hidden="1" x14ac:dyDescent="0.3">
      <c r="A36" s="1">
        <f>ROW(Tabla2[[#This Row],[Taizé]])-1</f>
        <v>35</v>
      </c>
      <c r="B36" s="4" t="s">
        <v>326</v>
      </c>
      <c r="C36" s="1" t="s">
        <v>227</v>
      </c>
      <c r="D36" s="1" t="s">
        <v>227</v>
      </c>
      <c r="E36" s="1" t="s">
        <v>227</v>
      </c>
    </row>
    <row r="37" spans="1:10" x14ac:dyDescent="0.3">
      <c r="A37" s="1">
        <f>ROW(Tabla2[[#This Row],[Taizé]])-1</f>
        <v>36</v>
      </c>
      <c r="B37" s="4" t="s">
        <v>327</v>
      </c>
      <c r="C37" s="1" t="s">
        <v>227</v>
      </c>
      <c r="D37" s="1" t="s">
        <v>227</v>
      </c>
      <c r="E37" s="1" t="s">
        <v>227</v>
      </c>
      <c r="F37" s="5" t="s">
        <v>288</v>
      </c>
      <c r="G37" s="6" t="s">
        <v>292</v>
      </c>
      <c r="J37" s="1" t="s">
        <v>561</v>
      </c>
    </row>
    <row r="38" spans="1:10" x14ac:dyDescent="0.3">
      <c r="A38" s="1">
        <f>ROW(Tabla2[[#This Row],[Taizé]])-1</f>
        <v>37</v>
      </c>
      <c r="B38" s="4" t="s">
        <v>328</v>
      </c>
      <c r="C38" s="1" t="s">
        <v>227</v>
      </c>
      <c r="D38" s="1" t="s">
        <v>227</v>
      </c>
      <c r="E38" s="1" t="s">
        <v>227</v>
      </c>
      <c r="F38" s="5" t="s">
        <v>288</v>
      </c>
      <c r="G38" s="6" t="s">
        <v>292</v>
      </c>
      <c r="J38" s="1" t="s">
        <v>561</v>
      </c>
    </row>
    <row r="39" spans="1:10" x14ac:dyDescent="0.3">
      <c r="A39" s="1">
        <f>ROW(Tabla2[[#This Row],[Taizé]])-1</f>
        <v>38</v>
      </c>
      <c r="B39" s="4" t="s">
        <v>329</v>
      </c>
      <c r="C39" s="1" t="s">
        <v>227</v>
      </c>
      <c r="D39" s="1" t="s">
        <v>227</v>
      </c>
      <c r="E39" s="1" t="s">
        <v>227</v>
      </c>
      <c r="F39" s="5" t="s">
        <v>288</v>
      </c>
      <c r="G39" s="6" t="s">
        <v>292</v>
      </c>
      <c r="J39" s="1" t="s">
        <v>277</v>
      </c>
    </row>
    <row r="40" spans="1:10" x14ac:dyDescent="0.3">
      <c r="A40" s="1">
        <f>ROW(Tabla2[[#This Row],[Taizé]])-1</f>
        <v>39</v>
      </c>
      <c r="B40" s="4" t="s">
        <v>330</v>
      </c>
      <c r="C40" s="1" t="s">
        <v>227</v>
      </c>
      <c r="D40" s="1" t="s">
        <v>227</v>
      </c>
      <c r="E40" s="1" t="s">
        <v>227</v>
      </c>
      <c r="J40" s="1" t="s">
        <v>561</v>
      </c>
    </row>
    <row r="41" spans="1:10" hidden="1" x14ac:dyDescent="0.3">
      <c r="A41" s="1">
        <f>ROW(Tabla2[[#This Row],[Taizé]])-1</f>
        <v>40</v>
      </c>
      <c r="B41" s="4" t="s">
        <v>331</v>
      </c>
      <c r="C41" s="1" t="s">
        <v>227</v>
      </c>
      <c r="D41" s="1" t="s">
        <v>227</v>
      </c>
      <c r="E41" s="1" t="s">
        <v>227</v>
      </c>
    </row>
    <row r="42" spans="1:10" x14ac:dyDescent="0.3">
      <c r="A42" s="1">
        <f>ROW(Tabla2[[#This Row],[Taizé]])-1</f>
        <v>41</v>
      </c>
      <c r="B42" s="4" t="s">
        <v>332</v>
      </c>
      <c r="C42" s="1" t="s">
        <v>227</v>
      </c>
      <c r="D42" s="1" t="s">
        <v>227</v>
      </c>
      <c r="E42" s="1" t="s">
        <v>227</v>
      </c>
      <c r="J42" s="1" t="s">
        <v>277</v>
      </c>
    </row>
    <row r="43" spans="1:10" hidden="1" x14ac:dyDescent="0.3">
      <c r="A43" s="1">
        <f>ROW(Tabla2[[#This Row],[Taizé]])-1</f>
        <v>42</v>
      </c>
      <c r="B43" s="4" t="s">
        <v>333</v>
      </c>
      <c r="C43" s="1" t="s">
        <v>227</v>
      </c>
      <c r="D43" s="1" t="s">
        <v>227</v>
      </c>
      <c r="E43" s="1" t="s">
        <v>227</v>
      </c>
      <c r="F43" s="5" t="s">
        <v>288</v>
      </c>
    </row>
    <row r="44" spans="1:10" x14ac:dyDescent="0.3">
      <c r="A44" s="1">
        <f>ROW(Tabla2[[#This Row],[Taizé]])-1</f>
        <v>43</v>
      </c>
      <c r="B44" s="4" t="s">
        <v>334</v>
      </c>
      <c r="C44" s="1" t="s">
        <v>227</v>
      </c>
      <c r="D44" s="1" t="s">
        <v>227</v>
      </c>
      <c r="E44" s="1" t="s">
        <v>227</v>
      </c>
      <c r="F44" s="5" t="s">
        <v>288</v>
      </c>
      <c r="G44" s="6" t="s">
        <v>292</v>
      </c>
      <c r="J44" s="1" t="s">
        <v>561</v>
      </c>
    </row>
    <row r="45" spans="1:10" hidden="1" x14ac:dyDescent="0.3">
      <c r="A45" s="1">
        <f>ROW(Tabla2[[#This Row],[Taizé]])-1</f>
        <v>44</v>
      </c>
      <c r="B45" s="9" t="s">
        <v>335</v>
      </c>
    </row>
    <row r="46" spans="1:10" x14ac:dyDescent="0.3">
      <c r="A46" s="1">
        <f>ROW(Tabla2[[#This Row],[Taizé]])-1</f>
        <v>45</v>
      </c>
      <c r="B46" s="4" t="s">
        <v>336</v>
      </c>
      <c r="C46" s="1" t="s">
        <v>227</v>
      </c>
      <c r="D46" s="1" t="s">
        <v>227</v>
      </c>
      <c r="E46" s="1" t="s">
        <v>227</v>
      </c>
      <c r="F46" s="5" t="s">
        <v>288</v>
      </c>
      <c r="J46" s="1" t="s">
        <v>277</v>
      </c>
    </row>
    <row r="47" spans="1:10" hidden="1" x14ac:dyDescent="0.3">
      <c r="A47" s="1">
        <f>ROW(Tabla2[[#This Row],[Taizé]])-1</f>
        <v>46</v>
      </c>
      <c r="B47" s="4" t="s">
        <v>337</v>
      </c>
      <c r="I47" s="1" t="s">
        <v>299</v>
      </c>
    </row>
    <row r="48" spans="1:10" x14ac:dyDescent="0.3">
      <c r="A48" s="1">
        <f>ROW(Tabla2[[#This Row],[Taizé]])-1</f>
        <v>47</v>
      </c>
      <c r="B48" s="4" t="s">
        <v>338</v>
      </c>
      <c r="C48" s="1" t="s">
        <v>227</v>
      </c>
      <c r="D48" s="1" t="s">
        <v>227</v>
      </c>
      <c r="E48" s="1" t="s">
        <v>227</v>
      </c>
      <c r="J48" s="1" t="s">
        <v>561</v>
      </c>
    </row>
    <row r="49" spans="1:10" x14ac:dyDescent="0.3">
      <c r="A49" s="1">
        <f>ROW(Tabla2[[#This Row],[Taizé]])-1</f>
        <v>48</v>
      </c>
      <c r="B49" s="4" t="s">
        <v>339</v>
      </c>
      <c r="C49" s="1" t="s">
        <v>227</v>
      </c>
      <c r="D49" s="1" t="s">
        <v>227</v>
      </c>
      <c r="E49" s="1" t="s">
        <v>227</v>
      </c>
      <c r="J49" s="1" t="s">
        <v>561</v>
      </c>
    </row>
    <row r="50" spans="1:10" hidden="1" x14ac:dyDescent="0.3">
      <c r="A50" s="1">
        <f>ROW(Tabla2[[#This Row],[Taizé]])-1</f>
        <v>49</v>
      </c>
      <c r="B50" s="4" t="s">
        <v>340</v>
      </c>
      <c r="C50" s="1" t="s">
        <v>227</v>
      </c>
      <c r="D50" s="1" t="s">
        <v>227</v>
      </c>
      <c r="E50" s="1" t="s">
        <v>227</v>
      </c>
    </row>
    <row r="51" spans="1:10" x14ac:dyDescent="0.3">
      <c r="A51" s="1">
        <f>ROW(Tabla2[[#This Row],[Taizé]])-1</f>
        <v>50</v>
      </c>
      <c r="B51" s="4" t="s">
        <v>341</v>
      </c>
      <c r="C51" s="1" t="s">
        <v>227</v>
      </c>
      <c r="D51" s="1" t="s">
        <v>227</v>
      </c>
      <c r="E51" s="1" t="s">
        <v>227</v>
      </c>
      <c r="F51" s="5" t="s">
        <v>288</v>
      </c>
      <c r="J51" s="1" t="s">
        <v>277</v>
      </c>
    </row>
    <row r="52" spans="1:10" hidden="1" x14ac:dyDescent="0.3">
      <c r="A52" s="1">
        <f>ROW(Tabla2[[#This Row],[Taizé]])-1</f>
        <v>51</v>
      </c>
      <c r="B52" s="4" t="s">
        <v>42</v>
      </c>
      <c r="I52" s="1" t="s">
        <v>299</v>
      </c>
    </row>
    <row r="53" spans="1:10" x14ac:dyDescent="0.3">
      <c r="A53" s="1">
        <f>ROW(Tabla2[[#This Row],[Taizé]])-1</f>
        <v>52</v>
      </c>
      <c r="B53" s="4" t="s">
        <v>342</v>
      </c>
      <c r="C53" s="1" t="s">
        <v>227</v>
      </c>
      <c r="D53" s="1" t="s">
        <v>227</v>
      </c>
      <c r="E53" s="1" t="s">
        <v>227</v>
      </c>
      <c r="F53" s="5" t="s">
        <v>288</v>
      </c>
      <c r="J53" s="1" t="s">
        <v>277</v>
      </c>
    </row>
    <row r="54" spans="1:10" x14ac:dyDescent="0.3">
      <c r="A54" s="1">
        <f>ROW(Tabla2[[#This Row],[Taizé]])-1</f>
        <v>53</v>
      </c>
      <c r="B54" s="4" t="s">
        <v>343</v>
      </c>
      <c r="C54" s="1" t="s">
        <v>227</v>
      </c>
      <c r="D54" s="1" t="s">
        <v>227</v>
      </c>
      <c r="E54" s="1" t="s">
        <v>227</v>
      </c>
      <c r="G54" s="6" t="s">
        <v>292</v>
      </c>
      <c r="J54" s="1" t="s">
        <v>561</v>
      </c>
    </row>
    <row r="55" spans="1:10" x14ac:dyDescent="0.3">
      <c r="A55" s="1">
        <f>ROW(Tabla2[[#This Row],[Taizé]])-1</f>
        <v>54</v>
      </c>
      <c r="B55" s="4" t="s">
        <v>344</v>
      </c>
      <c r="C55" s="1" t="s">
        <v>227</v>
      </c>
      <c r="D55" s="1" t="s">
        <v>227</v>
      </c>
      <c r="E55" s="1" t="s">
        <v>227</v>
      </c>
      <c r="J55" s="1" t="s">
        <v>561</v>
      </c>
    </row>
    <row r="56" spans="1:10" x14ac:dyDescent="0.3">
      <c r="A56" s="1">
        <f>ROW(Tabla2[[#This Row],[Taizé]])-1</f>
        <v>55</v>
      </c>
      <c r="B56" s="4" t="s">
        <v>345</v>
      </c>
      <c r="C56" s="1" t="s">
        <v>227</v>
      </c>
      <c r="D56" s="1" t="s">
        <v>227</v>
      </c>
      <c r="E56" s="1" t="s">
        <v>227</v>
      </c>
      <c r="F56" s="5" t="s">
        <v>288</v>
      </c>
      <c r="J56" s="1" t="s">
        <v>277</v>
      </c>
    </row>
    <row r="57" spans="1:10" x14ac:dyDescent="0.3">
      <c r="A57" s="1">
        <f>ROW(Tabla2[[#This Row],[Taizé]])-1</f>
        <v>56</v>
      </c>
      <c r="B57" s="4" t="s">
        <v>346</v>
      </c>
      <c r="C57" s="1" t="s">
        <v>227</v>
      </c>
      <c r="D57" s="1" t="s">
        <v>227</v>
      </c>
      <c r="E57" s="1" t="s">
        <v>227</v>
      </c>
      <c r="F57" s="5" t="s">
        <v>288</v>
      </c>
      <c r="G57" s="6" t="s">
        <v>292</v>
      </c>
      <c r="J57" s="1" t="s">
        <v>277</v>
      </c>
    </row>
    <row r="58" spans="1:10" x14ac:dyDescent="0.3">
      <c r="A58" s="1">
        <f>ROW(Tabla2[[#This Row],[Taizé]])-1</f>
        <v>57</v>
      </c>
      <c r="B58" s="4" t="s">
        <v>347</v>
      </c>
      <c r="D58" s="1" t="s">
        <v>227</v>
      </c>
      <c r="E58" s="1" t="s">
        <v>227</v>
      </c>
      <c r="G58" s="6" t="s">
        <v>292</v>
      </c>
      <c r="J58" s="1" t="s">
        <v>277</v>
      </c>
    </row>
    <row r="59" spans="1:10" x14ac:dyDescent="0.3">
      <c r="A59" s="1">
        <f>ROW(Tabla2[[#This Row],[Taizé]])-1</f>
        <v>58</v>
      </c>
      <c r="B59" s="4" t="s">
        <v>348</v>
      </c>
      <c r="D59" s="1" t="s">
        <v>227</v>
      </c>
      <c r="E59" s="1" t="s">
        <v>227</v>
      </c>
      <c r="F59" s="7">
        <v>161</v>
      </c>
      <c r="G59" s="7" t="s">
        <v>294</v>
      </c>
      <c r="J59" s="1" t="s">
        <v>561</v>
      </c>
    </row>
    <row r="60" spans="1:10" x14ac:dyDescent="0.3">
      <c r="A60" s="1">
        <f>ROW(Tabla2[[#This Row],[Taizé]])-1</f>
        <v>59</v>
      </c>
      <c r="B60" s="4" t="s">
        <v>349</v>
      </c>
      <c r="C60" s="1" t="s">
        <v>227</v>
      </c>
      <c r="D60" s="1" t="s">
        <v>227</v>
      </c>
      <c r="E60" s="1" t="s">
        <v>227</v>
      </c>
      <c r="J60" s="1" t="s">
        <v>561</v>
      </c>
    </row>
    <row r="61" spans="1:10" hidden="1" x14ac:dyDescent="0.3">
      <c r="A61" s="1">
        <f>ROW(Tabla2[[#This Row],[Taizé]])-1</f>
        <v>60</v>
      </c>
      <c r="B61" s="1" t="s">
        <v>350</v>
      </c>
      <c r="D61" s="1" t="s">
        <v>227</v>
      </c>
      <c r="E61" s="1" t="s">
        <v>227</v>
      </c>
      <c r="F61" s="7">
        <v>167</v>
      </c>
      <c r="G61" s="7" t="s">
        <v>294</v>
      </c>
      <c r="I61" s="1" t="s">
        <v>299</v>
      </c>
    </row>
    <row r="62" spans="1:10" x14ac:dyDescent="0.3">
      <c r="A62" s="1">
        <f>ROW(Tabla2[[#This Row],[Taizé]])-1</f>
        <v>61</v>
      </c>
      <c r="B62" s="4" t="s">
        <v>351</v>
      </c>
      <c r="C62" s="1" t="s">
        <v>227</v>
      </c>
      <c r="D62" s="1" t="s">
        <v>227</v>
      </c>
      <c r="E62" s="1" t="s">
        <v>227</v>
      </c>
      <c r="J62" s="1" t="s">
        <v>561</v>
      </c>
    </row>
    <row r="63" spans="1:10" x14ac:dyDescent="0.3">
      <c r="A63" s="1">
        <f>ROW(Tabla2[[#This Row],[Taizé]])-1</f>
        <v>62</v>
      </c>
      <c r="B63" s="4" t="s">
        <v>352</v>
      </c>
      <c r="C63" s="1" t="s">
        <v>227</v>
      </c>
      <c r="D63" s="1" t="s">
        <v>227</v>
      </c>
      <c r="E63" s="1" t="s">
        <v>227</v>
      </c>
      <c r="F63" s="5" t="s">
        <v>288</v>
      </c>
      <c r="J63" s="1" t="s">
        <v>561</v>
      </c>
    </row>
    <row r="64" spans="1:10" x14ac:dyDescent="0.3">
      <c r="A64" s="1">
        <f>ROW(Tabla2[[#This Row],[Taizé]])-1</f>
        <v>63</v>
      </c>
      <c r="B64" s="4" t="s">
        <v>353</v>
      </c>
      <c r="C64" s="1" t="s">
        <v>227</v>
      </c>
      <c r="D64" s="1" t="s">
        <v>227</v>
      </c>
      <c r="E64" s="1" t="s">
        <v>227</v>
      </c>
      <c r="J64" s="1" t="s">
        <v>561</v>
      </c>
    </row>
    <row r="65" spans="1:10" x14ac:dyDescent="0.3">
      <c r="A65" s="1">
        <f>ROW(Tabla2[[#This Row],[Taizé]])-1</f>
        <v>64</v>
      </c>
      <c r="B65" s="4" t="s">
        <v>354</v>
      </c>
      <c r="C65" s="1" t="s">
        <v>227</v>
      </c>
      <c r="D65" s="1" t="s">
        <v>227</v>
      </c>
      <c r="E65" s="1" t="s">
        <v>227</v>
      </c>
      <c r="F65" s="5" t="s">
        <v>288</v>
      </c>
      <c r="J65" s="1" t="s">
        <v>277</v>
      </c>
    </row>
    <row r="66" spans="1:10" x14ac:dyDescent="0.3">
      <c r="A66" s="1">
        <f>ROW(Tabla2[[#This Row],[Taizé]])-1</f>
        <v>65</v>
      </c>
      <c r="B66" s="4" t="s">
        <v>355</v>
      </c>
      <c r="C66" s="1" t="s">
        <v>227</v>
      </c>
      <c r="D66" s="1" t="s">
        <v>227</v>
      </c>
      <c r="E66" s="1" t="s">
        <v>227</v>
      </c>
      <c r="F66" s="5" t="s">
        <v>288</v>
      </c>
      <c r="J66" s="1" t="s">
        <v>277</v>
      </c>
    </row>
    <row r="67" spans="1:10" x14ac:dyDescent="0.3">
      <c r="A67" s="1">
        <f>ROW(Tabla2[[#This Row],[Taizé]])-1</f>
        <v>66</v>
      </c>
      <c r="B67" s="4" t="s">
        <v>356</v>
      </c>
      <c r="C67" s="1" t="s">
        <v>227</v>
      </c>
      <c r="D67" s="1" t="s">
        <v>227</v>
      </c>
      <c r="E67" s="1" t="s">
        <v>227</v>
      </c>
      <c r="F67" s="5" t="s">
        <v>288</v>
      </c>
      <c r="I67" s="4" t="s">
        <v>357</v>
      </c>
      <c r="J67" s="1" t="s">
        <v>277</v>
      </c>
    </row>
    <row r="68" spans="1:10" x14ac:dyDescent="0.3">
      <c r="A68" s="1">
        <f>ROW(Tabla2[[#This Row],[Taizé]])-1</f>
        <v>67</v>
      </c>
      <c r="B68" s="4" t="s">
        <v>358</v>
      </c>
      <c r="C68" s="1" t="s">
        <v>227</v>
      </c>
      <c r="D68" s="1" t="s">
        <v>227</v>
      </c>
      <c r="E68" s="1" t="s">
        <v>227</v>
      </c>
      <c r="J68" s="1" t="s">
        <v>277</v>
      </c>
    </row>
    <row r="69" spans="1:10" hidden="1" x14ac:dyDescent="0.3">
      <c r="A69" s="1">
        <f>ROW(Tabla2[[#This Row],[Taizé]])-1</f>
        <v>68</v>
      </c>
      <c r="B69" s="4" t="s">
        <v>359</v>
      </c>
      <c r="C69" s="1" t="s">
        <v>227</v>
      </c>
      <c r="D69" s="1" t="s">
        <v>227</v>
      </c>
      <c r="E69" s="1" t="s">
        <v>227</v>
      </c>
    </row>
    <row r="70" spans="1:10" hidden="1" x14ac:dyDescent="0.3">
      <c r="A70" s="1">
        <f>ROW(Tabla2[[#This Row],[Taizé]])-1</f>
        <v>69</v>
      </c>
      <c r="B70" s="4" t="s">
        <v>360</v>
      </c>
      <c r="C70" s="1" t="s">
        <v>227</v>
      </c>
      <c r="D70" s="1" t="s">
        <v>227</v>
      </c>
      <c r="E70" s="1" t="s">
        <v>227</v>
      </c>
    </row>
    <row r="71" spans="1:10" hidden="1" x14ac:dyDescent="0.3">
      <c r="A71" s="1">
        <f>ROW(Tabla2[[#This Row],[Taizé]])-1</f>
        <v>70</v>
      </c>
      <c r="B71" s="4" t="s">
        <v>361</v>
      </c>
      <c r="C71" s="1" t="s">
        <v>227</v>
      </c>
      <c r="D71" s="1" t="s">
        <v>227</v>
      </c>
      <c r="E71" s="1" t="s">
        <v>227</v>
      </c>
    </row>
    <row r="72" spans="1:10" hidden="1" x14ac:dyDescent="0.3">
      <c r="A72" s="1">
        <f>ROW(Tabla2[[#This Row],[Taizé]])-1</f>
        <v>71</v>
      </c>
      <c r="B72" s="4" t="s">
        <v>362</v>
      </c>
      <c r="C72" s="1" t="s">
        <v>227</v>
      </c>
      <c r="D72" s="1" t="s">
        <v>227</v>
      </c>
      <c r="E72" s="1" t="s">
        <v>227</v>
      </c>
      <c r="F72" s="5" t="s">
        <v>288</v>
      </c>
    </row>
    <row r="73" spans="1:10" hidden="1" x14ac:dyDescent="0.3">
      <c r="A73" s="1">
        <f>ROW(Tabla2[[#This Row],[Taizé]])-1</f>
        <v>72</v>
      </c>
      <c r="B73" s="4" t="s">
        <v>363</v>
      </c>
      <c r="C73" s="1" t="s">
        <v>227</v>
      </c>
      <c r="D73" s="1" t="s">
        <v>227</v>
      </c>
      <c r="E73" s="1" t="s">
        <v>227</v>
      </c>
    </row>
    <row r="74" spans="1:10" hidden="1" x14ac:dyDescent="0.3">
      <c r="A74" s="1">
        <f>ROW(Tabla2[[#This Row],[Taizé]])-1</f>
        <v>73</v>
      </c>
      <c r="B74" s="4" t="s">
        <v>364</v>
      </c>
      <c r="C74" s="1" t="s">
        <v>227</v>
      </c>
      <c r="D74" s="1" t="s">
        <v>227</v>
      </c>
      <c r="E74" s="1" t="s">
        <v>227</v>
      </c>
    </row>
    <row r="75" spans="1:10" hidden="1" x14ac:dyDescent="0.3">
      <c r="A75" s="1">
        <f>ROW(Tabla2[[#This Row],[Taizé]])-1</f>
        <v>74</v>
      </c>
      <c r="B75" s="4" t="s">
        <v>365</v>
      </c>
      <c r="C75" s="1" t="s">
        <v>227</v>
      </c>
      <c r="D75" s="1" t="s">
        <v>227</v>
      </c>
      <c r="E75" s="1" t="s">
        <v>227</v>
      </c>
    </row>
    <row r="76" spans="1:10" hidden="1" x14ac:dyDescent="0.3">
      <c r="A76" s="1">
        <f>ROW(Tabla2[[#This Row],[Taizé]])-1</f>
        <v>75</v>
      </c>
      <c r="B76" s="1" t="s">
        <v>366</v>
      </c>
      <c r="F76" s="7">
        <v>104</v>
      </c>
      <c r="G76" s="7" t="s">
        <v>294</v>
      </c>
      <c r="I76" s="1" t="s">
        <v>299</v>
      </c>
    </row>
    <row r="77" spans="1:10" hidden="1" x14ac:dyDescent="0.3">
      <c r="A77" s="1">
        <f>ROW(Tabla2[[#This Row],[Taizé]])-1</f>
        <v>76</v>
      </c>
      <c r="B77" s="1" t="s">
        <v>367</v>
      </c>
      <c r="I77" s="1" t="s">
        <v>299</v>
      </c>
    </row>
    <row r="78" spans="1:10" hidden="1" x14ac:dyDescent="0.3">
      <c r="A78" s="1">
        <f>ROW(Tabla2[[#This Row],[Taizé]])-1</f>
        <v>77</v>
      </c>
      <c r="B78" s="1" t="s">
        <v>368</v>
      </c>
      <c r="F78" s="7">
        <v>105</v>
      </c>
      <c r="G78" s="7" t="s">
        <v>294</v>
      </c>
      <c r="I78" s="1" t="s">
        <v>299</v>
      </c>
    </row>
    <row r="79" spans="1:10" hidden="1" x14ac:dyDescent="0.3">
      <c r="A79" s="1">
        <f>ROW(Tabla2[[#This Row],[Taizé]])-1</f>
        <v>78</v>
      </c>
      <c r="B79" s="1" t="s">
        <v>369</v>
      </c>
      <c r="F79" s="7">
        <v>106</v>
      </c>
      <c r="G79" s="7" t="s">
        <v>294</v>
      </c>
      <c r="I79" s="1" t="s">
        <v>299</v>
      </c>
    </row>
    <row r="80" spans="1:10" hidden="1" x14ac:dyDescent="0.3">
      <c r="A80" s="1">
        <f>ROW(Tabla2[[#This Row],[Taizé]])-1</f>
        <v>79</v>
      </c>
      <c r="B80" s="1" t="s">
        <v>370</v>
      </c>
      <c r="I80" s="1" t="s">
        <v>299</v>
      </c>
    </row>
    <row r="81" spans="1:10" hidden="1" x14ac:dyDescent="0.3">
      <c r="A81" s="1">
        <f>ROW(Tabla2[[#This Row],[Taizé]])-1</f>
        <v>80</v>
      </c>
      <c r="B81" s="4" t="s">
        <v>371</v>
      </c>
      <c r="C81" s="1" t="s">
        <v>227</v>
      </c>
      <c r="D81" s="1" t="s">
        <v>227</v>
      </c>
      <c r="E81" s="1" t="s">
        <v>227</v>
      </c>
    </row>
    <row r="82" spans="1:10" x14ac:dyDescent="0.3">
      <c r="A82" s="1">
        <f>ROW(Tabla2[[#This Row],[Taizé]])-1</f>
        <v>81</v>
      </c>
      <c r="B82" s="4" t="s">
        <v>285</v>
      </c>
      <c r="D82" s="1" t="s">
        <v>227</v>
      </c>
      <c r="E82" s="1" t="s">
        <v>227</v>
      </c>
      <c r="F82" s="7">
        <v>159</v>
      </c>
      <c r="G82" s="7" t="s">
        <v>294</v>
      </c>
      <c r="J82" s="1" t="s">
        <v>561</v>
      </c>
    </row>
    <row r="83" spans="1:10" x14ac:dyDescent="0.3">
      <c r="A83" s="1">
        <f>ROW(Tabla2[[#This Row],[Taizé]])-1</f>
        <v>82</v>
      </c>
      <c r="B83" s="4" t="s">
        <v>372</v>
      </c>
      <c r="C83" s="1" t="s">
        <v>227</v>
      </c>
      <c r="D83" s="1" t="s">
        <v>227</v>
      </c>
      <c r="E83" s="1" t="s">
        <v>227</v>
      </c>
      <c r="J83" s="1" t="s">
        <v>561</v>
      </c>
    </row>
    <row r="84" spans="1:10" hidden="1" x14ac:dyDescent="0.3">
      <c r="A84" s="1">
        <f>ROW(Tabla2[[#This Row],[Taizé]])-1</f>
        <v>83</v>
      </c>
      <c r="B84" s="10" t="s">
        <v>373</v>
      </c>
      <c r="C84" s="1" t="s">
        <v>227</v>
      </c>
    </row>
    <row r="85" spans="1:10" hidden="1" x14ac:dyDescent="0.3">
      <c r="A85" s="1">
        <f>ROW(Tabla2[[#This Row],[Taizé]])-1</f>
        <v>84</v>
      </c>
      <c r="B85" s="10" t="s">
        <v>374</v>
      </c>
      <c r="C85" s="11" t="s">
        <v>227</v>
      </c>
      <c r="D85" s="11" t="s">
        <v>227</v>
      </c>
      <c r="E85" s="11" t="s">
        <v>227</v>
      </c>
      <c r="F85" s="12">
        <v>98</v>
      </c>
      <c r="G85" s="12" t="s">
        <v>294</v>
      </c>
      <c r="H85" s="11"/>
      <c r="I85" s="13"/>
    </row>
    <row r="86" spans="1:10" hidden="1" x14ac:dyDescent="0.3">
      <c r="A86" s="1">
        <f>ROW(Tabla2[[#This Row],[Taizé]])-1</f>
        <v>85</v>
      </c>
      <c r="B86" s="11" t="s">
        <v>375</v>
      </c>
      <c r="C86" s="11"/>
      <c r="D86" s="11" t="s">
        <v>227</v>
      </c>
      <c r="E86" s="11"/>
      <c r="F86" s="12">
        <v>169</v>
      </c>
      <c r="G86" s="12" t="s">
        <v>294</v>
      </c>
    </row>
    <row r="87" spans="1:10" x14ac:dyDescent="0.3">
      <c r="A87" s="1">
        <f>ROW(Tabla2[[#This Row],[Taizé]])-1</f>
        <v>86</v>
      </c>
      <c r="B87" s="4" t="s">
        <v>376</v>
      </c>
      <c r="C87" s="1" t="s">
        <v>227</v>
      </c>
      <c r="D87" s="1" t="s">
        <v>227</v>
      </c>
      <c r="E87" s="1" t="s">
        <v>227</v>
      </c>
      <c r="F87" s="5" t="s">
        <v>288</v>
      </c>
      <c r="J87" s="1" t="s">
        <v>561</v>
      </c>
    </row>
    <row r="88" spans="1:10" x14ac:dyDescent="0.3">
      <c r="A88" s="1">
        <f>ROW(Tabla2[[#This Row],[Taizé]])-1</f>
        <v>87</v>
      </c>
      <c r="B88" s="4" t="s">
        <v>377</v>
      </c>
      <c r="C88" s="1" t="s">
        <v>227</v>
      </c>
      <c r="D88" s="1" t="s">
        <v>227</v>
      </c>
      <c r="E88" s="1" t="s">
        <v>227</v>
      </c>
      <c r="J88" s="1" t="s">
        <v>277</v>
      </c>
    </row>
    <row r="89" spans="1:10" x14ac:dyDescent="0.3">
      <c r="A89" s="1">
        <f>ROW(Tabla2[[#This Row],[Taizé]])-1</f>
        <v>88</v>
      </c>
      <c r="B89" s="4" t="s">
        <v>378</v>
      </c>
      <c r="C89" s="1" t="s">
        <v>227</v>
      </c>
      <c r="D89" s="1" t="s">
        <v>227</v>
      </c>
      <c r="E89" s="1" t="s">
        <v>227</v>
      </c>
      <c r="F89" s="5" t="s">
        <v>288</v>
      </c>
      <c r="J89" s="1" t="s">
        <v>561</v>
      </c>
    </row>
    <row r="90" spans="1:10" x14ac:dyDescent="0.3">
      <c r="A90" s="1">
        <f>ROW(Tabla2[[#This Row],[Taizé]])-1</f>
        <v>89</v>
      </c>
      <c r="B90" s="4" t="s">
        <v>379</v>
      </c>
      <c r="C90" s="1" t="s">
        <v>227</v>
      </c>
      <c r="D90" s="1" t="s">
        <v>227</v>
      </c>
      <c r="E90" s="1" t="s">
        <v>227</v>
      </c>
      <c r="F90" s="5" t="s">
        <v>288</v>
      </c>
      <c r="G90" s="6" t="s">
        <v>292</v>
      </c>
      <c r="J90" s="1" t="s">
        <v>561</v>
      </c>
    </row>
    <row r="91" spans="1:10" x14ac:dyDescent="0.3">
      <c r="A91" s="1">
        <f>ROW(Tabla2[[#This Row],[Taizé]])-1</f>
        <v>90</v>
      </c>
      <c r="B91" s="4" t="s">
        <v>380</v>
      </c>
      <c r="C91" s="1" t="s">
        <v>227</v>
      </c>
      <c r="D91" s="1" t="s">
        <v>227</v>
      </c>
      <c r="E91" s="1" t="s">
        <v>227</v>
      </c>
      <c r="J91" s="1" t="s">
        <v>277</v>
      </c>
    </row>
    <row r="92" spans="1:10" hidden="1" x14ac:dyDescent="0.3">
      <c r="A92" s="1">
        <f>ROW(Tabla2[[#This Row],[Taizé]])-1</f>
        <v>91</v>
      </c>
      <c r="B92" s="4" t="s">
        <v>381</v>
      </c>
      <c r="C92" s="1" t="s">
        <v>227</v>
      </c>
      <c r="D92" s="1" t="s">
        <v>227</v>
      </c>
      <c r="E92" s="1" t="s">
        <v>227</v>
      </c>
    </row>
    <row r="93" spans="1:10" hidden="1" x14ac:dyDescent="0.3">
      <c r="A93" s="1">
        <f>ROW(Tabla2[[#This Row],[Taizé]])-1</f>
        <v>92</v>
      </c>
      <c r="B93" s="1" t="s">
        <v>382</v>
      </c>
      <c r="D93" s="1" t="s">
        <v>227</v>
      </c>
      <c r="E93" s="1" t="s">
        <v>227</v>
      </c>
      <c r="F93" s="7">
        <v>165</v>
      </c>
      <c r="G93" s="7" t="s">
        <v>294</v>
      </c>
    </row>
    <row r="94" spans="1:10" hidden="1" x14ac:dyDescent="0.3">
      <c r="A94" s="1">
        <f>ROW(Tabla2[[#This Row],[Taizé]])-1</f>
        <v>93</v>
      </c>
      <c r="B94" s="4" t="s">
        <v>383</v>
      </c>
      <c r="C94" s="1" t="s">
        <v>227</v>
      </c>
      <c r="D94" s="1" t="s">
        <v>227</v>
      </c>
      <c r="E94" s="1" t="s">
        <v>227</v>
      </c>
    </row>
    <row r="95" spans="1:10" hidden="1" x14ac:dyDescent="0.3">
      <c r="A95" s="1">
        <f>ROW(Tabla2[[#This Row],[Taizé]])-1</f>
        <v>94</v>
      </c>
      <c r="B95" s="4" t="s">
        <v>384</v>
      </c>
      <c r="C95" s="1" t="s">
        <v>227</v>
      </c>
      <c r="D95" s="1" t="s">
        <v>227</v>
      </c>
      <c r="E95" s="1" t="s">
        <v>227</v>
      </c>
    </row>
    <row r="96" spans="1:10" hidden="1" x14ac:dyDescent="0.3">
      <c r="A96" s="1">
        <f>ROW(Tabla2[[#This Row],[Taizé]])-1</f>
        <v>95</v>
      </c>
      <c r="B96" s="1" t="s">
        <v>385</v>
      </c>
      <c r="D96" s="1" t="s">
        <v>227</v>
      </c>
      <c r="E96" s="1" t="s">
        <v>227</v>
      </c>
      <c r="F96" s="7">
        <v>166</v>
      </c>
      <c r="G96" s="7" t="s">
        <v>294</v>
      </c>
      <c r="I96" s="1" t="s">
        <v>299</v>
      </c>
    </row>
    <row r="97" spans="1:10" x14ac:dyDescent="0.3">
      <c r="A97" s="1">
        <f>ROW(Tabla2[[#This Row],[Taizé]])-1</f>
        <v>96</v>
      </c>
      <c r="B97" s="4" t="s">
        <v>386</v>
      </c>
      <c r="C97" s="1" t="s">
        <v>227</v>
      </c>
      <c r="D97" s="1" t="s">
        <v>227</v>
      </c>
      <c r="E97" s="1" t="s">
        <v>227</v>
      </c>
      <c r="F97" s="5" t="s">
        <v>288</v>
      </c>
      <c r="J97" s="1" t="s">
        <v>561</v>
      </c>
    </row>
    <row r="98" spans="1:10" x14ac:dyDescent="0.3">
      <c r="A98" s="1">
        <f>ROW(Tabla2[[#This Row],[Taizé]])-1</f>
        <v>97</v>
      </c>
      <c r="B98" s="4" t="s">
        <v>387</v>
      </c>
      <c r="C98" s="1" t="s">
        <v>227</v>
      </c>
      <c r="D98" s="1" t="s">
        <v>227</v>
      </c>
      <c r="E98" s="1" t="s">
        <v>227</v>
      </c>
      <c r="J98" s="1" t="s">
        <v>277</v>
      </c>
    </row>
    <row r="99" spans="1:10" x14ac:dyDescent="0.3">
      <c r="A99" s="1">
        <f>ROW(Tabla2[[#This Row],[Taizé]])-1</f>
        <v>98</v>
      </c>
      <c r="B99" s="4" t="s">
        <v>388</v>
      </c>
      <c r="C99" s="1" t="s">
        <v>227</v>
      </c>
      <c r="D99" s="1" t="s">
        <v>227</v>
      </c>
      <c r="E99" s="1" t="s">
        <v>227</v>
      </c>
      <c r="F99" s="5" t="s">
        <v>288</v>
      </c>
      <c r="J99" s="1" t="s">
        <v>561</v>
      </c>
    </row>
    <row r="100" spans="1:10" x14ac:dyDescent="0.3">
      <c r="A100" s="1">
        <f>ROW(Tabla2[[#This Row],[Taizé]])-1</f>
        <v>99</v>
      </c>
      <c r="B100" s="4" t="s">
        <v>389</v>
      </c>
      <c r="C100" s="1" t="s">
        <v>227</v>
      </c>
      <c r="D100" s="1" t="s">
        <v>227</v>
      </c>
      <c r="E100" s="1" t="s">
        <v>227</v>
      </c>
      <c r="J100" s="1" t="s">
        <v>277</v>
      </c>
    </row>
    <row r="101" spans="1:10" x14ac:dyDescent="0.3">
      <c r="A101" s="1">
        <f>ROW(Tabla2[[#This Row],[Taizé]])-1</f>
        <v>100</v>
      </c>
      <c r="B101" s="4" t="s">
        <v>390</v>
      </c>
      <c r="C101" s="1" t="s">
        <v>227</v>
      </c>
      <c r="D101" s="1" t="s">
        <v>227</v>
      </c>
      <c r="E101" s="1" t="s">
        <v>227</v>
      </c>
      <c r="J101" s="1" t="s">
        <v>561</v>
      </c>
    </row>
    <row r="102" spans="1:10" x14ac:dyDescent="0.3">
      <c r="A102" s="1">
        <f>ROW(Tabla2[[#This Row],[Taizé]])-1</f>
        <v>101</v>
      </c>
      <c r="B102" s="4" t="s">
        <v>391</v>
      </c>
      <c r="C102" s="1" t="s">
        <v>227</v>
      </c>
      <c r="D102" s="1" t="s">
        <v>227</v>
      </c>
      <c r="E102" s="1" t="s">
        <v>227</v>
      </c>
      <c r="J102" s="1" t="s">
        <v>277</v>
      </c>
    </row>
    <row r="103" spans="1:10" hidden="1" x14ac:dyDescent="0.3">
      <c r="A103" s="1">
        <f>ROW(Tabla2[[#This Row],[Taizé]])-1</f>
        <v>102</v>
      </c>
      <c r="B103" s="4" t="s">
        <v>392</v>
      </c>
      <c r="C103" s="1" t="s">
        <v>227</v>
      </c>
      <c r="D103" s="1" t="s">
        <v>227</v>
      </c>
      <c r="E103" s="1" t="s">
        <v>227</v>
      </c>
    </row>
    <row r="104" spans="1:10" hidden="1" x14ac:dyDescent="0.3">
      <c r="A104" s="1">
        <f>ROW(Tabla2[[#This Row],[Taizé]])-1</f>
        <v>103</v>
      </c>
      <c r="B104" s="1" t="s">
        <v>393</v>
      </c>
    </row>
    <row r="105" spans="1:10" hidden="1" x14ac:dyDescent="0.3">
      <c r="A105" s="1">
        <f>ROW(Tabla2[[#This Row],[Taizé]])-1</f>
        <v>104</v>
      </c>
      <c r="B105" s="4" t="s">
        <v>394</v>
      </c>
      <c r="C105" s="1" t="s">
        <v>227</v>
      </c>
      <c r="D105" s="1" t="s">
        <v>227</v>
      </c>
      <c r="E105" s="1" t="s">
        <v>227</v>
      </c>
      <c r="F105" s="5" t="s">
        <v>288</v>
      </c>
    </row>
    <row r="106" spans="1:10" x14ac:dyDescent="0.3">
      <c r="A106" s="1">
        <f>ROW(Tabla2[[#This Row],[Taizé]])-1</f>
        <v>105</v>
      </c>
      <c r="B106" s="4" t="s">
        <v>395</v>
      </c>
      <c r="J106" s="1" t="s">
        <v>277</v>
      </c>
    </row>
    <row r="107" spans="1:10" hidden="1" x14ac:dyDescent="0.3">
      <c r="A107" s="1">
        <f>ROW(Tabla2[[#This Row],[Taizé]])-1</f>
        <v>106</v>
      </c>
      <c r="B107" s="4" t="s">
        <v>396</v>
      </c>
    </row>
    <row r="108" spans="1:10" x14ac:dyDescent="0.3">
      <c r="A108" s="1">
        <f>ROW(Tabla2[[#This Row],[Taizé]])-1</f>
        <v>107</v>
      </c>
      <c r="B108" s="4" t="s">
        <v>397</v>
      </c>
      <c r="F108" s="5" t="s">
        <v>288</v>
      </c>
      <c r="J108" s="1" t="s">
        <v>277</v>
      </c>
    </row>
    <row r="109" spans="1:10" hidden="1" x14ac:dyDescent="0.3">
      <c r="A109" s="1">
        <f>ROW(Tabla2[[#This Row],[Taizé]])-1</f>
        <v>108</v>
      </c>
      <c r="B109" s="4" t="s">
        <v>398</v>
      </c>
      <c r="F109" s="5" t="s">
        <v>288</v>
      </c>
      <c r="I109" s="1" t="s">
        <v>299</v>
      </c>
    </row>
    <row r="110" spans="1:10" x14ac:dyDescent="0.3">
      <c r="A110" s="1">
        <f>ROW(Tabla2[[#This Row],[Taizé]])-1</f>
        <v>109</v>
      </c>
      <c r="B110" s="4" t="s">
        <v>399</v>
      </c>
      <c r="J110" s="1" t="s">
        <v>277</v>
      </c>
    </row>
    <row r="111" spans="1:10" hidden="1" x14ac:dyDescent="0.3">
      <c r="A111" s="1">
        <f>ROW(Tabla2[[#This Row],[Taizé]])-1</f>
        <v>110</v>
      </c>
      <c r="B111" s="4" t="s">
        <v>400</v>
      </c>
    </row>
    <row r="112" spans="1:10" hidden="1" x14ac:dyDescent="0.3">
      <c r="A112" s="1">
        <f>ROW(Tabla2[[#This Row],[Taizé]])-1</f>
        <v>111</v>
      </c>
      <c r="B112" s="4" t="s">
        <v>401</v>
      </c>
      <c r="F112" s="5" t="s">
        <v>288</v>
      </c>
    </row>
    <row r="113" spans="1:10" hidden="1" x14ac:dyDescent="0.3">
      <c r="A113" s="1">
        <f>ROW(Tabla2[[#This Row],[Taizé]])-1</f>
        <v>112</v>
      </c>
      <c r="B113" s="7" t="s">
        <v>402</v>
      </c>
      <c r="F113" s="5" t="s">
        <v>288</v>
      </c>
    </row>
    <row r="114" spans="1:10" hidden="1" x14ac:dyDescent="0.3">
      <c r="A114" s="1">
        <f>ROW(Tabla2[[#This Row],[Taizé]])-1</f>
        <v>113</v>
      </c>
      <c r="B114" s="4" t="s">
        <v>403</v>
      </c>
    </row>
    <row r="115" spans="1:10" hidden="1" x14ac:dyDescent="0.3">
      <c r="A115" s="1">
        <f>ROW(Tabla2[[#This Row],[Taizé]])-1</f>
        <v>114</v>
      </c>
      <c r="B115" s="4" t="s">
        <v>404</v>
      </c>
    </row>
    <row r="116" spans="1:10" hidden="1" x14ac:dyDescent="0.3">
      <c r="A116" s="1">
        <f>ROW(Tabla2[[#This Row],[Taizé]])-1</f>
        <v>115</v>
      </c>
      <c r="B116" s="1" t="s">
        <v>405</v>
      </c>
      <c r="I116" s="1" t="s">
        <v>299</v>
      </c>
    </row>
    <row r="117" spans="1:10" hidden="1" x14ac:dyDescent="0.3">
      <c r="A117" s="1">
        <f>ROW(Tabla2[[#This Row],[Taizé]])-1</f>
        <v>116</v>
      </c>
      <c r="B117" s="4" t="s">
        <v>406</v>
      </c>
    </row>
    <row r="118" spans="1:10" hidden="1" x14ac:dyDescent="0.3">
      <c r="A118" s="1">
        <f>ROW(Tabla2[[#This Row],[Taizé]])-1</f>
        <v>117</v>
      </c>
      <c r="B118" s="4" t="s">
        <v>407</v>
      </c>
    </row>
    <row r="119" spans="1:10" x14ac:dyDescent="0.3">
      <c r="A119" s="1">
        <f>ROW(Tabla2[[#This Row],[Taizé]])-1</f>
        <v>118</v>
      </c>
      <c r="B119" s="4" t="s">
        <v>408</v>
      </c>
      <c r="G119" s="6" t="s">
        <v>292</v>
      </c>
      <c r="J119" s="1" t="s">
        <v>561</v>
      </c>
    </row>
    <row r="120" spans="1:10" hidden="1" x14ac:dyDescent="0.3">
      <c r="A120" s="1">
        <f>ROW(Tabla2[[#This Row],[Taizé]])-1</f>
        <v>119</v>
      </c>
      <c r="B120" s="4" t="s">
        <v>409</v>
      </c>
    </row>
    <row r="121" spans="1:10" x14ac:dyDescent="0.3">
      <c r="A121" s="1">
        <f>ROW(Tabla2[[#This Row],[Taizé]])-1</f>
        <v>120</v>
      </c>
      <c r="B121" s="4" t="s">
        <v>410</v>
      </c>
      <c r="C121" s="1" t="s">
        <v>227</v>
      </c>
      <c r="D121" s="1" t="s">
        <v>227</v>
      </c>
      <c r="E121" s="1" t="s">
        <v>227</v>
      </c>
      <c r="G121" s="6" t="s">
        <v>292</v>
      </c>
      <c r="J121" s="1" t="s">
        <v>277</v>
      </c>
    </row>
    <row r="122" spans="1:10" hidden="1" x14ac:dyDescent="0.3">
      <c r="A122" s="1">
        <f>ROW(Tabla2[[#This Row],[Taizé]])-1</f>
        <v>121</v>
      </c>
      <c r="B122" s="4" t="s">
        <v>411</v>
      </c>
      <c r="C122" s="1" t="s">
        <v>227</v>
      </c>
      <c r="D122" s="1" t="s">
        <v>227</v>
      </c>
      <c r="E122" s="1" t="s">
        <v>227</v>
      </c>
      <c r="F122" s="5" t="s">
        <v>288</v>
      </c>
    </row>
    <row r="123" spans="1:10" hidden="1" x14ac:dyDescent="0.3">
      <c r="A123" s="1">
        <f>ROW(Tabla2[[#This Row],[Taizé]])-1</f>
        <v>122</v>
      </c>
      <c r="B123" s="4" t="s">
        <v>412</v>
      </c>
      <c r="C123" s="1" t="s">
        <v>227</v>
      </c>
      <c r="D123" s="1" t="s">
        <v>227</v>
      </c>
      <c r="E123" s="1" t="s">
        <v>227</v>
      </c>
    </row>
    <row r="124" spans="1:10" hidden="1" x14ac:dyDescent="0.3">
      <c r="A124" s="1">
        <f>ROW(Tabla2[[#This Row],[Taizé]])-1</f>
        <v>123</v>
      </c>
      <c r="B124" s="4" t="s">
        <v>413</v>
      </c>
      <c r="C124" s="1" t="s">
        <v>227</v>
      </c>
      <c r="D124" s="1" t="s">
        <v>227</v>
      </c>
      <c r="E124" s="1" t="s">
        <v>227</v>
      </c>
    </row>
    <row r="125" spans="1:10" x14ac:dyDescent="0.3">
      <c r="A125" s="1">
        <f>ROW(Tabla2[[#This Row],[Taizé]])-1</f>
        <v>124</v>
      </c>
      <c r="B125" s="4" t="s">
        <v>414</v>
      </c>
      <c r="C125" s="1" t="s">
        <v>227</v>
      </c>
      <c r="D125" s="1" t="s">
        <v>227</v>
      </c>
      <c r="E125" s="1" t="s">
        <v>227</v>
      </c>
      <c r="F125" s="5" t="s">
        <v>288</v>
      </c>
      <c r="J125" s="1" t="s">
        <v>561</v>
      </c>
    </row>
    <row r="126" spans="1:10" x14ac:dyDescent="0.3">
      <c r="A126" s="1">
        <f>ROW(Tabla2[[#This Row],[Taizé]])-1</f>
        <v>125</v>
      </c>
      <c r="B126" s="4" t="s">
        <v>415</v>
      </c>
      <c r="C126" s="1" t="s">
        <v>227</v>
      </c>
      <c r="D126" s="1" t="s">
        <v>227</v>
      </c>
      <c r="E126" s="1" t="s">
        <v>227</v>
      </c>
      <c r="F126" s="5" t="s">
        <v>288</v>
      </c>
      <c r="G126" s="6" t="s">
        <v>292</v>
      </c>
      <c r="J126" s="1" t="s">
        <v>277</v>
      </c>
    </row>
    <row r="127" spans="1:10" hidden="1" x14ac:dyDescent="0.3">
      <c r="A127" s="1">
        <f>ROW(Tabla2[[#This Row],[Taizé]])-1</f>
        <v>126</v>
      </c>
      <c r="B127" s="4" t="s">
        <v>416</v>
      </c>
      <c r="C127" s="1" t="s">
        <v>227</v>
      </c>
      <c r="D127" s="1" t="s">
        <v>227</v>
      </c>
      <c r="E127" s="1" t="s">
        <v>227</v>
      </c>
    </row>
    <row r="128" spans="1:10" x14ac:dyDescent="0.3">
      <c r="A128" s="1">
        <f>ROW(Tabla2[[#This Row],[Taizé]])-1</f>
        <v>127</v>
      </c>
      <c r="B128" s="4" t="s">
        <v>417</v>
      </c>
      <c r="C128" s="1" t="s">
        <v>227</v>
      </c>
      <c r="D128" s="1" t="s">
        <v>227</v>
      </c>
      <c r="E128" s="1" t="s">
        <v>227</v>
      </c>
      <c r="J128" s="1" t="s">
        <v>561</v>
      </c>
    </row>
    <row r="129" spans="1:10" x14ac:dyDescent="0.3">
      <c r="A129" s="1">
        <f>ROW(Tabla2[[#This Row],[Taizé]])-1</f>
        <v>128</v>
      </c>
      <c r="B129" s="4" t="s">
        <v>418</v>
      </c>
      <c r="C129" s="1" t="s">
        <v>227</v>
      </c>
      <c r="D129" s="1" t="s">
        <v>227</v>
      </c>
      <c r="E129" s="1" t="s">
        <v>227</v>
      </c>
      <c r="G129" s="6" t="s">
        <v>292</v>
      </c>
      <c r="J129" s="1" t="s">
        <v>277</v>
      </c>
    </row>
    <row r="130" spans="1:10" hidden="1" x14ac:dyDescent="0.3">
      <c r="A130" s="1">
        <f>ROW(Tabla2[[#This Row],[Taizé]])-1</f>
        <v>129</v>
      </c>
      <c r="B130" s="4" t="s">
        <v>419</v>
      </c>
      <c r="C130" s="1" t="s">
        <v>227</v>
      </c>
      <c r="D130" s="1" t="s">
        <v>227</v>
      </c>
      <c r="E130" s="1" t="s">
        <v>227</v>
      </c>
    </row>
    <row r="131" spans="1:10" hidden="1" x14ac:dyDescent="0.3">
      <c r="A131" s="1">
        <f>ROW(Tabla2[[#This Row],[Taizé]])-1</f>
        <v>130</v>
      </c>
      <c r="B131" s="4" t="s">
        <v>420</v>
      </c>
      <c r="C131" s="1" t="s">
        <v>227</v>
      </c>
      <c r="D131" s="1" t="s">
        <v>227</v>
      </c>
      <c r="E131" s="1" t="s">
        <v>227</v>
      </c>
      <c r="F131" s="5" t="s">
        <v>288</v>
      </c>
    </row>
    <row r="132" spans="1:10" hidden="1" x14ac:dyDescent="0.3">
      <c r="A132" s="1">
        <f>ROW(Tabla2[[#This Row],[Taizé]])-1</f>
        <v>131</v>
      </c>
      <c r="B132" s="4" t="s">
        <v>421</v>
      </c>
      <c r="C132" s="1" t="s">
        <v>227</v>
      </c>
      <c r="D132" s="1" t="s">
        <v>227</v>
      </c>
      <c r="E132" s="1" t="s">
        <v>227</v>
      </c>
    </row>
    <row r="133" spans="1:10" x14ac:dyDescent="0.3">
      <c r="A133" s="1">
        <f>ROW(Tabla2[[#This Row],[Taizé]])-1</f>
        <v>132</v>
      </c>
      <c r="B133" s="4" t="s">
        <v>422</v>
      </c>
      <c r="C133" s="1" t="s">
        <v>227</v>
      </c>
      <c r="D133" s="1" t="s">
        <v>227</v>
      </c>
      <c r="E133" s="1" t="s">
        <v>227</v>
      </c>
      <c r="F133" s="5" t="s">
        <v>288</v>
      </c>
      <c r="J133" s="1" t="s">
        <v>277</v>
      </c>
    </row>
    <row r="134" spans="1:10" hidden="1" x14ac:dyDescent="0.3">
      <c r="A134" s="1">
        <f>ROW(Tabla2[[#This Row],[Taizé]])-1</f>
        <v>133</v>
      </c>
      <c r="B134" s="4" t="s">
        <v>423</v>
      </c>
      <c r="C134" s="1" t="s">
        <v>227</v>
      </c>
      <c r="D134" s="1" t="s">
        <v>227</v>
      </c>
      <c r="E134" s="1" t="s">
        <v>227</v>
      </c>
    </row>
    <row r="135" spans="1:10" x14ac:dyDescent="0.3">
      <c r="A135" s="1">
        <f>ROW(Tabla2[[#This Row],[Taizé]])-1</f>
        <v>134</v>
      </c>
      <c r="B135" s="4" t="s">
        <v>424</v>
      </c>
      <c r="C135" s="1" t="s">
        <v>227</v>
      </c>
      <c r="D135" s="1" t="s">
        <v>227</v>
      </c>
      <c r="E135" s="1" t="s">
        <v>227</v>
      </c>
      <c r="F135" s="5" t="s">
        <v>288</v>
      </c>
      <c r="G135" s="6" t="s">
        <v>292</v>
      </c>
      <c r="J135" s="1" t="s">
        <v>277</v>
      </c>
    </row>
    <row r="136" spans="1:10" hidden="1" x14ac:dyDescent="0.3">
      <c r="A136" s="1">
        <f>ROW(Tabla2[[#This Row],[Taizé]])-1</f>
        <v>135</v>
      </c>
      <c r="B136" s="9" t="s">
        <v>425</v>
      </c>
    </row>
    <row r="137" spans="1:10" hidden="1" x14ac:dyDescent="0.3">
      <c r="A137" s="1">
        <f>ROW(Tabla2[[#This Row],[Taizé]])-1</f>
        <v>136</v>
      </c>
      <c r="B137" s="4" t="s">
        <v>426</v>
      </c>
      <c r="C137" s="1" t="s">
        <v>227</v>
      </c>
      <c r="D137" s="1" t="s">
        <v>227</v>
      </c>
      <c r="E137" s="1" t="s">
        <v>227</v>
      </c>
      <c r="F137" s="5" t="s">
        <v>288</v>
      </c>
    </row>
    <row r="138" spans="1:10" hidden="1" x14ac:dyDescent="0.3">
      <c r="A138" s="1">
        <f>ROW(Tabla2[[#This Row],[Taizé]])-1</f>
        <v>137</v>
      </c>
      <c r="B138" s="4" t="s">
        <v>427</v>
      </c>
      <c r="C138" s="1" t="s">
        <v>227</v>
      </c>
      <c r="D138" s="1" t="s">
        <v>227</v>
      </c>
      <c r="E138" s="1" t="s">
        <v>227</v>
      </c>
      <c r="F138" s="5" t="s">
        <v>288</v>
      </c>
      <c r="G138" s="6" t="s">
        <v>292</v>
      </c>
    </row>
    <row r="139" spans="1:10" hidden="1" x14ac:dyDescent="0.3">
      <c r="A139" s="1">
        <f>ROW(Tabla2[[#This Row],[Taizé]])-1</f>
        <v>138</v>
      </c>
      <c r="B139" s="1" t="s">
        <v>428</v>
      </c>
      <c r="C139" s="1" t="s">
        <v>227</v>
      </c>
      <c r="D139" s="1" t="s">
        <v>227</v>
      </c>
      <c r="E139" s="1" t="s">
        <v>227</v>
      </c>
      <c r="I139" s="1" t="s">
        <v>299</v>
      </c>
    </row>
    <row r="140" spans="1:10" x14ac:dyDescent="0.3">
      <c r="A140" s="1">
        <f>ROW(Tabla2[[#This Row],[Taizé]])-1</f>
        <v>139</v>
      </c>
      <c r="B140" s="4" t="s">
        <v>429</v>
      </c>
      <c r="C140" s="1" t="s">
        <v>227</v>
      </c>
      <c r="D140" s="1" t="s">
        <v>227</v>
      </c>
      <c r="E140" s="1" t="s">
        <v>227</v>
      </c>
      <c r="J140" s="1" t="s">
        <v>277</v>
      </c>
    </row>
    <row r="141" spans="1:10" hidden="1" x14ac:dyDescent="0.3">
      <c r="A141" s="1">
        <f>ROW(Tabla2[[#This Row],[Taizé]])-1</f>
        <v>140</v>
      </c>
      <c r="B141" s="4" t="s">
        <v>430</v>
      </c>
      <c r="C141" s="1" t="s">
        <v>227</v>
      </c>
      <c r="D141" s="1" t="s">
        <v>227</v>
      </c>
      <c r="E141" s="1" t="s">
        <v>227</v>
      </c>
    </row>
    <row r="142" spans="1:10" hidden="1" x14ac:dyDescent="0.3">
      <c r="A142" s="1">
        <f>ROW(Tabla2[[#This Row],[Taizé]])-1</f>
        <v>141</v>
      </c>
      <c r="B142" s="4" t="s">
        <v>431</v>
      </c>
      <c r="C142" s="1" t="s">
        <v>227</v>
      </c>
      <c r="D142" s="1" t="s">
        <v>227</v>
      </c>
      <c r="E142" s="1" t="s">
        <v>227</v>
      </c>
      <c r="G142" s="6" t="s">
        <v>292</v>
      </c>
    </row>
    <row r="143" spans="1:10" hidden="1" x14ac:dyDescent="0.3">
      <c r="A143" s="1">
        <f>ROW(Tabla2[[#This Row],[Taizé]])-1</f>
        <v>142</v>
      </c>
      <c r="B143" s="4" t="s">
        <v>432</v>
      </c>
      <c r="C143" s="1" t="s">
        <v>227</v>
      </c>
      <c r="D143" s="1" t="s">
        <v>227</v>
      </c>
      <c r="E143" s="1" t="s">
        <v>227</v>
      </c>
    </row>
    <row r="144" spans="1:10" hidden="1" x14ac:dyDescent="0.3">
      <c r="A144" s="1">
        <f>ROW(Tabla2[[#This Row],[Taizé]])-1</f>
        <v>143</v>
      </c>
      <c r="B144" s="4" t="s">
        <v>433</v>
      </c>
      <c r="C144" s="1" t="s">
        <v>227</v>
      </c>
      <c r="D144" s="1" t="s">
        <v>227</v>
      </c>
      <c r="E144" s="1" t="s">
        <v>227</v>
      </c>
    </row>
    <row r="145" spans="1:10" x14ac:dyDescent="0.3">
      <c r="A145" s="1">
        <f>ROW(Tabla2[[#This Row],[Taizé]])-1</f>
        <v>144</v>
      </c>
      <c r="B145" s="4" t="s">
        <v>434</v>
      </c>
      <c r="I145" s="1" t="s">
        <v>299</v>
      </c>
      <c r="J145" s="1" t="s">
        <v>561</v>
      </c>
    </row>
    <row r="146" spans="1:10" x14ac:dyDescent="0.3">
      <c r="A146" s="1">
        <f>ROW(Tabla2[[#This Row],[Taizé]])-1</f>
        <v>145</v>
      </c>
      <c r="B146" s="9" t="s">
        <v>435</v>
      </c>
      <c r="J146" s="1" t="s">
        <v>561</v>
      </c>
    </row>
    <row r="147" spans="1:10" hidden="1" x14ac:dyDescent="0.3">
      <c r="A147" s="1">
        <f>ROW(Tabla2[[#This Row],[Taizé]])-1</f>
        <v>146</v>
      </c>
      <c r="B147" s="8" t="s">
        <v>436</v>
      </c>
      <c r="D147" s="1" t="s">
        <v>227</v>
      </c>
      <c r="E147" s="1" t="s">
        <v>227</v>
      </c>
      <c r="F147" s="7">
        <v>163</v>
      </c>
      <c r="G147" s="7" t="s">
        <v>294</v>
      </c>
    </row>
    <row r="148" spans="1:10" x14ac:dyDescent="0.3">
      <c r="A148" s="1">
        <f>ROW(Tabla2[[#This Row],[Taizé]])-1</f>
        <v>147</v>
      </c>
      <c r="B148" s="4" t="s">
        <v>437</v>
      </c>
      <c r="C148" s="1" t="s">
        <v>227</v>
      </c>
      <c r="D148" s="1" t="s">
        <v>227</v>
      </c>
      <c r="E148" s="1" t="s">
        <v>227</v>
      </c>
      <c r="F148" s="5" t="s">
        <v>288</v>
      </c>
      <c r="J148" s="1" t="s">
        <v>277</v>
      </c>
    </row>
    <row r="149" spans="1:10" hidden="1" x14ac:dyDescent="0.3">
      <c r="A149" s="1">
        <f>ROW(Tabla2[[#This Row],[Taizé]])-1</f>
        <v>148</v>
      </c>
      <c r="B149" s="4" t="s">
        <v>438</v>
      </c>
      <c r="C149" s="1" t="s">
        <v>227</v>
      </c>
      <c r="D149" s="1" t="s">
        <v>227</v>
      </c>
      <c r="E149" s="1" t="s">
        <v>227</v>
      </c>
    </row>
    <row r="150" spans="1:10" hidden="1" x14ac:dyDescent="0.3">
      <c r="A150" s="1">
        <f>ROW(Tabla2[[#This Row],[Taizé]])-1</f>
        <v>149</v>
      </c>
      <c r="B150" s="4" t="s">
        <v>439</v>
      </c>
      <c r="C150" s="1" t="s">
        <v>227</v>
      </c>
      <c r="D150" s="1" t="s">
        <v>227</v>
      </c>
      <c r="E150" s="1" t="s">
        <v>227</v>
      </c>
      <c r="F150" s="5" t="s">
        <v>288</v>
      </c>
    </row>
    <row r="151" spans="1:10" hidden="1" x14ac:dyDescent="0.3">
      <c r="A151" s="1">
        <f>ROW(Tabla2[[#This Row],[Taizé]])-1</f>
        <v>150</v>
      </c>
      <c r="B151" s="1" t="s">
        <v>440</v>
      </c>
      <c r="C151" s="1" t="s">
        <v>227</v>
      </c>
      <c r="D151" s="1" t="s">
        <v>227</v>
      </c>
      <c r="E151" s="1" t="s">
        <v>227</v>
      </c>
      <c r="F151" s="7">
        <v>103</v>
      </c>
      <c r="G151" s="7" t="s">
        <v>294</v>
      </c>
      <c r="I151" s="1" t="s">
        <v>299</v>
      </c>
    </row>
    <row r="152" spans="1:10" hidden="1" x14ac:dyDescent="0.3">
      <c r="A152" s="1">
        <f>ROW(Tabla2[[#This Row],[Taizé]])-1</f>
        <v>151</v>
      </c>
      <c r="B152" s="1" t="s">
        <v>441</v>
      </c>
      <c r="C152" s="1" t="s">
        <v>227</v>
      </c>
      <c r="D152" s="1" t="s">
        <v>227</v>
      </c>
      <c r="E152" s="1" t="s">
        <v>227</v>
      </c>
      <c r="F152" s="7">
        <v>140</v>
      </c>
      <c r="G152" s="7" t="s">
        <v>294</v>
      </c>
    </row>
    <row r="153" spans="1:10" x14ac:dyDescent="0.3">
      <c r="A153" s="1">
        <f>ROW(Tabla2[[#This Row],[Taizé]])-1</f>
        <v>152</v>
      </c>
      <c r="B153" s="4" t="s">
        <v>442</v>
      </c>
      <c r="C153" s="1" t="s">
        <v>227</v>
      </c>
      <c r="D153" s="1" t="s">
        <v>227</v>
      </c>
      <c r="E153" s="1" t="s">
        <v>227</v>
      </c>
      <c r="J153" s="1" t="s">
        <v>561</v>
      </c>
    </row>
    <row r="154" spans="1:10" hidden="1" x14ac:dyDescent="0.3">
      <c r="A154" s="1">
        <f>ROW(Tabla2[[#This Row],[Taizé]])-1</f>
        <v>153</v>
      </c>
      <c r="B154" s="4" t="s">
        <v>443</v>
      </c>
      <c r="C154" s="1" t="s">
        <v>227</v>
      </c>
      <c r="D154" s="1" t="s">
        <v>227</v>
      </c>
      <c r="E154" s="1" t="s">
        <v>227</v>
      </c>
    </row>
    <row r="155" spans="1:10" hidden="1" x14ac:dyDescent="0.3">
      <c r="A155" s="1">
        <f>ROW(Tabla2[[#This Row],[Taizé]])-1</f>
        <v>154</v>
      </c>
      <c r="B155" s="4" t="s">
        <v>444</v>
      </c>
      <c r="C155" s="1" t="s">
        <v>227</v>
      </c>
      <c r="D155" s="1" t="s">
        <v>227</v>
      </c>
      <c r="E155" s="1" t="s">
        <v>227</v>
      </c>
    </row>
    <row r="156" spans="1:10" hidden="1" x14ac:dyDescent="0.3">
      <c r="A156" s="1">
        <f>ROW(Tabla2[[#This Row],[Taizé]])-1</f>
        <v>155</v>
      </c>
      <c r="B156" s="4" t="s">
        <v>445</v>
      </c>
      <c r="C156" s="1" t="s">
        <v>227</v>
      </c>
      <c r="D156" s="1" t="s">
        <v>227</v>
      </c>
      <c r="E156" s="1" t="s">
        <v>227</v>
      </c>
    </row>
    <row r="157" spans="1:10" x14ac:dyDescent="0.3">
      <c r="A157" s="1">
        <f>ROW(Tabla2[[#This Row],[Taizé]])-1</f>
        <v>156</v>
      </c>
      <c r="B157" s="4" t="s">
        <v>446</v>
      </c>
      <c r="C157" s="1" t="s">
        <v>227</v>
      </c>
      <c r="D157" s="1" t="s">
        <v>227</v>
      </c>
      <c r="E157" s="1" t="s">
        <v>227</v>
      </c>
      <c r="J157" s="1" t="s">
        <v>277</v>
      </c>
    </row>
    <row r="158" spans="1:10" hidden="1" x14ac:dyDescent="0.3">
      <c r="A158" s="1">
        <f>ROW(Tabla2[[#This Row],[Taizé]])-1</f>
        <v>157</v>
      </c>
      <c r="B158" s="4" t="s">
        <v>447</v>
      </c>
      <c r="C158" s="1" t="s">
        <v>227</v>
      </c>
      <c r="D158" s="1" t="s">
        <v>227</v>
      </c>
      <c r="E158" s="1" t="s">
        <v>227</v>
      </c>
    </row>
    <row r="159" spans="1:10" hidden="1" x14ac:dyDescent="0.3">
      <c r="A159" s="1">
        <f>ROW(Tabla2[[#This Row],[Taizé]])-1</f>
        <v>158</v>
      </c>
      <c r="B159" s="4" t="s">
        <v>448</v>
      </c>
      <c r="C159" s="1" t="s">
        <v>227</v>
      </c>
      <c r="D159" s="1" t="s">
        <v>227</v>
      </c>
      <c r="E159" s="1" t="s">
        <v>227</v>
      </c>
    </row>
    <row r="160" spans="1:10" hidden="1" x14ac:dyDescent="0.3">
      <c r="A160" s="1">
        <f>ROW(Tabla2[[#This Row],[Taizé]])-1</f>
        <v>159</v>
      </c>
      <c r="B160" s="4" t="s">
        <v>449</v>
      </c>
      <c r="C160" s="1" t="s">
        <v>227</v>
      </c>
      <c r="D160" s="1" t="s">
        <v>227</v>
      </c>
      <c r="E160" s="1" t="s">
        <v>227</v>
      </c>
    </row>
    <row r="161" spans="1:10" hidden="1" x14ac:dyDescent="0.3">
      <c r="A161" s="1">
        <f>ROW(Tabla2[[#This Row],[Taizé]])-1</f>
        <v>160</v>
      </c>
      <c r="B161" s="1" t="s">
        <v>450</v>
      </c>
      <c r="D161" s="1" t="s">
        <v>227</v>
      </c>
      <c r="E161" s="1" t="s">
        <v>227</v>
      </c>
      <c r="F161" s="7">
        <v>168</v>
      </c>
      <c r="G161" s="7" t="s">
        <v>294</v>
      </c>
      <c r="I161" s="1" t="s">
        <v>299</v>
      </c>
    </row>
    <row r="162" spans="1:10" x14ac:dyDescent="0.3">
      <c r="A162" s="1">
        <f>ROW(Tabla2[[#This Row],[Taizé]])-1</f>
        <v>161</v>
      </c>
      <c r="B162" s="4" t="s">
        <v>451</v>
      </c>
      <c r="C162" s="1" t="s">
        <v>227</v>
      </c>
      <c r="D162" s="1" t="s">
        <v>227</v>
      </c>
      <c r="E162" s="1" t="s">
        <v>227</v>
      </c>
      <c r="J162" s="1" t="s">
        <v>561</v>
      </c>
    </row>
    <row r="163" spans="1:10" x14ac:dyDescent="0.3">
      <c r="A163" s="1">
        <f>ROW(Tabla2[[#This Row],[Taizé]])-1</f>
        <v>162</v>
      </c>
      <c r="B163" s="4" t="s">
        <v>452</v>
      </c>
      <c r="C163" s="1" t="s">
        <v>227</v>
      </c>
      <c r="D163" s="1" t="s">
        <v>227</v>
      </c>
      <c r="E163" s="1" t="s">
        <v>227</v>
      </c>
      <c r="J163" s="1" t="s">
        <v>561</v>
      </c>
    </row>
    <row r="164" spans="1:10" x14ac:dyDescent="0.3">
      <c r="A164" s="1">
        <f>ROW(Tabla2[[#This Row],[Taizé]])-1</f>
        <v>163</v>
      </c>
      <c r="B164" s="4" t="s">
        <v>453</v>
      </c>
      <c r="C164" s="1" t="s">
        <v>227</v>
      </c>
      <c r="D164" s="1" t="s">
        <v>227</v>
      </c>
      <c r="E164" s="1" t="s">
        <v>227</v>
      </c>
      <c r="F164" s="5" t="s">
        <v>288</v>
      </c>
      <c r="G164" s="6" t="s">
        <v>292</v>
      </c>
      <c r="J164" s="1" t="s">
        <v>561</v>
      </c>
    </row>
    <row r="165" spans="1:10" x14ac:dyDescent="0.3">
      <c r="A165" s="1">
        <f>ROW(Tabla2[[#This Row],[Taizé]])-1</f>
        <v>164</v>
      </c>
      <c r="B165" s="4" t="s">
        <v>454</v>
      </c>
      <c r="C165" s="1" t="s">
        <v>227</v>
      </c>
      <c r="D165" s="1" t="s">
        <v>227</v>
      </c>
      <c r="E165" s="1" t="s">
        <v>227</v>
      </c>
      <c r="J165" s="1" t="s">
        <v>277</v>
      </c>
    </row>
    <row r="166" spans="1:10" hidden="1" x14ac:dyDescent="0.3">
      <c r="A166" s="1">
        <f>ROW(Tabla2[[#This Row],[Taizé]])-1</f>
        <v>165</v>
      </c>
      <c r="B166" s="7" t="s">
        <v>455</v>
      </c>
      <c r="F166" s="5" t="s">
        <v>288</v>
      </c>
    </row>
    <row r="167" spans="1:10" hidden="1" x14ac:dyDescent="0.3">
      <c r="A167" s="1">
        <f>ROW(Tabla2[[#This Row],[Taizé]])-1</f>
        <v>166</v>
      </c>
      <c r="B167" s="4" t="s">
        <v>456</v>
      </c>
      <c r="C167" s="1" t="s">
        <v>227</v>
      </c>
      <c r="D167" s="1" t="s">
        <v>227</v>
      </c>
      <c r="E167" s="1" t="s">
        <v>227</v>
      </c>
      <c r="F167" s="7">
        <v>102</v>
      </c>
      <c r="G167" s="7" t="s">
        <v>294</v>
      </c>
      <c r="I167" s="1" t="s">
        <v>299</v>
      </c>
    </row>
    <row r="168" spans="1:10" hidden="1" x14ac:dyDescent="0.3">
      <c r="A168" s="1">
        <f>ROW(Tabla2[[#This Row],[Taizé]])-1</f>
        <v>167</v>
      </c>
      <c r="B168" s="1" t="s">
        <v>457</v>
      </c>
      <c r="C168" s="1" t="s">
        <v>227</v>
      </c>
      <c r="D168" s="1" t="s">
        <v>227</v>
      </c>
      <c r="E168" s="1" t="s">
        <v>227</v>
      </c>
      <c r="F168" s="7">
        <v>107</v>
      </c>
      <c r="G168" s="7" t="s">
        <v>294</v>
      </c>
      <c r="I168" s="1" t="s">
        <v>299</v>
      </c>
    </row>
    <row r="169" spans="1:10" x14ac:dyDescent="0.3">
      <c r="A169" s="1">
        <f>ROW(Tabla2[[#This Row],[Taizé]])-1</f>
        <v>168</v>
      </c>
      <c r="B169" s="4" t="s">
        <v>458</v>
      </c>
      <c r="C169" s="1" t="s">
        <v>227</v>
      </c>
      <c r="D169" s="1" t="s">
        <v>227</v>
      </c>
      <c r="E169" s="1" t="s">
        <v>227</v>
      </c>
      <c r="F169" s="5" t="s">
        <v>288</v>
      </c>
      <c r="G169" s="6" t="s">
        <v>292</v>
      </c>
      <c r="J169" s="1" t="s">
        <v>277</v>
      </c>
    </row>
    <row r="170" spans="1:10" hidden="1" x14ac:dyDescent="0.3">
      <c r="A170" s="1">
        <f>ROW(Tabla2[[#This Row],[Taizé]])-1</f>
        <v>169</v>
      </c>
      <c r="B170" s="4" t="s">
        <v>459</v>
      </c>
      <c r="C170" s="1" t="s">
        <v>227</v>
      </c>
      <c r="D170" s="1" t="s">
        <v>227</v>
      </c>
      <c r="E170" s="1" t="s">
        <v>227</v>
      </c>
    </row>
    <row r="171" spans="1:10" hidden="1" x14ac:dyDescent="0.3">
      <c r="A171" s="1">
        <f>ROW(Tabla2[[#This Row],[Taizé]])-1</f>
        <v>170</v>
      </c>
      <c r="B171" s="4" t="s">
        <v>460</v>
      </c>
      <c r="C171" s="1" t="s">
        <v>227</v>
      </c>
      <c r="D171" s="1" t="s">
        <v>227</v>
      </c>
      <c r="E171" s="1" t="s">
        <v>227</v>
      </c>
    </row>
    <row r="172" spans="1:10" hidden="1" x14ac:dyDescent="0.3">
      <c r="A172" s="1">
        <f>ROW(Tabla2[[#This Row],[Taizé]])-1</f>
        <v>171</v>
      </c>
      <c r="B172" s="4" t="s">
        <v>461</v>
      </c>
      <c r="E172" s="1" t="s">
        <v>227</v>
      </c>
      <c r="I172" s="1" t="s">
        <v>299</v>
      </c>
    </row>
    <row r="173" spans="1:10" x14ac:dyDescent="0.3">
      <c r="A173" s="1">
        <f>ROW(Tabla2[[#This Row],[Taizé]])-1</f>
        <v>172</v>
      </c>
      <c r="B173" s="4" t="s">
        <v>462</v>
      </c>
      <c r="D173" s="1" t="s">
        <v>227</v>
      </c>
      <c r="E173" s="1" t="s">
        <v>227</v>
      </c>
      <c r="G173" s="6" t="s">
        <v>292</v>
      </c>
      <c r="J173" s="1" t="s">
        <v>277</v>
      </c>
    </row>
    <row r="174" spans="1:10" x14ac:dyDescent="0.3">
      <c r="A174" s="1">
        <f>ROW(Tabla2[[#This Row],[Taizé]])-1</f>
        <v>173</v>
      </c>
      <c r="B174" s="4" t="s">
        <v>463</v>
      </c>
      <c r="C174" s="1" t="s">
        <v>227</v>
      </c>
      <c r="D174" s="1" t="s">
        <v>227</v>
      </c>
      <c r="E174" s="1" t="s">
        <v>227</v>
      </c>
      <c r="F174" s="5" t="s">
        <v>288</v>
      </c>
      <c r="J174" s="1" t="s">
        <v>277</v>
      </c>
    </row>
    <row r="175" spans="1:10" x14ac:dyDescent="0.3">
      <c r="A175" s="1">
        <f>ROW(Tabla2[[#This Row],[Taizé]])-1</f>
        <v>174</v>
      </c>
      <c r="B175" s="4" t="s">
        <v>464</v>
      </c>
      <c r="C175" s="1" t="s">
        <v>227</v>
      </c>
      <c r="D175" s="1" t="s">
        <v>227</v>
      </c>
      <c r="E175" s="1" t="s">
        <v>227</v>
      </c>
      <c r="F175" s="5" t="s">
        <v>288</v>
      </c>
      <c r="G175" s="6" t="s">
        <v>292</v>
      </c>
      <c r="J175" s="1" t="s">
        <v>277</v>
      </c>
    </row>
    <row r="176" spans="1:10" x14ac:dyDescent="0.3">
      <c r="A176" s="1">
        <f>ROW(Tabla2[[#This Row],[Taizé]])-1</f>
        <v>175</v>
      </c>
      <c r="B176" s="4" t="s">
        <v>465</v>
      </c>
      <c r="C176" s="1" t="s">
        <v>227</v>
      </c>
      <c r="D176" s="1" t="s">
        <v>227</v>
      </c>
      <c r="E176" s="1" t="s">
        <v>227</v>
      </c>
      <c r="F176" s="5" t="s">
        <v>288</v>
      </c>
      <c r="J176" s="1" t="s">
        <v>277</v>
      </c>
    </row>
    <row r="177" spans="1:10" hidden="1" x14ac:dyDescent="0.3">
      <c r="A177" s="1">
        <f>ROW(Tabla2[[#This Row],[Taizé]])-1</f>
        <v>176</v>
      </c>
      <c r="B177" s="4" t="s">
        <v>466</v>
      </c>
      <c r="C177" s="1" t="s">
        <v>227</v>
      </c>
      <c r="D177" s="1" t="s">
        <v>227</v>
      </c>
      <c r="E177" s="1" t="s">
        <v>227</v>
      </c>
    </row>
    <row r="178" spans="1:10" hidden="1" x14ac:dyDescent="0.3">
      <c r="A178" s="1">
        <f>ROW(Tabla2[[#This Row],[Taizé]])-1</f>
        <v>177</v>
      </c>
      <c r="B178" s="4" t="s">
        <v>467</v>
      </c>
      <c r="C178" s="1" t="s">
        <v>227</v>
      </c>
      <c r="D178" s="1" t="s">
        <v>227</v>
      </c>
      <c r="E178" s="1" t="s">
        <v>227</v>
      </c>
    </row>
    <row r="179" spans="1:10" hidden="1" x14ac:dyDescent="0.3">
      <c r="A179" s="1">
        <f>ROW(Tabla2[[#This Row],[Taizé]])-1</f>
        <v>178</v>
      </c>
      <c r="B179" s="4" t="s">
        <v>468</v>
      </c>
      <c r="C179" s="1" t="s">
        <v>227</v>
      </c>
      <c r="D179" s="1" t="s">
        <v>227</v>
      </c>
      <c r="E179" s="1" t="s">
        <v>227</v>
      </c>
    </row>
    <row r="180" spans="1:10" hidden="1" x14ac:dyDescent="0.3">
      <c r="A180" s="1">
        <f>ROW(Tabla2[[#This Row],[Taizé]])-1</f>
        <v>179</v>
      </c>
      <c r="B180" s="4" t="s">
        <v>469</v>
      </c>
      <c r="C180" s="1" t="s">
        <v>227</v>
      </c>
      <c r="D180" s="1" t="s">
        <v>227</v>
      </c>
      <c r="E180" s="1" t="s">
        <v>227</v>
      </c>
    </row>
    <row r="181" spans="1:10" hidden="1" x14ac:dyDescent="0.3">
      <c r="A181" s="1">
        <f>ROW(Tabla2[[#This Row],[Taizé]])-1</f>
        <v>180</v>
      </c>
      <c r="B181" s="4" t="s">
        <v>470</v>
      </c>
      <c r="C181" s="1" t="s">
        <v>227</v>
      </c>
      <c r="D181" s="1" t="s">
        <v>227</v>
      </c>
      <c r="E181" s="1" t="s">
        <v>227</v>
      </c>
    </row>
    <row r="182" spans="1:10" hidden="1" x14ac:dyDescent="0.3">
      <c r="A182" s="1">
        <f>ROW(Tabla2[[#This Row],[Taizé]])-1</f>
        <v>181</v>
      </c>
      <c r="B182" s="4" t="s">
        <v>471</v>
      </c>
      <c r="C182" s="1" t="s">
        <v>227</v>
      </c>
      <c r="D182" s="1" t="s">
        <v>227</v>
      </c>
      <c r="E182" s="1" t="s">
        <v>227</v>
      </c>
    </row>
    <row r="183" spans="1:10" hidden="1" x14ac:dyDescent="0.3">
      <c r="A183" s="1">
        <f>ROW(Tabla2[[#This Row],[Taizé]])-1</f>
        <v>182</v>
      </c>
      <c r="B183" s="4" t="s">
        <v>472</v>
      </c>
      <c r="C183" s="1" t="s">
        <v>227</v>
      </c>
      <c r="D183" s="1" t="s">
        <v>227</v>
      </c>
      <c r="E183" s="1" t="s">
        <v>227</v>
      </c>
    </row>
    <row r="184" spans="1:10" hidden="1" x14ac:dyDescent="0.3">
      <c r="A184" s="1">
        <f>ROW(Tabla2[[#This Row],[Taizé]])-1</f>
        <v>183</v>
      </c>
      <c r="B184" s="4" t="s">
        <v>473</v>
      </c>
      <c r="C184" s="1" t="s">
        <v>227</v>
      </c>
      <c r="D184" s="1" t="s">
        <v>227</v>
      </c>
      <c r="E184" s="1" t="s">
        <v>227</v>
      </c>
      <c r="F184" s="5" t="s">
        <v>288</v>
      </c>
    </row>
    <row r="185" spans="1:10" hidden="1" x14ac:dyDescent="0.3">
      <c r="A185" s="1">
        <f>ROW(Tabla2[[#This Row],[Taizé]])-1</f>
        <v>184</v>
      </c>
      <c r="B185" s="4" t="s">
        <v>474</v>
      </c>
      <c r="C185" s="1" t="s">
        <v>227</v>
      </c>
      <c r="D185" s="1" t="s">
        <v>227</v>
      </c>
      <c r="E185" s="1" t="s">
        <v>227</v>
      </c>
    </row>
    <row r="186" spans="1:10" x14ac:dyDescent="0.3">
      <c r="A186" s="1">
        <f>ROW(Tabla2[[#This Row],[Taizé]])-1</f>
        <v>185</v>
      </c>
      <c r="B186" s="4" t="s">
        <v>475</v>
      </c>
      <c r="C186" s="1" t="s">
        <v>227</v>
      </c>
      <c r="D186" s="1" t="s">
        <v>227</v>
      </c>
      <c r="E186" s="1" t="s">
        <v>227</v>
      </c>
      <c r="G186" s="6" t="s">
        <v>292</v>
      </c>
      <c r="J186" s="1" t="s">
        <v>277</v>
      </c>
    </row>
    <row r="187" spans="1:10" hidden="1" x14ac:dyDescent="0.3">
      <c r="A187" s="1">
        <f>ROW(Tabla2[[#This Row],[Taizé]])-1</f>
        <v>186</v>
      </c>
      <c r="B187" s="4" t="s">
        <v>476</v>
      </c>
      <c r="C187" s="1" t="s">
        <v>227</v>
      </c>
      <c r="D187" s="1" t="s">
        <v>227</v>
      </c>
      <c r="E187" s="1" t="s">
        <v>227</v>
      </c>
    </row>
    <row r="188" spans="1:10" x14ac:dyDescent="0.3">
      <c r="A188" s="1">
        <f>ROW(Tabla2[[#This Row],[Taizé]])-1</f>
        <v>187</v>
      </c>
      <c r="B188" s="4" t="s">
        <v>477</v>
      </c>
      <c r="C188" s="1" t="s">
        <v>227</v>
      </c>
      <c r="D188" s="1" t="s">
        <v>227</v>
      </c>
      <c r="E188" s="1" t="s">
        <v>227</v>
      </c>
      <c r="J188" s="1" t="s">
        <v>561</v>
      </c>
    </row>
    <row r="189" spans="1:10" hidden="1" x14ac:dyDescent="0.3">
      <c r="A189" s="1">
        <f>ROW(Tabla2[[#This Row],[Taizé]])-1</f>
        <v>188</v>
      </c>
      <c r="B189" s="4" t="s">
        <v>478</v>
      </c>
      <c r="C189" s="1" t="s">
        <v>227</v>
      </c>
      <c r="D189" s="1" t="s">
        <v>227</v>
      </c>
      <c r="E189" s="1" t="s">
        <v>227</v>
      </c>
      <c r="F189" s="5" t="s">
        <v>288</v>
      </c>
    </row>
    <row r="190" spans="1:10" hidden="1" x14ac:dyDescent="0.3">
      <c r="A190" s="1">
        <f>ROW(Tabla2[[#This Row],[Taizé]])-1</f>
        <v>189</v>
      </c>
      <c r="B190" s="4" t="s">
        <v>479</v>
      </c>
      <c r="I190" s="1" t="s">
        <v>299</v>
      </c>
    </row>
    <row r="191" spans="1:10" x14ac:dyDescent="0.3">
      <c r="A191" s="1">
        <f>ROW(Tabla2[[#This Row],[Taizé]])-1</f>
        <v>190</v>
      </c>
      <c r="B191" s="4" t="s">
        <v>480</v>
      </c>
      <c r="C191" s="1" t="s">
        <v>227</v>
      </c>
      <c r="D191" s="1" t="s">
        <v>227</v>
      </c>
      <c r="E191" s="1" t="s">
        <v>227</v>
      </c>
      <c r="F191" s="5" t="s">
        <v>288</v>
      </c>
      <c r="J191" s="1" t="s">
        <v>561</v>
      </c>
    </row>
    <row r="192" spans="1:10" hidden="1" x14ac:dyDescent="0.3">
      <c r="A192" s="1">
        <f>ROW(Tabla2[[#This Row],[Taizé]])-1</f>
        <v>191</v>
      </c>
      <c r="B192" s="8" t="s">
        <v>481</v>
      </c>
      <c r="E192" s="1" t="s">
        <v>227</v>
      </c>
    </row>
  </sheetData>
  <conditionalFormatting sqref="J1:J1048576">
    <cfRule type="containsText" dxfId="2" priority="1" operator="containsText" text="X">
      <formula>NOT(ISERROR(SEARCH("X",J1)))</formula>
    </cfRule>
    <cfRule type="containsText" dxfId="1" priority="2" operator="containsText" text="JJ">
      <formula>NOT(ISERROR(SEARCH("JJ",J1)))</formula>
    </cfRule>
    <cfRule type="containsText" dxfId="0" priority="3" operator="containsText" text="Taizé">
      <formula>NOT(ISERROR(SEARCH("Taizé",J1)))</formula>
    </cfRule>
  </conditionalFormatting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D5297-15C0-40CB-93BA-C9321DC1D3B9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Cancionero antiguo</vt:lpstr>
      <vt:lpstr>Nuevo cantoral</vt:lpstr>
      <vt:lpstr>Revisión cancioneros</vt:lpstr>
      <vt:lpstr>CSV_python</vt:lpstr>
      <vt:lpstr>code</vt:lpstr>
      <vt:lpstr>Ind</vt:lpstr>
      <vt:lpstr>Hoja4</vt:lpstr>
      <vt:lpstr>Ind_grupos</vt:lpstr>
      <vt:lpstr>Resumen</vt:lpstr>
      <vt:lpstr>Categorías</vt:lpstr>
      <vt:lpstr>Taizé</vt:lpstr>
      <vt:lpstr>img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Juanjo Moreno</dc:creator>
  <cp:lastModifiedBy>JUAN JOSE MORENO LABELLA</cp:lastModifiedBy>
  <dcterms:created xsi:type="dcterms:W3CDTF">2015-06-05T18:19:34Z</dcterms:created>
  <dcterms:modified xsi:type="dcterms:W3CDTF">2025-09-20T11:12:35Z</dcterms:modified>
</cp:coreProperties>
</file>