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anluRomero/Desktop/SOC_P2/"/>
    </mc:Choice>
  </mc:AlternateContent>
  <bookViews>
    <workbookView xWindow="1040" yWindow="460" windowWidth="22540" windowHeight="14500" tabRatio="500" activeTab="2"/>
  </bookViews>
  <sheets>
    <sheet name="Teórico" sheetId="3" r:id="rId1"/>
    <sheet name="GEPHI" sheetId="2" r:id="rId2"/>
    <sheet name="Los simpsons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6" l="1"/>
  <c r="I4" i="6"/>
  <c r="G4" i="6"/>
  <c r="E4" i="6"/>
  <c r="C4" i="6"/>
  <c r="D7" i="3"/>
  <c r="H3" i="3"/>
  <c r="G3" i="3"/>
  <c r="F4" i="3"/>
  <c r="F3" i="3"/>
  <c r="E8" i="3"/>
  <c r="D8" i="3"/>
  <c r="F5" i="3"/>
  <c r="F6" i="3"/>
  <c r="F7" i="3"/>
  <c r="F8" i="3"/>
  <c r="E4" i="3"/>
  <c r="E5" i="3"/>
  <c r="E6" i="3"/>
  <c r="E7" i="3"/>
  <c r="E3" i="3"/>
  <c r="E12" i="3"/>
  <c r="H4" i="3"/>
  <c r="H5" i="3"/>
  <c r="H6" i="3"/>
  <c r="H7" i="3"/>
  <c r="H8" i="3"/>
  <c r="G4" i="3"/>
  <c r="G5" i="3"/>
  <c r="G6" i="3"/>
  <c r="G7" i="3"/>
  <c r="G8" i="3"/>
  <c r="D4" i="3"/>
  <c r="D5" i="3"/>
  <c r="D6" i="3"/>
  <c r="D3" i="3"/>
  <c r="H13" i="3"/>
  <c r="H14" i="3"/>
  <c r="H15" i="3"/>
  <c r="H16" i="3"/>
  <c r="H17" i="3"/>
  <c r="H18" i="3"/>
  <c r="H19" i="3"/>
  <c r="H20" i="3"/>
  <c r="H21" i="3"/>
  <c r="H22" i="3"/>
  <c r="H23" i="3"/>
  <c r="H12" i="3"/>
  <c r="G13" i="3"/>
  <c r="G14" i="3"/>
  <c r="G15" i="3"/>
  <c r="G16" i="3"/>
  <c r="G17" i="3"/>
  <c r="G18" i="3"/>
  <c r="G19" i="3"/>
  <c r="G20" i="3"/>
  <c r="G21" i="3"/>
  <c r="G22" i="3"/>
  <c r="G23" i="3"/>
  <c r="G12" i="3"/>
  <c r="D13" i="3"/>
  <c r="D14" i="3"/>
  <c r="D15" i="3"/>
  <c r="D16" i="3"/>
  <c r="D17" i="3"/>
  <c r="D18" i="3"/>
  <c r="D19" i="3"/>
  <c r="D20" i="3"/>
  <c r="D21" i="3"/>
  <c r="D22" i="3"/>
  <c r="D23" i="3"/>
  <c r="D12" i="3"/>
  <c r="E13" i="3"/>
  <c r="E14" i="3"/>
  <c r="E15" i="3"/>
  <c r="E16" i="3"/>
  <c r="E17" i="3"/>
  <c r="E18" i="3"/>
  <c r="E19" i="3"/>
  <c r="E20" i="3"/>
  <c r="E21" i="3"/>
  <c r="E22" i="3"/>
  <c r="E23" i="3"/>
</calcChain>
</file>

<file path=xl/sharedStrings.xml><?xml version="1.0" encoding="utf-8"?>
<sst xmlns="http://schemas.openxmlformats.org/spreadsheetml/2006/main" count="98" uniqueCount="22">
  <si>
    <t>Scale-free network</t>
  </si>
  <si>
    <t>N</t>
  </si>
  <si>
    <t>m</t>
  </si>
  <si>
    <t>Largest hub</t>
  </si>
  <si>
    <t>Average Clustering Coefficient</t>
  </si>
  <si>
    <t>Random network</t>
  </si>
  <si>
    <t>Evolution Stage</t>
  </si>
  <si>
    <t>p</t>
  </si>
  <si>
    <t>Avg. Distance</t>
  </si>
  <si>
    <t>Largest Hub</t>
  </si>
  <si>
    <t>Density</t>
  </si>
  <si>
    <t>subcritical</t>
  </si>
  <si>
    <t>500</t>
  </si>
  <si>
    <t>1000</t>
  </si>
  <si>
    <t>5000</t>
  </si>
  <si>
    <t>critical</t>
  </si>
  <si>
    <t>supercritical</t>
  </si>
  <si>
    <t>connected</t>
  </si>
  <si>
    <t>L</t>
  </si>
  <si>
    <t>LOS SIMPSONS</t>
  </si>
  <si>
    <t>Teórico</t>
  </si>
  <si>
    <t>Gephi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</si>
</sst>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"/>
    <numFmt numFmtId="167" formatCode="#,##0.0000000"/>
    <numFmt numFmtId="168" formatCode="#,##0.000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4" fillId="0" borderId="3" xfId="0" applyFont="1" applyBorder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164" fontId="4" fillId="0" borderId="3" xfId="0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6" fontId="0" fillId="0" borderId="3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8" fontId="4" fillId="0" borderId="3" xfId="0" applyNumberFormat="1" applyFont="1" applyBorder="1" applyAlignment="1">
      <alignment horizontal="right"/>
    </xf>
    <xf numFmtId="164" fontId="0" fillId="0" borderId="3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right"/>
    </xf>
    <xf numFmtId="166" fontId="0" fillId="0" borderId="3" xfId="0" applyNumberFormat="1" applyFont="1" applyFill="1" applyBorder="1" applyAlignment="1">
      <alignment horizontal="right"/>
    </xf>
    <xf numFmtId="166" fontId="4" fillId="0" borderId="3" xfId="0" applyNumberFormat="1" applyFont="1" applyFill="1" applyBorder="1" applyAlignment="1">
      <alignment horizontal="right"/>
    </xf>
    <xf numFmtId="2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168" fontId="0" fillId="0" borderId="3" xfId="0" applyNumberFormat="1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4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H23"/>
  <sheetViews>
    <sheetView workbookViewId="0">
      <selection activeCell="D7" sqref="D7"/>
    </sheetView>
  </sheetViews>
  <sheetFormatPr baseColWidth="10" defaultRowHeight="13" x14ac:dyDescent="0.15"/>
  <cols>
    <col min="1" max="1" width="12.83203125" bestFit="1" customWidth="1"/>
  </cols>
  <sheetData>
    <row r="1" spans="1:8" x14ac:dyDescent="0.15">
      <c r="A1" s="46" t="s">
        <v>0</v>
      </c>
      <c r="B1" s="47"/>
      <c r="C1" s="47"/>
      <c r="D1" s="47"/>
      <c r="E1" s="47"/>
      <c r="F1" s="47"/>
      <c r="G1" s="47"/>
      <c r="H1" s="47"/>
    </row>
    <row r="2" spans="1:8" ht="39" x14ac:dyDescent="0.15">
      <c r="A2" s="23"/>
      <c r="B2" s="24" t="s">
        <v>1</v>
      </c>
      <c r="C2" s="24" t="s">
        <v>2</v>
      </c>
      <c r="D2" s="24" t="s">
        <v>18</v>
      </c>
      <c r="E2" s="25" t="s">
        <v>10</v>
      </c>
      <c r="F2" s="26" t="s">
        <v>3</v>
      </c>
      <c r="G2" s="25" t="s">
        <v>8</v>
      </c>
      <c r="H2" s="24" t="s">
        <v>4</v>
      </c>
    </row>
    <row r="3" spans="1:8" x14ac:dyDescent="0.15">
      <c r="A3" s="23"/>
      <c r="B3" s="27">
        <v>500</v>
      </c>
      <c r="C3" s="27">
        <v>3</v>
      </c>
      <c r="D3" s="27">
        <f>(C3+1)+C3*B3</f>
        <v>1504</v>
      </c>
      <c r="E3" s="28">
        <f>D3/((B3*(B3-1))/2)</f>
        <v>1.2056112224448898E-2</v>
      </c>
      <c r="F3" s="29">
        <f>C3*(B3^(1/2))</f>
        <v>67.082039324993701</v>
      </c>
      <c r="G3" s="28">
        <f>LOG(B3)/(LOG(LOG(B3)))</f>
        <v>6.2592350651972213</v>
      </c>
      <c r="H3" s="27">
        <f>(LN(B3)^2)/B3</f>
        <v>7.7242707633949359E-2</v>
      </c>
    </row>
    <row r="4" spans="1:8" x14ac:dyDescent="0.15">
      <c r="A4" s="23"/>
      <c r="B4" s="27">
        <v>500</v>
      </c>
      <c r="C4" s="27">
        <v>4</v>
      </c>
      <c r="D4" s="27">
        <f t="shared" ref="D4:D8" si="0">(C4+1)+C4*B4</f>
        <v>2005</v>
      </c>
      <c r="E4" s="28">
        <f t="shared" ref="E4:E8" si="1">D4/((B4*(B4-1))/2)</f>
        <v>1.6072144288577155E-2</v>
      </c>
      <c r="F4" s="29">
        <f>C4*(B4^(1/2))</f>
        <v>89.442719099991592</v>
      </c>
      <c r="G4" s="28">
        <f t="shared" ref="G4:G8" si="2">LOG(B4)/(LOG(LOG(B4)))</f>
        <v>6.2592350651972213</v>
      </c>
      <c r="H4" s="27">
        <f t="shared" ref="H4:H8" si="3">(LN(B4)^2)/B4</f>
        <v>7.7242707633949359E-2</v>
      </c>
    </row>
    <row r="5" spans="1:8" x14ac:dyDescent="0.15">
      <c r="A5" s="23"/>
      <c r="B5" s="27">
        <v>1000</v>
      </c>
      <c r="C5" s="27">
        <v>3</v>
      </c>
      <c r="D5" s="27">
        <f t="shared" si="0"/>
        <v>3004</v>
      </c>
      <c r="E5" s="28">
        <f t="shared" si="1"/>
        <v>6.0140140140140137E-3</v>
      </c>
      <c r="F5" s="29">
        <f t="shared" ref="F4:F8" si="4">C5*(B5^(1/2))</f>
        <v>94.868329805051374</v>
      </c>
      <c r="G5" s="28">
        <f t="shared" si="2"/>
        <v>6.2877098228681536</v>
      </c>
      <c r="H5" s="27">
        <f t="shared" si="3"/>
        <v>4.7717082994305576E-2</v>
      </c>
    </row>
    <row r="6" spans="1:8" x14ac:dyDescent="0.15">
      <c r="A6" s="23"/>
      <c r="B6" s="27">
        <v>1000</v>
      </c>
      <c r="C6" s="27">
        <v>4</v>
      </c>
      <c r="D6" s="27">
        <f t="shared" si="0"/>
        <v>4005</v>
      </c>
      <c r="E6" s="28">
        <f t="shared" si="1"/>
        <v>8.0180180180180177E-3</v>
      </c>
      <c r="F6" s="29">
        <f t="shared" si="4"/>
        <v>126.49110640673517</v>
      </c>
      <c r="G6" s="28">
        <f t="shared" si="2"/>
        <v>6.2877098228681536</v>
      </c>
      <c r="H6" s="27">
        <f t="shared" si="3"/>
        <v>4.7717082994305576E-2</v>
      </c>
    </row>
    <row r="7" spans="1:8" x14ac:dyDescent="0.15">
      <c r="A7" s="23"/>
      <c r="B7" s="27">
        <v>5000</v>
      </c>
      <c r="C7" s="27">
        <v>3</v>
      </c>
      <c r="D7" s="27">
        <f>(C7+1)+C7*B7</f>
        <v>15004</v>
      </c>
      <c r="E7" s="28">
        <f t="shared" si="1"/>
        <v>1.2005601120224044E-3</v>
      </c>
      <c r="F7" s="29">
        <f t="shared" si="4"/>
        <v>212.13203435596427</v>
      </c>
      <c r="G7" s="28">
        <f t="shared" si="2"/>
        <v>6.5113447631781769</v>
      </c>
      <c r="H7" s="27">
        <f t="shared" si="3"/>
        <v>1.4508515971981424E-2</v>
      </c>
    </row>
    <row r="8" spans="1:8" x14ac:dyDescent="0.15">
      <c r="A8" s="23"/>
      <c r="B8" s="27">
        <v>5000</v>
      </c>
      <c r="C8" s="27">
        <v>4</v>
      </c>
      <c r="D8" s="27">
        <f t="shared" si="0"/>
        <v>20005</v>
      </c>
      <c r="E8" s="28">
        <f>D8/((B8*(B8-1))/2)</f>
        <v>1.6007201440288057E-3</v>
      </c>
      <c r="F8" s="29">
        <f t="shared" si="4"/>
        <v>282.84271247461902</v>
      </c>
      <c r="G8" s="28">
        <f t="shared" si="2"/>
        <v>6.5113447631781769</v>
      </c>
      <c r="H8" s="27">
        <f t="shared" si="3"/>
        <v>1.4508515971981424E-2</v>
      </c>
    </row>
    <row r="9" spans="1:8" x14ac:dyDescent="0.15">
      <c r="A9" s="30"/>
      <c r="B9" s="31"/>
      <c r="C9" s="31"/>
      <c r="D9" s="31"/>
      <c r="E9" s="31"/>
      <c r="F9" s="32"/>
      <c r="G9" s="32"/>
      <c r="H9" s="32"/>
    </row>
    <row r="10" spans="1:8" x14ac:dyDescent="0.15">
      <c r="A10" s="48" t="s">
        <v>5</v>
      </c>
      <c r="B10" s="49"/>
      <c r="C10" s="49"/>
      <c r="D10" s="49"/>
      <c r="E10" s="49"/>
      <c r="F10" s="49"/>
      <c r="G10" s="49"/>
      <c r="H10" s="49"/>
    </row>
    <row r="11" spans="1:8" ht="39" x14ac:dyDescent="0.15">
      <c r="A11" s="25" t="s">
        <v>6</v>
      </c>
      <c r="B11" s="25" t="s">
        <v>1</v>
      </c>
      <c r="C11" s="25" t="s">
        <v>7</v>
      </c>
      <c r="D11" s="33" t="s">
        <v>18</v>
      </c>
      <c r="E11" s="25" t="s">
        <v>10</v>
      </c>
      <c r="F11" s="25" t="s">
        <v>9</v>
      </c>
      <c r="G11" s="25" t="s">
        <v>8</v>
      </c>
      <c r="H11" s="24" t="s">
        <v>4</v>
      </c>
    </row>
    <row r="12" spans="1:8" x14ac:dyDescent="0.15">
      <c r="A12" s="34" t="s">
        <v>11</v>
      </c>
      <c r="B12" s="35" t="s">
        <v>12</v>
      </c>
      <c r="C12" s="36">
        <v>1.2999999999999999E-3</v>
      </c>
      <c r="D12" s="35">
        <f>((B12*(B12-1))/2)*C12</f>
        <v>162.17499999999998</v>
      </c>
      <c r="E12" s="37">
        <f>D12/((B12*(B12-1))/2)</f>
        <v>1.2999999999999999E-3</v>
      </c>
      <c r="F12" s="35"/>
      <c r="G12" s="38">
        <f>LOG(B12)/LOG(C12*(B12-1))</f>
        <v>-14.359576383075357</v>
      </c>
      <c r="H12" s="35">
        <f>(C12*(B12-1))/B12</f>
        <v>1.2974E-3</v>
      </c>
    </row>
    <row r="13" spans="1:8" x14ac:dyDescent="0.15">
      <c r="A13" s="34" t="s">
        <v>11</v>
      </c>
      <c r="B13" s="35" t="s">
        <v>13</v>
      </c>
      <c r="C13" s="37">
        <v>6.6E-4</v>
      </c>
      <c r="D13" s="35">
        <f t="shared" ref="D13:D23" si="5">((B13*(B13-1))/2)*C13</f>
        <v>329.67</v>
      </c>
      <c r="E13" s="37">
        <f t="shared" ref="E13:E23" si="6">D13/((B13*(B13-1))/2)</f>
        <v>6.6E-4</v>
      </c>
      <c r="F13" s="35"/>
      <c r="G13" s="38">
        <f t="shared" ref="G13:G23" si="7">LOG(B13)/LOG(C13*(B13-1))</f>
        <v>-16.584611882433826</v>
      </c>
      <c r="H13" s="35">
        <f t="shared" ref="H13:H23" si="8">(C13*(B13-1))/B13</f>
        <v>6.5934000000000001E-4</v>
      </c>
    </row>
    <row r="14" spans="1:8" x14ac:dyDescent="0.15">
      <c r="A14" s="34" t="s">
        <v>11</v>
      </c>
      <c r="B14" s="35" t="s">
        <v>14</v>
      </c>
      <c r="C14" s="37">
        <v>1.2999999999999999E-4</v>
      </c>
      <c r="D14" s="35">
        <f t="shared" si="5"/>
        <v>1624.675</v>
      </c>
      <c r="E14" s="37">
        <f t="shared" si="6"/>
        <v>1.2999999999999999E-4</v>
      </c>
      <c r="F14" s="35"/>
      <c r="G14" s="38">
        <f t="shared" si="7"/>
        <v>-19.762251537347232</v>
      </c>
      <c r="H14" s="35">
        <f t="shared" si="8"/>
        <v>1.2997399999999999E-4</v>
      </c>
    </row>
    <row r="15" spans="1:8" x14ac:dyDescent="0.15">
      <c r="A15" s="34" t="s">
        <v>15</v>
      </c>
      <c r="B15" s="35" t="s">
        <v>12</v>
      </c>
      <c r="C15" s="37">
        <v>2E-3</v>
      </c>
      <c r="D15" s="35">
        <f t="shared" si="5"/>
        <v>249.5</v>
      </c>
      <c r="E15" s="37">
        <f t="shared" si="6"/>
        <v>2E-3</v>
      </c>
      <c r="F15" s="35"/>
      <c r="G15" s="38">
        <f t="shared" si="7"/>
        <v>-3104.1957083567836</v>
      </c>
      <c r="H15" s="35">
        <f t="shared" si="8"/>
        <v>1.9959999999999999E-3</v>
      </c>
    </row>
    <row r="16" spans="1:8" x14ac:dyDescent="0.15">
      <c r="A16" s="34" t="s">
        <v>15</v>
      </c>
      <c r="B16" s="35" t="s">
        <v>13</v>
      </c>
      <c r="C16" s="37">
        <v>1E-3</v>
      </c>
      <c r="D16" s="35">
        <f t="shared" si="5"/>
        <v>499.5</v>
      </c>
      <c r="E16" s="37">
        <f t="shared" si="6"/>
        <v>1E-3</v>
      </c>
      <c r="F16" s="35"/>
      <c r="G16" s="38">
        <f t="shared" si="7"/>
        <v>-6904.3008254083616</v>
      </c>
      <c r="H16" s="35">
        <f t="shared" si="8"/>
        <v>9.990000000000001E-4</v>
      </c>
    </row>
    <row r="17" spans="1:8" x14ac:dyDescent="0.15">
      <c r="A17" s="34" t="s">
        <v>15</v>
      </c>
      <c r="B17" s="35" t="s">
        <v>14</v>
      </c>
      <c r="C17" s="37">
        <v>2.0000000000000001E-4</v>
      </c>
      <c r="D17" s="35">
        <f t="shared" si="5"/>
        <v>2499.5</v>
      </c>
      <c r="E17" s="37">
        <f t="shared" si="6"/>
        <v>2.0000000000000001E-4</v>
      </c>
      <c r="F17" s="35"/>
      <c r="G17" s="38">
        <f t="shared" si="7"/>
        <v>-42581.707218522752</v>
      </c>
      <c r="H17" s="35">
        <f t="shared" si="8"/>
        <v>1.9996E-4</v>
      </c>
    </row>
    <row r="18" spans="1:8" x14ac:dyDescent="0.15">
      <c r="A18" s="34" t="s">
        <v>16</v>
      </c>
      <c r="B18" s="35" t="s">
        <v>12</v>
      </c>
      <c r="C18" s="37">
        <v>4.0000000000000001E-3</v>
      </c>
      <c r="D18" s="35">
        <f t="shared" si="5"/>
        <v>499</v>
      </c>
      <c r="E18" s="37">
        <f t="shared" si="6"/>
        <v>4.0000000000000001E-3</v>
      </c>
      <c r="F18" s="35"/>
      <c r="G18" s="38">
        <f t="shared" si="7"/>
        <v>8.9917549846782379</v>
      </c>
      <c r="H18" s="35">
        <f t="shared" si="8"/>
        <v>3.9919999999999999E-3</v>
      </c>
    </row>
    <row r="19" spans="1:8" x14ac:dyDescent="0.15">
      <c r="A19" s="34" t="s">
        <v>16</v>
      </c>
      <c r="B19" s="35" t="s">
        <v>13</v>
      </c>
      <c r="C19" s="37">
        <v>2E-3</v>
      </c>
      <c r="D19" s="35">
        <f t="shared" si="5"/>
        <v>999</v>
      </c>
      <c r="E19" s="37">
        <f t="shared" si="6"/>
        <v>2E-3</v>
      </c>
      <c r="F19" s="35"/>
      <c r="G19" s="38">
        <f t="shared" si="7"/>
        <v>9.9801898590671616</v>
      </c>
      <c r="H19" s="35">
        <f t="shared" si="8"/>
        <v>1.9980000000000002E-3</v>
      </c>
    </row>
    <row r="20" spans="1:8" x14ac:dyDescent="0.15">
      <c r="A20" s="34" t="s">
        <v>16</v>
      </c>
      <c r="B20" s="35" t="s">
        <v>14</v>
      </c>
      <c r="C20" s="37">
        <v>4.0000000000000002E-4</v>
      </c>
      <c r="D20" s="35">
        <f t="shared" si="5"/>
        <v>4999</v>
      </c>
      <c r="E20" s="37">
        <f t="shared" si="6"/>
        <v>4.0000000000000002E-4</v>
      </c>
      <c r="F20" s="35"/>
      <c r="G20" s="38">
        <f t="shared" si="7"/>
        <v>12.291259241998461</v>
      </c>
      <c r="H20" s="35">
        <f t="shared" si="8"/>
        <v>3.9992000000000001E-4</v>
      </c>
    </row>
    <row r="21" spans="1:8" x14ac:dyDescent="0.15">
      <c r="A21" s="34" t="s">
        <v>17</v>
      </c>
      <c r="B21" s="35">
        <v>500</v>
      </c>
      <c r="C21" s="39">
        <v>2.5000000000000001E-2</v>
      </c>
      <c r="D21" s="35">
        <f t="shared" si="5"/>
        <v>3118.75</v>
      </c>
      <c r="E21" s="37">
        <f t="shared" si="6"/>
        <v>2.5000000000000001E-2</v>
      </c>
      <c r="F21" s="35"/>
      <c r="G21" s="38">
        <f t="shared" si="7"/>
        <v>2.4624727559200661</v>
      </c>
      <c r="H21" s="35">
        <f t="shared" si="8"/>
        <v>2.4950000000000003E-2</v>
      </c>
    </row>
    <row r="22" spans="1:8" x14ac:dyDescent="0.15">
      <c r="A22" s="34" t="s">
        <v>17</v>
      </c>
      <c r="B22" s="35" t="s">
        <v>13</v>
      </c>
      <c r="C22" s="39">
        <v>1.4E-2</v>
      </c>
      <c r="D22" s="35">
        <f t="shared" si="5"/>
        <v>6993</v>
      </c>
      <c r="E22" s="37">
        <f t="shared" si="6"/>
        <v>1.4E-2</v>
      </c>
      <c r="F22" s="35"/>
      <c r="G22" s="38">
        <f t="shared" si="7"/>
        <v>2.6185013159337709</v>
      </c>
      <c r="H22" s="35">
        <f t="shared" si="8"/>
        <v>1.3986E-2</v>
      </c>
    </row>
    <row r="23" spans="1:8" x14ac:dyDescent="0.15">
      <c r="A23" s="34" t="s">
        <v>17</v>
      </c>
      <c r="B23" s="35" t="s">
        <v>14</v>
      </c>
      <c r="C23" s="40">
        <v>3.3999999999999998E-3</v>
      </c>
      <c r="D23" s="35">
        <f t="shared" si="5"/>
        <v>42491.5</v>
      </c>
      <c r="E23" s="37">
        <f t="shared" si="6"/>
        <v>3.3999999999999998E-3</v>
      </c>
      <c r="F23" s="35"/>
      <c r="G23" s="38">
        <f t="shared" si="7"/>
        <v>3.0064077422797348</v>
      </c>
      <c r="H23" s="35">
        <f t="shared" si="8"/>
        <v>3.3993200000000004E-3</v>
      </c>
    </row>
  </sheetData>
  <mergeCells count="2">
    <mergeCell ref="A1:H1"/>
    <mergeCell ref="A10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H23"/>
  <sheetViews>
    <sheetView workbookViewId="0">
      <selection activeCell="D3" sqref="D3"/>
    </sheetView>
  </sheetViews>
  <sheetFormatPr baseColWidth="10" defaultRowHeight="13" x14ac:dyDescent="0.15"/>
  <cols>
    <col min="1" max="1" width="12.83203125" bestFit="1" customWidth="1"/>
  </cols>
  <sheetData>
    <row r="1" spans="1:8" x14ac:dyDescent="0.15">
      <c r="A1" s="50" t="s">
        <v>0</v>
      </c>
      <c r="B1" s="51"/>
      <c r="C1" s="51"/>
      <c r="D1" s="51"/>
      <c r="E1" s="51"/>
      <c r="F1" s="51"/>
      <c r="G1" s="51"/>
      <c r="H1" s="51"/>
    </row>
    <row r="2" spans="1:8" ht="39" x14ac:dyDescent="0.15">
      <c r="A2" s="15"/>
      <c r="B2" s="2" t="s">
        <v>1</v>
      </c>
      <c r="C2" s="2" t="s">
        <v>2</v>
      </c>
      <c r="D2" s="2" t="s">
        <v>18</v>
      </c>
      <c r="E2" s="10" t="s">
        <v>10</v>
      </c>
      <c r="F2" s="1" t="s">
        <v>3</v>
      </c>
      <c r="G2" s="10" t="s">
        <v>8</v>
      </c>
      <c r="H2" s="2" t="s">
        <v>4</v>
      </c>
    </row>
    <row r="3" spans="1:8" x14ac:dyDescent="0.15">
      <c r="B3" s="4">
        <v>500</v>
      </c>
      <c r="C3" s="4">
        <v>3</v>
      </c>
      <c r="D3" s="4">
        <v>1494</v>
      </c>
      <c r="E3" s="4">
        <v>1.2E-2</v>
      </c>
      <c r="F3" s="3">
        <v>90</v>
      </c>
      <c r="G3" s="22">
        <v>3.125</v>
      </c>
      <c r="H3" s="4">
        <v>0.06</v>
      </c>
    </row>
    <row r="4" spans="1:8" x14ac:dyDescent="0.15">
      <c r="B4" s="4">
        <v>500</v>
      </c>
      <c r="C4" s="4">
        <v>4</v>
      </c>
      <c r="D4" s="4">
        <v>1990</v>
      </c>
      <c r="E4" s="4">
        <v>1.6E-2</v>
      </c>
      <c r="F4" s="6">
        <v>116</v>
      </c>
      <c r="G4" s="41">
        <v>2.879</v>
      </c>
      <c r="H4" s="4">
        <v>8.2000000000000003E-2</v>
      </c>
    </row>
    <row r="5" spans="1:8" x14ac:dyDescent="0.15">
      <c r="B5" s="4">
        <v>1000</v>
      </c>
      <c r="C5" s="4">
        <v>3</v>
      </c>
      <c r="D5" s="4">
        <v>2994</v>
      </c>
      <c r="E5" s="4">
        <v>6.0000000000000001E-3</v>
      </c>
      <c r="F5" s="6">
        <v>130</v>
      </c>
      <c r="G5" s="41">
        <v>3.3330000000000002</v>
      </c>
      <c r="H5" s="4">
        <v>4.9000000000000002E-2</v>
      </c>
    </row>
    <row r="6" spans="1:8" x14ac:dyDescent="0.15">
      <c r="B6" s="4">
        <v>1000</v>
      </c>
      <c r="C6" s="4">
        <v>4</v>
      </c>
      <c r="D6" s="4">
        <v>3990</v>
      </c>
      <c r="E6" s="4">
        <v>8.0000000000000002E-3</v>
      </c>
      <c r="F6" s="6">
        <v>192</v>
      </c>
      <c r="G6" s="41">
        <v>3.0459999999999998</v>
      </c>
      <c r="H6" s="4">
        <v>6.4000000000000001E-2</v>
      </c>
    </row>
    <row r="7" spans="1:8" x14ac:dyDescent="0.15">
      <c r="B7" s="4">
        <v>5000</v>
      </c>
      <c r="C7" s="4">
        <v>3</v>
      </c>
      <c r="D7" s="4">
        <v>14994</v>
      </c>
      <c r="E7" s="4">
        <v>1E-3</v>
      </c>
      <c r="F7" s="6">
        <v>2013</v>
      </c>
      <c r="G7" s="5">
        <v>2.6949999999999998</v>
      </c>
      <c r="H7" s="4">
        <v>0.30299999999999999</v>
      </c>
    </row>
    <row r="8" spans="1:8" x14ac:dyDescent="0.15">
      <c r="B8" s="4">
        <v>5000</v>
      </c>
      <c r="C8" s="4">
        <v>4</v>
      </c>
      <c r="D8" s="4">
        <v>19990</v>
      </c>
      <c r="E8" s="4">
        <v>2E-3</v>
      </c>
      <c r="F8" s="6">
        <v>1030</v>
      </c>
      <c r="G8" s="5">
        <v>3.0169999999999999</v>
      </c>
      <c r="H8" s="4">
        <v>0.1</v>
      </c>
    </row>
    <row r="9" spans="1:8" x14ac:dyDescent="0.15">
      <c r="A9" s="7"/>
      <c r="B9" s="8"/>
      <c r="C9" s="8"/>
      <c r="D9" s="8"/>
      <c r="E9" s="8"/>
      <c r="F9" s="9"/>
      <c r="G9" s="9"/>
      <c r="H9" s="9"/>
    </row>
    <row r="10" spans="1:8" x14ac:dyDescent="0.15">
      <c r="A10" s="52" t="s">
        <v>5</v>
      </c>
      <c r="B10" s="53"/>
      <c r="C10" s="53"/>
      <c r="D10" s="53"/>
      <c r="E10" s="53"/>
      <c r="F10" s="53"/>
      <c r="G10" s="53"/>
      <c r="H10" s="53"/>
    </row>
    <row r="11" spans="1:8" ht="39" x14ac:dyDescent="0.15">
      <c r="A11" s="10" t="s">
        <v>6</v>
      </c>
      <c r="B11" s="10" t="s">
        <v>1</v>
      </c>
      <c r="C11" s="10" t="s">
        <v>7</v>
      </c>
      <c r="D11" s="14" t="s">
        <v>18</v>
      </c>
      <c r="E11" s="10" t="s">
        <v>10</v>
      </c>
      <c r="F11" s="10" t="s">
        <v>9</v>
      </c>
      <c r="G11" s="10" t="s">
        <v>8</v>
      </c>
      <c r="H11" s="2" t="s">
        <v>4</v>
      </c>
    </row>
    <row r="12" spans="1:8" x14ac:dyDescent="0.15">
      <c r="A12" s="13" t="s">
        <v>11</v>
      </c>
      <c r="B12" s="11" t="s">
        <v>12</v>
      </c>
      <c r="C12" s="18">
        <v>1.2999999999999999E-3</v>
      </c>
      <c r="D12" s="11">
        <v>155</v>
      </c>
      <c r="E12" s="11">
        <v>6.0000000000000001E-3</v>
      </c>
      <c r="F12" s="11">
        <v>4</v>
      </c>
      <c r="G12" s="11">
        <v>2.1016042000000001</v>
      </c>
      <c r="H12" s="11">
        <v>0</v>
      </c>
    </row>
    <row r="13" spans="1:8" x14ac:dyDescent="0.15">
      <c r="A13" s="13" t="s">
        <v>11</v>
      </c>
      <c r="B13" s="11" t="s">
        <v>13</v>
      </c>
      <c r="C13" s="19">
        <v>6.6E-4</v>
      </c>
      <c r="D13" s="11">
        <v>303</v>
      </c>
      <c r="E13" s="11">
        <v>0</v>
      </c>
      <c r="F13" s="11">
        <v>5</v>
      </c>
      <c r="G13" s="11">
        <v>2.6713361999999998</v>
      </c>
      <c r="H13" s="11">
        <v>1E-3</v>
      </c>
    </row>
    <row r="14" spans="1:8" x14ac:dyDescent="0.15">
      <c r="A14" s="13" t="s">
        <v>11</v>
      </c>
      <c r="B14" s="11" t="s">
        <v>14</v>
      </c>
      <c r="C14" s="19">
        <v>1.2999999999999999E-4</v>
      </c>
      <c r="D14" s="11">
        <v>1241</v>
      </c>
      <c r="E14" s="11">
        <v>0</v>
      </c>
      <c r="F14" s="11">
        <v>4</v>
      </c>
      <c r="G14" s="11">
        <v>1.9480982</v>
      </c>
      <c r="H14" s="11">
        <v>0</v>
      </c>
    </row>
    <row r="15" spans="1:8" x14ac:dyDescent="0.15">
      <c r="A15" s="13" t="s">
        <v>15</v>
      </c>
      <c r="B15" s="11" t="s">
        <v>12</v>
      </c>
      <c r="C15" s="19">
        <v>2E-3</v>
      </c>
      <c r="D15" s="11">
        <v>244</v>
      </c>
      <c r="E15" s="11">
        <v>2E-3</v>
      </c>
      <c r="F15" s="11">
        <v>5</v>
      </c>
      <c r="G15" s="11">
        <v>6.1228740999999998</v>
      </c>
      <c r="H15" s="11">
        <v>0</v>
      </c>
    </row>
    <row r="16" spans="1:8" x14ac:dyDescent="0.15">
      <c r="A16" s="13" t="s">
        <v>15</v>
      </c>
      <c r="B16" s="11" t="s">
        <v>13</v>
      </c>
      <c r="C16" s="19">
        <v>1E-3</v>
      </c>
      <c r="D16" s="11">
        <v>505</v>
      </c>
      <c r="E16" s="11">
        <v>1E-3</v>
      </c>
      <c r="F16" s="11">
        <v>6</v>
      </c>
      <c r="G16" s="11">
        <v>11.2067234</v>
      </c>
      <c r="H16" s="11">
        <v>1.4999999999999999E-2</v>
      </c>
    </row>
    <row r="17" spans="1:8" x14ac:dyDescent="0.15">
      <c r="A17" s="13" t="s">
        <v>15</v>
      </c>
      <c r="B17" s="11" t="s">
        <v>14</v>
      </c>
      <c r="C17" s="19">
        <v>2.0000000000000001E-4</v>
      </c>
      <c r="D17" s="11">
        <v>2420</v>
      </c>
      <c r="E17" s="11">
        <v>0</v>
      </c>
      <c r="F17" s="11">
        <v>6</v>
      </c>
      <c r="G17" s="11">
        <v>6.8470190000000004</v>
      </c>
      <c r="H17" s="11">
        <v>0</v>
      </c>
    </row>
    <row r="18" spans="1:8" x14ac:dyDescent="0.15">
      <c r="A18" s="13" t="s">
        <v>16</v>
      </c>
      <c r="B18" s="11" t="s">
        <v>12</v>
      </c>
      <c r="C18" s="19">
        <v>4.0000000000000001E-3</v>
      </c>
      <c r="D18" s="11">
        <v>508</v>
      </c>
      <c r="E18" s="11">
        <v>4.0000000000000001E-3</v>
      </c>
      <c r="F18" s="11">
        <v>8</v>
      </c>
      <c r="G18" s="11">
        <v>8.1781445000000001</v>
      </c>
      <c r="H18" s="11">
        <v>2E-3</v>
      </c>
    </row>
    <row r="19" spans="1:8" x14ac:dyDescent="0.15">
      <c r="A19" s="13" t="s">
        <v>16</v>
      </c>
      <c r="B19" s="11" t="s">
        <v>13</v>
      </c>
      <c r="C19" s="19">
        <v>2E-3</v>
      </c>
      <c r="D19" s="11">
        <v>972</v>
      </c>
      <c r="E19" s="11">
        <v>2E-3</v>
      </c>
      <c r="F19" s="11">
        <v>8</v>
      </c>
      <c r="G19" s="11">
        <v>9.0600097000000002</v>
      </c>
      <c r="H19" s="11">
        <v>6.0000000000000001E-3</v>
      </c>
    </row>
    <row r="20" spans="1:8" x14ac:dyDescent="0.15">
      <c r="A20" s="13" t="s">
        <v>16</v>
      </c>
      <c r="B20" s="11" t="s">
        <v>14</v>
      </c>
      <c r="C20" s="19">
        <v>4.0000000000000002E-4</v>
      </c>
      <c r="D20" s="11">
        <v>4921</v>
      </c>
      <c r="E20" s="11">
        <v>0</v>
      </c>
      <c r="F20" s="11">
        <v>9</v>
      </c>
      <c r="G20" s="12">
        <v>11498801</v>
      </c>
      <c r="H20" s="11">
        <v>1E-3</v>
      </c>
    </row>
    <row r="21" spans="1:8" x14ac:dyDescent="0.15">
      <c r="A21" s="13" t="s">
        <v>17</v>
      </c>
      <c r="B21" s="11">
        <v>500</v>
      </c>
      <c r="C21" s="16">
        <v>2.5000000000000001E-2</v>
      </c>
      <c r="D21" s="12">
        <v>3153</v>
      </c>
      <c r="E21" s="21">
        <v>2.5000000000000001E-2</v>
      </c>
      <c r="F21" s="11">
        <v>24</v>
      </c>
      <c r="G21" s="20">
        <v>2.7210100000000002</v>
      </c>
      <c r="H21" s="11">
        <v>2.5999999999999999E-2</v>
      </c>
    </row>
    <row r="22" spans="1:8" x14ac:dyDescent="0.15">
      <c r="A22" s="13" t="s">
        <v>17</v>
      </c>
      <c r="B22" s="11" t="s">
        <v>13</v>
      </c>
      <c r="C22" s="16">
        <v>1.4E-2</v>
      </c>
      <c r="D22" s="11">
        <v>6875</v>
      </c>
      <c r="E22" s="11">
        <v>1.4E-2</v>
      </c>
      <c r="F22" s="11">
        <v>26</v>
      </c>
      <c r="G22" s="11">
        <v>2.8961706999999999</v>
      </c>
      <c r="H22" s="11">
        <v>1.2999999999999999E-2</v>
      </c>
    </row>
    <row r="23" spans="1:8" x14ac:dyDescent="0.15">
      <c r="A23" s="13" t="s">
        <v>17</v>
      </c>
      <c r="B23" s="11" t="s">
        <v>14</v>
      </c>
      <c r="C23" s="17">
        <v>3.3999999999999998E-3</v>
      </c>
      <c r="D23" s="11">
        <v>42351</v>
      </c>
      <c r="E23" s="11">
        <v>3.0000000000000001E-3</v>
      </c>
      <c r="F23" s="11">
        <v>31</v>
      </c>
      <c r="G23" s="11">
        <v>3.3156026999999999</v>
      </c>
      <c r="H23" s="11">
        <v>3.0000000000000001E-3</v>
      </c>
    </row>
  </sheetData>
  <mergeCells count="2">
    <mergeCell ref="A1:H1"/>
    <mergeCell ref="A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5" sqref="K5"/>
    </sheetView>
  </sheetViews>
  <sheetFormatPr baseColWidth="10" defaultRowHeight="13" x14ac:dyDescent="0.15"/>
  <cols>
    <col min="2" max="2" width="7.6640625" customWidth="1"/>
    <col min="12" max="12" width="10.83203125" customWidth="1"/>
  </cols>
  <sheetData>
    <row r="1" spans="1:12" ht="39" customHeight="1" x14ac:dyDescent="0.15">
      <c r="A1" s="55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 ht="25" customHeight="1" x14ac:dyDescent="0.15">
      <c r="A2" s="43" t="s">
        <v>1</v>
      </c>
      <c r="B2" s="43" t="s">
        <v>2</v>
      </c>
      <c r="C2" s="54" t="s">
        <v>18</v>
      </c>
      <c r="D2" s="54"/>
      <c r="E2" s="54" t="s">
        <v>10</v>
      </c>
      <c r="F2" s="54"/>
      <c r="G2" s="54" t="s">
        <v>9</v>
      </c>
      <c r="H2" s="54"/>
      <c r="I2" s="54" t="s">
        <v>8</v>
      </c>
      <c r="J2" s="54"/>
      <c r="K2" s="54" t="s">
        <v>4</v>
      </c>
      <c r="L2" s="54"/>
    </row>
    <row r="3" spans="1:12" x14ac:dyDescent="0.15">
      <c r="A3" s="42"/>
      <c r="B3" s="59"/>
      <c r="C3" s="44" t="s">
        <v>20</v>
      </c>
      <c r="D3" s="45" t="s">
        <v>21</v>
      </c>
      <c r="E3" s="44" t="s">
        <v>20</v>
      </c>
      <c r="F3" s="45" t="s">
        <v>21</v>
      </c>
      <c r="G3" s="44" t="s">
        <v>20</v>
      </c>
      <c r="H3" s="45" t="s">
        <v>21</v>
      </c>
      <c r="I3" s="44" t="s">
        <v>20</v>
      </c>
      <c r="J3" s="45" t="s">
        <v>21</v>
      </c>
      <c r="K3" s="44" t="s">
        <v>20</v>
      </c>
      <c r="L3" s="45" t="s">
        <v>21</v>
      </c>
    </row>
    <row r="4" spans="1:12" ht="25" customHeight="1" x14ac:dyDescent="0.15">
      <c r="A4" s="58">
        <v>6566</v>
      </c>
      <c r="B4" s="60">
        <v>6</v>
      </c>
      <c r="C4" s="58">
        <f>(B4+1)+(B4*A4)</f>
        <v>39403</v>
      </c>
      <c r="D4" s="58">
        <v>39418</v>
      </c>
      <c r="E4" s="58">
        <f>C4/((A4*(A4-1))/2)</f>
        <v>1.8281998775570522E-3</v>
      </c>
      <c r="F4" s="58">
        <v>2E-3</v>
      </c>
      <c r="G4" s="58">
        <f>B4*(A4^(1/2))</f>
        <v>486.18514991718945</v>
      </c>
      <c r="H4" s="58">
        <v>290</v>
      </c>
      <c r="I4" s="58">
        <f>LOG(A4)/(LOG(LOG(A4)))</f>
        <v>6.5616827408767122</v>
      </c>
      <c r="J4" s="58">
        <v>2.8690000000000002</v>
      </c>
      <c r="K4" s="58">
        <f>LN((A4^2))/A4</f>
        <v>2.6773256466833804E-3</v>
      </c>
      <c r="L4" s="58">
        <v>0.90500000000000003</v>
      </c>
    </row>
  </sheetData>
  <mergeCells count="6">
    <mergeCell ref="K2:L2"/>
    <mergeCell ref="A1:L1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GEPHI</vt:lpstr>
      <vt:lpstr>Los simpsons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2017-11-14T15:14:50Z</dcterms:created>
  <dcterms:modified xsi:type="dcterms:W3CDTF">2017-12-21T18:23:06Z</dcterms:modified>
</cp:coreProperties>
</file>