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deck\code\inactivesCape\io\input\"/>
    </mc:Choice>
  </mc:AlternateContent>
  <xr:revisionPtr revIDLastSave="0" documentId="13_ncr:1_{FE92E2AC-9046-4A18-B140-EEAD28A8B54E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ew_lat_lng" sheetId="3" r:id="rId1"/>
    <sheet name="Main" sheetId="1" r:id="rId2"/>
    <sheet name="lists" sheetId="2" r:id="rId3"/>
  </sheets>
  <externalReferences>
    <externalReference r:id="rId4"/>
  </externalReferences>
  <definedNames>
    <definedName name="_xlnm._FilterDatabase" localSheetId="1" hidden="1">Main!$B$2:$AU$174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0" i="1" l="1"/>
  <c r="AI55" i="1" l="1"/>
  <c r="AT137" i="1" l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5" i="1"/>
  <c r="AT116" i="1"/>
  <c r="AT117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77" i="1"/>
  <c r="AT78" i="1"/>
  <c r="AT79" i="1"/>
  <c r="AT80" i="1"/>
  <c r="AT81" i="1"/>
  <c r="AT8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3" i="1"/>
  <c r="AQ3" i="1" l="1"/>
  <c r="AI4" i="1" l="1"/>
  <c r="AS4" i="1" s="1"/>
  <c r="AI5" i="1"/>
  <c r="AS5" i="1" s="1"/>
  <c r="AI6" i="1"/>
  <c r="AS6" i="1" s="1"/>
  <c r="AI7" i="1"/>
  <c r="AS7" i="1" s="1"/>
  <c r="AI8" i="1"/>
  <c r="AS8" i="1" s="1"/>
  <c r="AI9" i="1"/>
  <c r="AS9" i="1" s="1"/>
  <c r="AS10" i="1"/>
  <c r="AI11" i="1"/>
  <c r="AS11" i="1" s="1"/>
  <c r="AI12" i="1"/>
  <c r="AS12" i="1" s="1"/>
  <c r="AI13" i="1"/>
  <c r="AS13" i="1" s="1"/>
  <c r="AI14" i="1"/>
  <c r="AS14" i="1" s="1"/>
  <c r="AI15" i="1"/>
  <c r="AS15" i="1" s="1"/>
  <c r="AI16" i="1"/>
  <c r="AS16" i="1" s="1"/>
  <c r="AI17" i="1"/>
  <c r="AS17" i="1" s="1"/>
  <c r="AI18" i="1"/>
  <c r="AS18" i="1" s="1"/>
  <c r="AI19" i="1"/>
  <c r="AS19" i="1" s="1"/>
  <c r="AI20" i="1"/>
  <c r="AS20" i="1" s="1"/>
  <c r="AI21" i="1"/>
  <c r="AS21" i="1" s="1"/>
  <c r="AI22" i="1"/>
  <c r="AS22" i="1" s="1"/>
  <c r="AI23" i="1"/>
  <c r="AS23" i="1" s="1"/>
  <c r="AI24" i="1"/>
  <c r="AS24" i="1" s="1"/>
  <c r="AI25" i="1"/>
  <c r="AS25" i="1" s="1"/>
  <c r="AI26" i="1"/>
  <c r="AS26" i="1" s="1"/>
  <c r="AI27" i="1"/>
  <c r="AS27" i="1" s="1"/>
  <c r="AI28" i="1"/>
  <c r="AS28" i="1" s="1"/>
  <c r="AI29" i="1"/>
  <c r="AS29" i="1" s="1"/>
  <c r="AI30" i="1"/>
  <c r="AS30" i="1" s="1"/>
  <c r="AI31" i="1"/>
  <c r="AS31" i="1" s="1"/>
  <c r="AI32" i="1"/>
  <c r="AS32" i="1" s="1"/>
  <c r="AI33" i="1"/>
  <c r="AS33" i="1" s="1"/>
  <c r="AI34" i="1"/>
  <c r="AS34" i="1" s="1"/>
  <c r="AI35" i="1"/>
  <c r="AS35" i="1" s="1"/>
  <c r="AI36" i="1"/>
  <c r="AS36" i="1" s="1"/>
  <c r="AI37" i="1"/>
  <c r="AS37" i="1" s="1"/>
  <c r="AI38" i="1"/>
  <c r="AS38" i="1" s="1"/>
  <c r="AI39" i="1"/>
  <c r="AS39" i="1" s="1"/>
  <c r="AI40" i="1"/>
  <c r="AS40" i="1" s="1"/>
  <c r="AI41" i="1"/>
  <c r="AS41" i="1" s="1"/>
  <c r="AI42" i="1"/>
  <c r="AS42" i="1" s="1"/>
  <c r="AI43" i="1"/>
  <c r="AS43" i="1" s="1"/>
  <c r="AI44" i="1"/>
  <c r="AS44" i="1" s="1"/>
  <c r="AI45" i="1"/>
  <c r="AS45" i="1" s="1"/>
  <c r="AI46" i="1"/>
  <c r="AS46" i="1" s="1"/>
  <c r="AI47" i="1"/>
  <c r="AS47" i="1" s="1"/>
  <c r="AI48" i="1"/>
  <c r="AS48" i="1" s="1"/>
  <c r="AI49" i="1"/>
  <c r="AS49" i="1" s="1"/>
  <c r="AI50" i="1"/>
  <c r="AS50" i="1" s="1"/>
  <c r="AI51" i="1"/>
  <c r="AS51" i="1" s="1"/>
  <c r="AI52" i="1"/>
  <c r="AS52" i="1" s="1"/>
  <c r="AI53" i="1"/>
  <c r="AS53" i="1" s="1"/>
  <c r="AI54" i="1"/>
  <c r="AS54" i="1" s="1"/>
  <c r="AS55" i="1"/>
  <c r="AI56" i="1"/>
  <c r="AS56" i="1" s="1"/>
  <c r="AI57" i="1"/>
  <c r="AS57" i="1" s="1"/>
  <c r="AI58" i="1"/>
  <c r="AS58" i="1" s="1"/>
  <c r="AI59" i="1"/>
  <c r="AS59" i="1" s="1"/>
  <c r="AI60" i="1"/>
  <c r="AS60" i="1" s="1"/>
  <c r="AI61" i="1"/>
  <c r="AS61" i="1" s="1"/>
  <c r="AI62" i="1"/>
  <c r="AS62" i="1" s="1"/>
  <c r="AI63" i="1"/>
  <c r="AS63" i="1" s="1"/>
  <c r="AI64" i="1"/>
  <c r="AS64" i="1" s="1"/>
  <c r="AI65" i="1"/>
  <c r="AS65" i="1" s="1"/>
  <c r="AI66" i="1"/>
  <c r="AS66" i="1" s="1"/>
  <c r="AI67" i="1"/>
  <c r="AS67" i="1" s="1"/>
  <c r="AI68" i="1"/>
  <c r="AS68" i="1" s="1"/>
  <c r="AI69" i="1"/>
  <c r="AS69" i="1" s="1"/>
  <c r="AI70" i="1"/>
  <c r="AS70" i="1" s="1"/>
  <c r="AI71" i="1"/>
  <c r="AS71" i="1" s="1"/>
  <c r="AI72" i="1"/>
  <c r="AS72" i="1" s="1"/>
  <c r="AI73" i="1"/>
  <c r="AS73" i="1" s="1"/>
  <c r="AI74" i="1"/>
  <c r="AS74" i="1" s="1"/>
  <c r="AI75" i="1"/>
  <c r="AS75" i="1" s="1"/>
  <c r="AI76" i="1"/>
  <c r="AS76" i="1" s="1"/>
  <c r="AI77" i="1"/>
  <c r="AS77" i="1" s="1"/>
  <c r="AI78" i="1"/>
  <c r="AS78" i="1" s="1"/>
  <c r="AI79" i="1"/>
  <c r="AS79" i="1" s="1"/>
  <c r="AI80" i="1"/>
  <c r="AS80" i="1" s="1"/>
  <c r="AI81" i="1"/>
  <c r="AS81" i="1" s="1"/>
  <c r="AI82" i="1"/>
  <c r="AS82" i="1" s="1"/>
  <c r="AI83" i="1"/>
  <c r="AS83" i="1" s="1"/>
  <c r="AI84" i="1"/>
  <c r="AS84" i="1" s="1"/>
  <c r="AI85" i="1"/>
  <c r="AS85" i="1" s="1"/>
  <c r="AI86" i="1"/>
  <c r="AS86" i="1" s="1"/>
  <c r="AI87" i="1"/>
  <c r="AS87" i="1" s="1"/>
  <c r="AI88" i="1"/>
  <c r="AS88" i="1" s="1"/>
  <c r="AI89" i="1"/>
  <c r="AS89" i="1" s="1"/>
  <c r="AI90" i="1"/>
  <c r="AS90" i="1" s="1"/>
  <c r="AI91" i="1"/>
  <c r="AS91" i="1" s="1"/>
  <c r="AI92" i="1"/>
  <c r="AS92" i="1" s="1"/>
  <c r="AI93" i="1"/>
  <c r="AS93" i="1" s="1"/>
  <c r="AI94" i="1"/>
  <c r="AS94" i="1" s="1"/>
  <c r="AI95" i="1"/>
  <c r="AS95" i="1" s="1"/>
  <c r="AI96" i="1"/>
  <c r="AS96" i="1" s="1"/>
  <c r="AI97" i="1"/>
  <c r="AS97" i="1" s="1"/>
  <c r="AI98" i="1"/>
  <c r="AS98" i="1" s="1"/>
  <c r="AI99" i="1"/>
  <c r="AS99" i="1" s="1"/>
  <c r="AI100" i="1"/>
  <c r="AS100" i="1" s="1"/>
  <c r="AI101" i="1"/>
  <c r="AS101" i="1" s="1"/>
  <c r="AI102" i="1"/>
  <c r="AS102" i="1" s="1"/>
  <c r="AI103" i="1"/>
  <c r="AS103" i="1" s="1"/>
  <c r="AI104" i="1"/>
  <c r="AS104" i="1" s="1"/>
  <c r="AI105" i="1"/>
  <c r="AS105" i="1" s="1"/>
  <c r="AI106" i="1"/>
  <c r="AS106" i="1" s="1"/>
  <c r="AI107" i="1"/>
  <c r="AS107" i="1" s="1"/>
  <c r="AI108" i="1"/>
  <c r="AS108" i="1" s="1"/>
  <c r="AI109" i="1"/>
  <c r="AS109" i="1" s="1"/>
  <c r="AI110" i="1"/>
  <c r="AS110" i="1" s="1"/>
  <c r="AI111" i="1"/>
  <c r="AS111" i="1" s="1"/>
  <c r="AI112" i="1"/>
  <c r="AS112" i="1" s="1"/>
  <c r="AI113" i="1"/>
  <c r="AS113" i="1" s="1"/>
  <c r="AI114" i="1"/>
  <c r="AS114" i="1" s="1"/>
  <c r="AI115" i="1"/>
  <c r="AS115" i="1" s="1"/>
  <c r="AI116" i="1"/>
  <c r="AS116" i="1" s="1"/>
  <c r="AI117" i="1"/>
  <c r="AS117" i="1" s="1"/>
  <c r="AI118" i="1"/>
  <c r="AS118" i="1" s="1"/>
  <c r="AI119" i="1"/>
  <c r="AS119" i="1" s="1"/>
  <c r="AI120" i="1"/>
  <c r="AS120" i="1" s="1"/>
  <c r="AI121" i="1"/>
  <c r="AS121" i="1" s="1"/>
  <c r="AI122" i="1"/>
  <c r="AS122" i="1" s="1"/>
  <c r="AI123" i="1"/>
  <c r="AS123" i="1" s="1"/>
  <c r="AI124" i="1"/>
  <c r="AS124" i="1" s="1"/>
  <c r="AI125" i="1"/>
  <c r="AS125" i="1" s="1"/>
  <c r="AI126" i="1"/>
  <c r="AS126" i="1" s="1"/>
  <c r="AI127" i="1"/>
  <c r="AS127" i="1" s="1"/>
  <c r="AI128" i="1"/>
  <c r="AS128" i="1" s="1"/>
  <c r="AI129" i="1"/>
  <c r="AS129" i="1" s="1"/>
  <c r="AI130" i="1"/>
  <c r="AS130" i="1" s="1"/>
  <c r="AI131" i="1"/>
  <c r="AS131" i="1" s="1"/>
  <c r="AI132" i="1"/>
  <c r="AS132" i="1" s="1"/>
  <c r="AI133" i="1"/>
  <c r="AS133" i="1" s="1"/>
  <c r="AI134" i="1"/>
  <c r="AS134" i="1" s="1"/>
  <c r="AI135" i="1"/>
  <c r="AS135" i="1" s="1"/>
  <c r="AI136" i="1"/>
  <c r="AS136" i="1" s="1"/>
  <c r="AI137" i="1"/>
  <c r="AS137" i="1" s="1"/>
  <c r="AI138" i="1"/>
  <c r="AS138" i="1" s="1"/>
  <c r="AI139" i="1"/>
  <c r="AS139" i="1" s="1"/>
  <c r="AI140" i="1"/>
  <c r="AS140" i="1" s="1"/>
  <c r="AI141" i="1"/>
  <c r="AS141" i="1" s="1"/>
  <c r="AI142" i="1"/>
  <c r="AS142" i="1" s="1"/>
  <c r="AI143" i="1"/>
  <c r="AS143" i="1" s="1"/>
  <c r="AI144" i="1"/>
  <c r="AS144" i="1" s="1"/>
  <c r="AI145" i="1"/>
  <c r="AS145" i="1" s="1"/>
  <c r="AI146" i="1"/>
  <c r="AS146" i="1" s="1"/>
  <c r="AI147" i="1"/>
  <c r="AS147" i="1" s="1"/>
  <c r="AI148" i="1"/>
  <c r="AS148" i="1" s="1"/>
  <c r="AI149" i="1"/>
  <c r="AS149" i="1" s="1"/>
  <c r="AI150" i="1"/>
  <c r="AS150" i="1" s="1"/>
  <c r="AI151" i="1"/>
  <c r="AS151" i="1" s="1"/>
  <c r="AI152" i="1"/>
  <c r="AS152" i="1" s="1"/>
  <c r="AI153" i="1"/>
  <c r="AS153" i="1" s="1"/>
  <c r="AI154" i="1"/>
  <c r="AS154" i="1" s="1"/>
  <c r="AI155" i="1"/>
  <c r="AS155" i="1" s="1"/>
  <c r="AI156" i="1"/>
  <c r="AS156" i="1" s="1"/>
  <c r="AI157" i="1"/>
  <c r="AS157" i="1" s="1"/>
  <c r="AI158" i="1"/>
  <c r="AS158" i="1" s="1"/>
  <c r="AI159" i="1"/>
  <c r="AS159" i="1" s="1"/>
  <c r="AI160" i="1"/>
  <c r="AS160" i="1" s="1"/>
  <c r="AI161" i="1"/>
  <c r="AS161" i="1" s="1"/>
  <c r="AI162" i="1"/>
  <c r="AS162" i="1" s="1"/>
  <c r="AI163" i="1"/>
  <c r="AS163" i="1" s="1"/>
  <c r="AI164" i="1"/>
  <c r="AS164" i="1" s="1"/>
  <c r="AI165" i="1"/>
  <c r="AS165" i="1" s="1"/>
  <c r="AI166" i="1"/>
  <c r="AS166" i="1" s="1"/>
  <c r="AI167" i="1"/>
  <c r="AS167" i="1" s="1"/>
  <c r="AI168" i="1"/>
  <c r="AS168" i="1" s="1"/>
  <c r="AI169" i="1"/>
  <c r="AS169" i="1" s="1"/>
  <c r="AI170" i="1"/>
  <c r="AS170" i="1" s="1"/>
  <c r="AI171" i="1"/>
  <c r="AS171" i="1" s="1"/>
  <c r="AI172" i="1"/>
  <c r="AS172" i="1" s="1"/>
  <c r="AI3" i="1"/>
  <c r="AS3" i="1" s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3" i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l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B172" i="1" l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U12" i="1" l="1"/>
  <c r="T12" i="1"/>
  <c r="U20" i="1"/>
  <c r="T20" i="1"/>
  <c r="U5" i="1"/>
  <c r="T5" i="1"/>
  <c r="U13" i="1"/>
  <c r="T13" i="1"/>
  <c r="U21" i="1"/>
  <c r="T21" i="1"/>
  <c r="U25" i="1"/>
  <c r="T25" i="1"/>
  <c r="U29" i="1"/>
  <c r="T29" i="1"/>
  <c r="U33" i="1"/>
  <c r="T33" i="1"/>
  <c r="U37" i="1"/>
  <c r="T37" i="1"/>
  <c r="U41" i="1"/>
  <c r="T41" i="1"/>
  <c r="U53" i="1"/>
  <c r="T53" i="1"/>
  <c r="U61" i="1"/>
  <c r="T61" i="1"/>
  <c r="U65" i="1"/>
  <c r="T65" i="1"/>
  <c r="U69" i="1"/>
  <c r="T69" i="1"/>
  <c r="U73" i="1"/>
  <c r="T73" i="1"/>
  <c r="U77" i="1"/>
  <c r="T77" i="1"/>
  <c r="U81" i="1"/>
  <c r="T81" i="1"/>
  <c r="U85" i="1"/>
  <c r="T85" i="1"/>
  <c r="U97" i="1"/>
  <c r="T97" i="1"/>
  <c r="U105" i="1"/>
  <c r="T105" i="1"/>
  <c r="U125" i="1"/>
  <c r="T125" i="1"/>
  <c r="U129" i="1"/>
  <c r="T129" i="1"/>
  <c r="U133" i="1"/>
  <c r="T133" i="1"/>
  <c r="U137" i="1"/>
  <c r="T137" i="1"/>
  <c r="U141" i="1"/>
  <c r="T141" i="1"/>
  <c r="U149" i="1"/>
  <c r="T149" i="1"/>
  <c r="U153" i="1"/>
  <c r="T153" i="1"/>
  <c r="U157" i="1"/>
  <c r="T157" i="1"/>
  <c r="U161" i="1"/>
  <c r="T161" i="1"/>
  <c r="U165" i="1"/>
  <c r="T165" i="1"/>
  <c r="U169" i="1"/>
  <c r="T169" i="1"/>
  <c r="U18" i="1"/>
  <c r="T18" i="1"/>
  <c r="U22" i="1"/>
  <c r="T22" i="1"/>
  <c r="U30" i="1"/>
  <c r="T30" i="1"/>
  <c r="U46" i="1"/>
  <c r="T46" i="1"/>
  <c r="U58" i="1"/>
  <c r="T58" i="1"/>
  <c r="U70" i="1"/>
  <c r="T70" i="1"/>
  <c r="U82" i="1"/>
  <c r="T82" i="1"/>
  <c r="U94" i="1"/>
  <c r="T94" i="1"/>
  <c r="U98" i="1"/>
  <c r="T98" i="1"/>
  <c r="U106" i="1"/>
  <c r="T106" i="1"/>
  <c r="U110" i="1"/>
  <c r="T110" i="1"/>
  <c r="U122" i="1"/>
  <c r="T122" i="1"/>
  <c r="U126" i="1"/>
  <c r="T126" i="1"/>
  <c r="U130" i="1"/>
  <c r="T130" i="1"/>
  <c r="U134" i="1"/>
  <c r="T134" i="1"/>
  <c r="U138" i="1"/>
  <c r="T138" i="1"/>
  <c r="U146" i="1"/>
  <c r="T146" i="1"/>
  <c r="U150" i="1"/>
  <c r="T150" i="1"/>
  <c r="U154" i="1"/>
  <c r="T154" i="1"/>
  <c r="U158" i="1"/>
  <c r="T158" i="1"/>
  <c r="U162" i="1"/>
  <c r="T162" i="1"/>
  <c r="U166" i="1"/>
  <c r="T166" i="1"/>
  <c r="U4" i="1"/>
  <c r="T4" i="1"/>
  <c r="U7" i="1"/>
  <c r="T7" i="1"/>
  <c r="U11" i="1"/>
  <c r="T11" i="1"/>
  <c r="U23" i="1"/>
  <c r="T23" i="1"/>
  <c r="U27" i="1"/>
  <c r="T27" i="1"/>
  <c r="U31" i="1"/>
  <c r="T31" i="1"/>
  <c r="U35" i="1"/>
  <c r="T35" i="1"/>
  <c r="U39" i="1"/>
  <c r="T39" i="1"/>
  <c r="U43" i="1"/>
  <c r="T43" i="1"/>
  <c r="U47" i="1"/>
  <c r="T47" i="1"/>
  <c r="U51" i="1"/>
  <c r="T51" i="1"/>
  <c r="U59" i="1"/>
  <c r="T59" i="1"/>
  <c r="U67" i="1"/>
  <c r="T67" i="1"/>
  <c r="U71" i="1"/>
  <c r="T71" i="1"/>
  <c r="U79" i="1"/>
  <c r="T79" i="1"/>
  <c r="U91" i="1"/>
  <c r="T91" i="1"/>
  <c r="U115" i="1"/>
  <c r="T115" i="1"/>
  <c r="U119" i="1"/>
  <c r="T119" i="1"/>
  <c r="U127" i="1"/>
  <c r="T127" i="1"/>
  <c r="U131" i="1"/>
  <c r="T131" i="1"/>
  <c r="U135" i="1"/>
  <c r="T135" i="1"/>
  <c r="U139" i="1"/>
  <c r="T139" i="1"/>
  <c r="U147" i="1"/>
  <c r="T147" i="1"/>
  <c r="U151" i="1"/>
  <c r="T151" i="1"/>
  <c r="U155" i="1"/>
  <c r="T155" i="1"/>
  <c r="U159" i="1"/>
  <c r="T159" i="1"/>
  <c r="U163" i="1"/>
  <c r="T163" i="1"/>
  <c r="U167" i="1"/>
  <c r="T167" i="1"/>
  <c r="U171" i="1"/>
  <c r="T171" i="1"/>
  <c r="U8" i="1"/>
  <c r="T8" i="1"/>
  <c r="U16" i="1"/>
  <c r="T16" i="1"/>
  <c r="U24" i="1"/>
  <c r="T24" i="1"/>
  <c r="U44" i="1"/>
  <c r="T44" i="1"/>
  <c r="U56" i="1"/>
  <c r="T56" i="1"/>
  <c r="U64" i="1"/>
  <c r="T64" i="1"/>
  <c r="U80" i="1"/>
  <c r="T80" i="1"/>
  <c r="U84" i="1"/>
  <c r="T84" i="1"/>
  <c r="U92" i="1"/>
  <c r="T92" i="1"/>
  <c r="U104" i="1"/>
  <c r="T104" i="1"/>
  <c r="U128" i="1"/>
  <c r="T128" i="1"/>
  <c r="U132" i="1"/>
  <c r="T132" i="1"/>
  <c r="U140" i="1"/>
  <c r="T140" i="1"/>
  <c r="U144" i="1"/>
  <c r="T144" i="1"/>
  <c r="U148" i="1"/>
  <c r="T148" i="1"/>
  <c r="U152" i="1"/>
  <c r="T152" i="1"/>
  <c r="U156" i="1"/>
  <c r="T156" i="1"/>
  <c r="U160" i="1"/>
  <c r="T160" i="1"/>
  <c r="U168" i="1"/>
  <c r="T168" i="1"/>
  <c r="U172" i="1"/>
  <c r="T172" i="1"/>
  <c r="U52" i="1"/>
  <c r="T52" i="1"/>
  <c r="U45" i="1"/>
  <c r="T45" i="1"/>
  <c r="U49" i="1"/>
  <c r="T49" i="1"/>
  <c r="U57" i="1"/>
  <c r="T57" i="1"/>
  <c r="U89" i="1"/>
  <c r="T89" i="1"/>
  <c r="U93" i="1"/>
  <c r="T93" i="1"/>
  <c r="U101" i="1"/>
  <c r="T101" i="1"/>
  <c r="U109" i="1"/>
  <c r="T109" i="1"/>
  <c r="U113" i="1"/>
  <c r="T113" i="1"/>
  <c r="U117" i="1"/>
  <c r="T117" i="1"/>
  <c r="U121" i="1"/>
  <c r="T121" i="1"/>
  <c r="U145" i="1"/>
  <c r="T145" i="1"/>
  <c r="U40" i="1"/>
  <c r="T40" i="1"/>
  <c r="U68" i="1"/>
  <c r="T68" i="1"/>
  <c r="U17" i="1"/>
  <c r="T17" i="1"/>
  <c r="U14" i="1"/>
  <c r="T14" i="1"/>
  <c r="U26" i="1"/>
  <c r="T26" i="1"/>
  <c r="U34" i="1"/>
  <c r="T34" i="1"/>
  <c r="U38" i="1"/>
  <c r="T38" i="1"/>
  <c r="U42" i="1"/>
  <c r="T42" i="1"/>
  <c r="U50" i="1"/>
  <c r="T50" i="1"/>
  <c r="U54" i="1"/>
  <c r="T54" i="1"/>
  <c r="U62" i="1"/>
  <c r="T62" i="1"/>
  <c r="U66" i="1"/>
  <c r="T66" i="1"/>
  <c r="U74" i="1"/>
  <c r="T74" i="1"/>
  <c r="U78" i="1"/>
  <c r="T78" i="1"/>
  <c r="U86" i="1"/>
  <c r="T86" i="1"/>
  <c r="U90" i="1"/>
  <c r="T90" i="1"/>
  <c r="U102" i="1"/>
  <c r="T102" i="1"/>
  <c r="U114" i="1"/>
  <c r="T114" i="1"/>
  <c r="U118" i="1"/>
  <c r="T118" i="1"/>
  <c r="U142" i="1"/>
  <c r="T142" i="1"/>
  <c r="U170" i="1"/>
  <c r="T170" i="1"/>
  <c r="U28" i="1"/>
  <c r="T28" i="1"/>
  <c r="U36" i="1"/>
  <c r="T36" i="1"/>
  <c r="U60" i="1"/>
  <c r="T60" i="1"/>
  <c r="U9" i="1"/>
  <c r="T9" i="1"/>
  <c r="U6" i="1"/>
  <c r="T6" i="1"/>
  <c r="U10" i="1"/>
  <c r="T10" i="1"/>
  <c r="U3" i="1"/>
  <c r="T3" i="1"/>
  <c r="U15" i="1"/>
  <c r="T15" i="1"/>
  <c r="U19" i="1"/>
  <c r="T19" i="1"/>
  <c r="U55" i="1"/>
  <c r="T55" i="1"/>
  <c r="U63" i="1"/>
  <c r="T63" i="1"/>
  <c r="U75" i="1"/>
  <c r="T75" i="1"/>
  <c r="U83" i="1"/>
  <c r="T83" i="1"/>
  <c r="U87" i="1"/>
  <c r="T87" i="1"/>
  <c r="U95" i="1"/>
  <c r="T95" i="1"/>
  <c r="U99" i="1"/>
  <c r="T99" i="1"/>
  <c r="U103" i="1"/>
  <c r="T103" i="1"/>
  <c r="U107" i="1"/>
  <c r="T107" i="1"/>
  <c r="U111" i="1"/>
  <c r="T111" i="1"/>
  <c r="U123" i="1"/>
  <c r="T123" i="1"/>
  <c r="U143" i="1"/>
  <c r="T143" i="1"/>
  <c r="U32" i="1"/>
  <c r="T32" i="1"/>
  <c r="U48" i="1"/>
  <c r="T48" i="1"/>
  <c r="U72" i="1"/>
  <c r="T72" i="1"/>
  <c r="U76" i="1"/>
  <c r="T76" i="1"/>
  <c r="U88" i="1"/>
  <c r="T88" i="1"/>
  <c r="U96" i="1"/>
  <c r="T96" i="1"/>
  <c r="U100" i="1"/>
  <c r="T100" i="1"/>
  <c r="U108" i="1"/>
  <c r="T108" i="1"/>
  <c r="U112" i="1"/>
  <c r="T112" i="1"/>
  <c r="U116" i="1"/>
  <c r="T116" i="1"/>
  <c r="U120" i="1"/>
  <c r="T120" i="1"/>
  <c r="U124" i="1"/>
  <c r="T124" i="1"/>
  <c r="U136" i="1"/>
  <c r="T136" i="1"/>
  <c r="U164" i="1"/>
  <c r="T164" i="1"/>
</calcChain>
</file>

<file path=xl/sharedStrings.xml><?xml version="1.0" encoding="utf-8"?>
<sst xmlns="http://schemas.openxmlformats.org/spreadsheetml/2006/main" count="3229" uniqueCount="599">
  <si>
    <t>url</t>
  </si>
  <si>
    <t>area_name</t>
  </si>
  <si>
    <t>property_id</t>
  </si>
  <si>
    <t>unit_id</t>
  </si>
  <si>
    <t>raw_property_type</t>
  </si>
  <si>
    <t>arrangement_type</t>
  </si>
  <si>
    <t>raw_structure</t>
  </si>
  <si>
    <t>is_active</t>
  </si>
  <si>
    <t>name</t>
  </si>
  <si>
    <t>address</t>
  </si>
  <si>
    <t>city</t>
  </si>
  <si>
    <t>state</t>
  </si>
  <si>
    <t>host_id</t>
  </si>
  <si>
    <t>host_name</t>
  </si>
  <si>
    <t>rooms</t>
  </si>
  <si>
    <t>bathrooms</t>
  </si>
  <si>
    <t>beds</t>
  </si>
  <si>
    <t>lat</t>
  </si>
  <si>
    <t>lng</t>
  </si>
  <si>
    <t>geo_clusters</t>
  </si>
  <si>
    <t>scrape_date</t>
  </si>
  <si>
    <t>https://www.vrbo.com/1777672</t>
  </si>
  <si>
    <t>Sacramento</t>
  </si>
  <si>
    <t>House</t>
  </si>
  <si>
    <t>Relaxing Retreat | Hot Tub | 2 miles from Downtown Sacramento</t>
  </si>
  <si>
    <t>West Sacramento</t>
  </si>
  <si>
    <t>CA</t>
  </si>
  <si>
    <t>https://www.vrbo.com/825911</t>
  </si>
  <si>
    <t>$3800 MONTHLY! 2 BED, 1 BATH, 1 CAR GARAGE! CLOSE TO EVERYTHING IN SACRAMENTO!</t>
  </si>
  <si>
    <t>https://www.vrbo.com/1788120</t>
  </si>
  <si>
    <t>Apartment</t>
  </si>
  <si>
    <t>Rome away in Downtown Sacramento</t>
  </si>
  <si>
    <t>https://www.vrbo.com/1608312</t>
  </si>
  <si>
    <t>√¢¬ù¬§√Ø¬∏¬èYour Home Away From Home!√¢¬ù¬§√Ø¬∏¬è</t>
  </si>
  <si>
    <t>https://www.vrbo.com/504680</t>
  </si>
  <si>
    <t>Studio</t>
  </si>
  <si>
    <t>Urban Loft close to Downtown, UC Davis Med Center &amp; Sutter Hospital</t>
  </si>
  <si>
    <t>https://www.vrbo.com/1566646</t>
  </si>
  <si>
    <t xml:space="preserve">Alice Way Home Newly Updated </t>
  </si>
  <si>
    <t>sacramento</t>
  </si>
  <si>
    <t>ca</t>
  </si>
  <si>
    <t>https://www.vrbo.com/1788076</t>
  </si>
  <si>
    <t>Corporate Apartment</t>
  </si>
  <si>
    <t>Cozy Studio Loft with bayview windows</t>
  </si>
  <si>
    <t>https://www.vrbo.com/1447677</t>
  </si>
  <si>
    <t>Charming Singingwood Home</t>
  </si>
  <si>
    <t>https://www.vrbo.com/1512942</t>
  </si>
  <si>
    <t>Grand Sacramento "Modern Victorian Home" Near UC Davis Med Center/Shriners</t>
  </si>
  <si>
    <t>https://www.vrbo.com/1798249</t>
  </si>
  <si>
    <t>#SOBestFriendsForFrosting</t>
  </si>
  <si>
    <t>https://www.vrbo.com/970969</t>
  </si>
  <si>
    <t>Townhome</t>
  </si>
  <si>
    <t>LePark BLUE Luxury with Pool &amp; Spa Next to Downtown Airport Arena Hospitals</t>
  </si>
  <si>
    <t>https://www.vrbo.com/1570133</t>
  </si>
  <si>
    <t>Kasa | Sacramento | Luxurious 2BD/2BA Apartment</t>
  </si>
  <si>
    <t>https://www.vrbo.com/884335</t>
  </si>
  <si>
    <t>Garden Cottage w/ Bed &amp; Eggs (BnE)</t>
  </si>
  <si>
    <t>https://www.vrbo.com/1570132</t>
  </si>
  <si>
    <t>Kasa | Sacramento | Stylish 1BD/1BA Apartment</t>
  </si>
  <si>
    <t>https://www.vrbo.com/1778400</t>
  </si>
  <si>
    <t>Amazing Home with Pool</t>
  </si>
  <si>
    <t>https://www.vrbo.com/1671725</t>
  </si>
  <si>
    <t>Enchanting McKinley Park Charmer</t>
  </si>
  <si>
    <t>https://www.vrbo.com/776699</t>
  </si>
  <si>
    <t>Dragon House Next to Downtown Old Town, Airport Sleep Train Arena Parks Hospital</t>
  </si>
  <si>
    <t>https://www.vrbo.com/720066</t>
  </si>
  <si>
    <t>One Bedroom/One Bath Apartment FILLED with amenities and close to everything!</t>
  </si>
  <si>
    <t>https://www.vrbo.com/1528831</t>
  </si>
  <si>
    <t>Guest House</t>
  </si>
  <si>
    <t>Private home halfway between SMF and Downtown</t>
  </si>
  <si>
    <t>https://www.vrbo.com/1763141</t>
  </si>
  <si>
    <t>Bedroom in Brick House with a French Touch</t>
  </si>
  <si>
    <t>https://www.vrbo.com/1189876</t>
  </si>
  <si>
    <t>This 3 Bdrm, 2.5 Bath Is In Greenhaven area just minutes to Downtown Sa</t>
  </si>
  <si>
    <t>https://www.vrbo.com/1092390</t>
  </si>
  <si>
    <t>Heart of Midtown - Prime Sacramento Location - 1 Block to J Street</t>
  </si>
  <si>
    <t>https://www.vrbo.com/1202683</t>
  </si>
  <si>
    <t>Midtown Vibe Sacramento with Parking PETS OK !</t>
  </si>
  <si>
    <t>https://www.vrbo.com/1608657</t>
  </si>
  <si>
    <t>Discover Prestigious Arden Park House Rental</t>
  </si>
  <si>
    <t>https://www.vrbo.com/1338777</t>
  </si>
  <si>
    <t>Upstairs Sanctuary for Travelers</t>
  </si>
  <si>
    <t>https://www.vrbo.com/1550275</t>
  </si>
  <si>
    <t>Cottage</t>
  </si>
  <si>
    <t>The Fig Tree Cottage in Heart of Land Park</t>
  </si>
  <si>
    <t>https://www.vrbo.com/1570134</t>
  </si>
  <si>
    <t>Kasa | Sacramento |  Roomy 2BD/2BA Apartment</t>
  </si>
  <si>
    <t>https://www.vrbo.com/751151</t>
  </si>
  <si>
    <t>$4500 MONTHLY! 3 BED, 2 BATH, 2 CAR GARAGE! WALK TO PARK! EASY ACCESS TO I-80</t>
  </si>
  <si>
    <t>https://www.vrbo.com/1513383</t>
  </si>
  <si>
    <t>Bungalow</t>
  </si>
  <si>
    <t>Sutter Midtown 3bd Home w/ Shared Pool</t>
  </si>
  <si>
    <t>https://www.vrbo.com/654612</t>
  </si>
  <si>
    <t>Le Dawn - Luxury, Next to Downtown, Airport, Sleep Train Arena, Pool,Jacuzzi,Gym</t>
  </si>
  <si>
    <t>https://www.vrbo.com/1693933</t>
  </si>
  <si>
    <t>Come Feel Like Home in Natomas! Minutes to the airport, downtown, and old town.</t>
  </si>
  <si>
    <t>https://www.vrbo.com/1449952</t>
  </si>
  <si>
    <t>Spacious Sacramento Home Near UC Davis Med Center</t>
  </si>
  <si>
    <t>https://www.vrbo.com/619838</t>
  </si>
  <si>
    <t>900 Square Foot Guest Cottage Built In 2013. Great For A Family. Patio, Yard.</t>
  </si>
  <si>
    <t>https://www.vrbo.com/1791131</t>
  </si>
  <si>
    <t>Casa De Hatch Sacramento</t>
  </si>
  <si>
    <t>https://www.vrbo.com/1729722</t>
  </si>
  <si>
    <t>AOKI DESIGN CURTIS PARK</t>
  </si>
  <si>
    <t>https://www.vrbo.com/1584612</t>
  </si>
  <si>
    <t xml:space="preserve">Custom 1930's Tudor style home right next to beautiful Land Park </t>
  </si>
  <si>
    <t>https://www.vrbo.com/1633274</t>
  </si>
  <si>
    <t>QUIET Sacramento 3bd/2ba house w/W/D</t>
  </si>
  <si>
    <t>https://www.vrbo.com/1462460</t>
  </si>
  <si>
    <t>The Dream House Pool Garden Grill Close to Downtown Sacramento and Roseville</t>
  </si>
  <si>
    <t>https://www.vrbo.com/1189640</t>
  </si>
  <si>
    <t xml:space="preserve"> Sophisticated Luxury Rental with comfy convenience! </t>
  </si>
  <si>
    <t>https://www.vrbo.com/1819259</t>
  </si>
  <si>
    <t>Large home by the lakes in the best neighborhood in West Sacramento!!!!</t>
  </si>
  <si>
    <t>https://www.vrbo.com/1263777</t>
  </si>
  <si>
    <t>Great 2 BR Home Near the Heart of Sacramento</t>
  </si>
  <si>
    <t>https://www.vrbo.com/990991</t>
  </si>
  <si>
    <t>$4200 MONTHY! UPGRADED HWY 50 CUTIE! 2 BED, 2 BATH, TWO CAR GARAGE WITH YARD!</t>
  </si>
  <si>
    <t>https://www.vrbo.com/1423293</t>
  </si>
  <si>
    <t xml:space="preserve">The Sunny House Close to Downtown Old Town Airport Yard Barbecue Shopping Zoo </t>
  </si>
  <si>
    <t>https://www.vrbo.com/1793460</t>
  </si>
  <si>
    <t>Brand new 5 bedroom home in Downtown Sacramento!!!</t>
  </si>
  <si>
    <t>https://www.vrbo.com/724432</t>
  </si>
  <si>
    <t>Freshly Remodeled Private Apartment in the Heart of Sacramento</t>
  </si>
  <si>
    <t>https://www.vrbo.com/571981</t>
  </si>
  <si>
    <t>Condo</t>
  </si>
  <si>
    <t>Luxury 12th Floor Downtown Condo   Capitol View 30 night minimum stay</t>
  </si>
  <si>
    <t>https://www.vrbo.com/926184</t>
  </si>
  <si>
    <t>$3800 MONTHLY! 2 BD, 1 BA, 1 CAR GARAGE &amp; YARD! CLOSE TO HWY 50 FOR EASY COMMUTE</t>
  </si>
  <si>
    <t>https://www.vrbo.com/1570135</t>
  </si>
  <si>
    <t>Kasa | Sacramento | Stylish 2BD/2BA Apartment</t>
  </si>
  <si>
    <t>https://www.vrbo.com/1448978</t>
  </si>
  <si>
    <t>Explore City from The Sunny East Sac Pool Oasis</t>
  </si>
  <si>
    <t>https://www.vrbo.com/1398761</t>
  </si>
  <si>
    <t>Room in Award Winning 1870 Victorian House in Midtown</t>
  </si>
  <si>
    <t>https://www.vrbo.com/430442</t>
  </si>
  <si>
    <t>Superb Bungalow Close to Everything Ideal for Executive or Family Stay</t>
  </si>
  <si>
    <t>https://www.vrbo.com/1781715</t>
  </si>
  <si>
    <t>Bed And Breakfast</t>
  </si>
  <si>
    <t>Newly remodled Midtown apartment, close to all</t>
  </si>
  <si>
    <t>https://www.vrbo.com/1495474</t>
  </si>
  <si>
    <t>NEW Luxury Cottage in East Sac Walk &amp; Bike to McKinley Park, Midtown &amp; Downtown</t>
  </si>
  <si>
    <t>https://www.vrbo.com/1724190</t>
  </si>
  <si>
    <t>HIP-1 MIDTOWN SACRAMENTO</t>
  </si>
  <si>
    <t>https://www.vrbo.com/1694488</t>
  </si>
  <si>
    <t>Cozy home located close to Shopping, Entertainment, River, CSUS, and Downtown.</t>
  </si>
  <si>
    <t>https://www.vrbo.com/914587</t>
  </si>
  <si>
    <t>WIND HOUSE Luxury Next to Downtown OldTown Airport SleepTrain Arena Pool Sauna</t>
  </si>
  <si>
    <t>https://www.vrbo.com/1826970</t>
  </si>
  <si>
    <t>Modern Chic Designer Home | King Bed</t>
  </si>
  <si>
    <t>https://www.vrbo.com/816894</t>
  </si>
  <si>
    <t>Gianno GOLD Downtown, Airport, Sleep Train Arena, Walk To Park, Tennis Court</t>
  </si>
  <si>
    <t>https://www.vrbo.com/1338738</t>
  </si>
  <si>
    <t>Executive Housing for a Traveling Group</t>
  </si>
  <si>
    <t>https://www.vrbo.com/1481380</t>
  </si>
  <si>
    <t>NEW! Charming Sacramento Home- 10 Min to Downtown</t>
  </si>
  <si>
    <t>https://www.vrbo.com/1263456</t>
  </si>
  <si>
    <t>Modern 1 BR Sacramento Guest House Close to Everything</t>
  </si>
  <si>
    <t>https://www.vrbo.com/1782850</t>
  </si>
  <si>
    <t xml:space="preserve">Cottage at beautiful McKinley Park.       </t>
  </si>
  <si>
    <t>https://www.vrbo.com/1051045</t>
  </si>
  <si>
    <t xml:space="preserve">Casa Pelligrini, The Perfect Home Away From Home! </t>
  </si>
  <si>
    <t>https://www.vrbo.com/1470229</t>
  </si>
  <si>
    <t>Spacious, Business Equipped Room w/ Private Bath</t>
  </si>
  <si>
    <t>https://www.vrbo.com/1245761</t>
  </si>
  <si>
    <t xml:space="preserve">Riviera Silver House in the Pocket Area  Downtown Zoo Airport Sleep Train Arena </t>
  </si>
  <si>
    <t>https://www.vrbo.com/1450696</t>
  </si>
  <si>
    <t>Sacramento Modern "Hotel Style 1 Bedroom"</t>
  </si>
  <si>
    <t>https://www.vrbo.com/926181</t>
  </si>
  <si>
    <t>$4200 MONTHLY! 2 BEDROOM, 2 BATH, 2 CAR GARAGE &amp; YARD!</t>
  </si>
  <si>
    <t>https://www.vrbo.com/1651913</t>
  </si>
  <si>
    <t>Brand New Modern Guest House in Desirable East Sac</t>
  </si>
  <si>
    <t>https://www.vrbo.com/1795881</t>
  </si>
  <si>
    <t>PRIVATE RESORT BY UC DAVID MED CENTER</t>
  </si>
  <si>
    <t>https://www.vrbo.com/1572069</t>
  </si>
  <si>
    <t>Quiet Getaway For Two "5 star treatment" (Snacks, and breakfast provided)</t>
  </si>
  <si>
    <t>https://www.vrbo.com/751058</t>
  </si>
  <si>
    <t>$4200 MONTHLY! 2 BEDS! 2 BATHS! 2 CAR GARAGE WITH YARD! WALK TO PARK!</t>
  </si>
  <si>
    <t>https://www.vrbo.com/1414331</t>
  </si>
  <si>
    <t>Airport/downtown/Cal Expo 3 bd/1 ba house w/ Washer/Dryer</t>
  </si>
  <si>
    <t>https://www.vrbo.com/1500151</t>
  </si>
  <si>
    <t>NEW! Quiet McKinley Park Executive Home - Walk to Midtown</t>
  </si>
  <si>
    <t>https://www.vrbo.com/803221</t>
  </si>
  <si>
    <t>2 BR / 1 Bath East Sac Guest House Near Downtown &amp; Midtown</t>
  </si>
  <si>
    <t>https://www.vrbo.com/1463455</t>
  </si>
  <si>
    <t>Brand New Luxury 2 Bedroom Apartment</t>
  </si>
  <si>
    <t>https://www.vrbo.com/960170</t>
  </si>
  <si>
    <t>Serene, Private Villa Oasis - East Downtown Sacramento</t>
  </si>
  <si>
    <t>SACRAMENTO</t>
  </si>
  <si>
    <t>https://www.vrbo.com/835953</t>
  </si>
  <si>
    <t xml:space="preserve">2 blocks to American River Trail! Community Pool &amp; Tennis!  </t>
  </si>
  <si>
    <t>https://www.vrbo.com/1722555</t>
  </si>
  <si>
    <t>Cozy, modern home in Sacramento</t>
  </si>
  <si>
    <t>https://www.vrbo.com/841773</t>
  </si>
  <si>
    <t>Adison GOLD - Organic Garden &amp; Barbecue, Easy Access to Hwy, Downtown &amp; Airport</t>
  </si>
  <si>
    <t>https://www.vrbo.com/1729787</t>
  </si>
  <si>
    <t>AOKI DESIGN in Sacramento</t>
  </si>
  <si>
    <t>https://www.vrbo.com/1467075</t>
  </si>
  <si>
    <t>Easy &amp; Amazing 2 bed/1bath house in East Sac!</t>
  </si>
  <si>
    <t>https://www.vrbo.com/1248504</t>
  </si>
  <si>
    <t>Historic Home Walking Distance To Downtown Sacramento And Attractions</t>
  </si>
  <si>
    <t>https://www.vrbo.com/1294446</t>
  </si>
  <si>
    <t>GIANNO SILVER Downtown, Airport, Sleep Train Arena, Walk To Parks, Tennis Courts</t>
  </si>
  <si>
    <t>https://www.vrbo.com/1793330</t>
  </si>
  <si>
    <t>NEW Beautiful Modern Spacious Home near SMF Airport</t>
  </si>
  <si>
    <t>https://www.vrbo.com/970968</t>
  </si>
  <si>
    <t>Adison SILVER Organic Garden &amp; Barbecue, Easy Access to Hwy, Downtown &amp; Airport</t>
  </si>
  <si>
    <t>https://www.vrbo.com/1516585</t>
  </si>
  <si>
    <t>Vibrant Vintage Home</t>
  </si>
  <si>
    <t>https://www.vrbo.com/1535989</t>
  </si>
  <si>
    <t xml:space="preserve">Serene Oasis in the Heart of Downtown and UC Davis Medical Center </t>
  </si>
  <si>
    <t>https://www.vrbo.com/1437865</t>
  </si>
  <si>
    <t>√¢¬ò¬Ö Comfortable Home √¢¬ò¬Ö Quiet Cul-de-Sac √¢¬ò¬Ö Huge Yard √¢¬ò¬Ö</t>
  </si>
  <si>
    <t>https://www.vrbo.com/1777977</t>
  </si>
  <si>
    <t>Big, Beautiful and Convenient Sierra Oaks</t>
  </si>
  <si>
    <t>https://www.vrbo.com/963461</t>
  </si>
  <si>
    <t>Majestic Sacramento River Dream House! Only Minutes From Sac Airport!</t>
  </si>
  <si>
    <t>https://www.vrbo.com/1303888</t>
  </si>
  <si>
    <t>Downtown Sac Luxury High Rise Condo</t>
  </si>
  <si>
    <t>https://www.vrbo.com/1590976</t>
  </si>
  <si>
    <t>Charming Curtis Park 1 Bed/1 Bath Private Unit</t>
  </si>
  <si>
    <t>https://www.vrbo.com/1802241</t>
  </si>
  <si>
    <t>Peaceful Woodlake near Downtown Sacramento</t>
  </si>
  <si>
    <t>https://www.vrbo.com/1476538</t>
  </si>
  <si>
    <t>MIdtown Stoop-Central location in Midtown Sacramento</t>
  </si>
  <si>
    <t>https://www.vrbo.com/1827855</t>
  </si>
  <si>
    <t>√¢¬ò¬Ä√Ø¬∏¬èSACTO SUNNY HOUSE √¢¬ò¬Ä√Ø¬∏¬è</t>
  </si>
  <si>
    <t>https://www.vrbo.com/1816602</t>
  </si>
  <si>
    <t>Classic Craftsman Bungalow near Midtown, Downtown, &amp; Hospital District!</t>
  </si>
  <si>
    <t>https://www.vrbo.com/970967</t>
  </si>
  <si>
    <t>LePark ORANGE Luxury with Pool &amp; Spa Next to Downtown Airport Arena Hospitals</t>
  </si>
  <si>
    <t>https://www.vrbo.com/1826959</t>
  </si>
  <si>
    <t>Trendy Stylish Luxury Home | King Bed</t>
  </si>
  <si>
    <t>https://www.vrbo.com/970983</t>
  </si>
  <si>
    <t>LePark WHITE Luxury with Pool &amp; Spa Next to Downtown Airport Arena Hospitals</t>
  </si>
  <si>
    <t>https://www.vrbo.com/491716</t>
  </si>
  <si>
    <t>Historic Charm Within Walking Distance To UC Davis Med Center</t>
  </si>
  <si>
    <t>https://www.vrbo.com/1340364</t>
  </si>
  <si>
    <t>Historic highwater bungalow in the heart of midtown Sacramento</t>
  </si>
  <si>
    <t>https://www.vrbo.com/1824877</t>
  </si>
  <si>
    <t>Recreational Vehicle</t>
  </si>
  <si>
    <t>Nice 5th wheel trailer with large pop out in rural Sacramento.</t>
  </si>
  <si>
    <t>https://www.vrbo.com/1728881</t>
  </si>
  <si>
    <t>Midtown Sacramento CA</t>
  </si>
  <si>
    <t>https://www.vrbo.com/327012</t>
  </si>
  <si>
    <t>Charming East Sac 3 br Close to Downtown, Sac State, UC Davis Med Center</t>
  </si>
  <si>
    <t>https://www.vrbo.com/1798222</t>
  </si>
  <si>
    <t>Bright and Airy 3 Bedroom 1 1/2 Bath</t>
  </si>
  <si>
    <t>https://www.vrbo.com/1810224</t>
  </si>
  <si>
    <t>The OLIVE House NextTo Roseville DOWNTOWN Tunder VALLEY CASINO Airport YardGrill</t>
  </si>
  <si>
    <t>https://www.vrbo.com/914588</t>
  </si>
  <si>
    <t>Land House Luxury Pool Fitness Downtown OldTown Airport SleepTrainArenaHospitals</t>
  </si>
  <si>
    <t>https://www.vrbo.com/401931</t>
  </si>
  <si>
    <t xml:space="preserve">Historic J. Neely Johnson House in Desireable Downtown Neighborhood </t>
  </si>
  <si>
    <t>https://www.vrbo.com/1512943</t>
  </si>
  <si>
    <t>Sacramento Curtis Park Home on .50 Acre</t>
  </si>
  <si>
    <t>https://www.vrbo.com/1824557</t>
  </si>
  <si>
    <t>Penthouse in Downtown Sacramento</t>
  </si>
  <si>
    <t>https://www.vrbo.com/1027695</t>
  </si>
  <si>
    <t>Spacious Home ~2 miles from Downtown Sacramento</t>
  </si>
  <si>
    <t>https://www.vrbo.com/1827157</t>
  </si>
  <si>
    <t>East Sacramento PVT Rm in Home w/Pool (Near: Mercy Hosp, UCDavis Med, Sac State)</t>
  </si>
  <si>
    <t>https://www.vrbo.com/1600020</t>
  </si>
  <si>
    <t>Lakeside Remodeled Home Away From Home</t>
  </si>
  <si>
    <t>https://www.vrbo.com/1266266</t>
  </si>
  <si>
    <t>Private Luxury Cottage in East Sacramento</t>
  </si>
  <si>
    <t>https://www.vrbo.com/1508540</t>
  </si>
  <si>
    <t xml:space="preserve">PARADISE HOUSE in Pocket Area Downtown Golden One POOL TABLE Airport Zoo POOL  </t>
  </si>
  <si>
    <t>https://www.vrbo.com/1433176</t>
  </si>
  <si>
    <t>Charming Sacramento Home- 10 Min to Downtown</t>
  </si>
  <si>
    <t>https://www.vrbo.com/794250</t>
  </si>
  <si>
    <t>2 Bdrm 1 Bath Apartment In A Safe And Quiet Community</t>
  </si>
  <si>
    <t>https://www.vrbo.com/456039</t>
  </si>
  <si>
    <t>Family Oasis Home in Urban Country Setting near Fab 40's</t>
  </si>
  <si>
    <t>https://www.vrbo.com/1640504</t>
  </si>
  <si>
    <t>Curtis Park Apt. near Downtown</t>
  </si>
  <si>
    <t>https://www.vrbo.com/1570663</t>
  </si>
  <si>
    <t>Downtown ALHAMBRA HOUSE Walk to ALL J Street &amp; Midtown Back Yard Grill Parking</t>
  </si>
  <si>
    <t>https://www.vrbo.com/970984</t>
  </si>
  <si>
    <t>Blue Field House Next To Downtown Old Town Zoo Parks Gorgeous Back Yard Barbecue</t>
  </si>
  <si>
    <t>https://www.homeaway.com/vacation-rental/p4286985</t>
  </si>
  <si>
    <t>Historic Charm with parking in center of Midtown!</t>
  </si>
  <si>
    <t>https://www.homeaway.com/vacation-rental/p4592311</t>
  </si>
  <si>
    <t>Hotel</t>
  </si>
  <si>
    <t>Embassy Suites by Hilton Sacramento - Riverfront Promenade</t>
  </si>
  <si>
    <t>https://www.homeaway.com/vacation-rental/p4422755</t>
  </si>
  <si>
    <t xml:space="preserve">Historic Apartment #A </t>
  </si>
  <si>
    <t>https://www.homeaway.com/vacation-rental/p4961360</t>
  </si>
  <si>
    <t>Hotel Med Park, Ascend Hotel Collection</t>
  </si>
  <si>
    <t>https://www.homeaway.com/vacation-rental/p4314425</t>
  </si>
  <si>
    <t>Charming Home close to Downtown, Airport, Davis</t>
  </si>
  <si>
    <t>https://www.homeaway.com/vacation-rental/p4302955</t>
  </si>
  <si>
    <t>Clean No Smoking No Pet House</t>
  </si>
  <si>
    <t>https://www.homeaway.com/vacation-rental/p4286987</t>
  </si>
  <si>
    <t>Perfect location with Parking!</t>
  </si>
  <si>
    <t>https://www.homeaway.com/vacation-rental/p4086677</t>
  </si>
  <si>
    <t>Bel Lago Furnished Home</t>
  </si>
  <si>
    <t>https://www.homeaway.com/vacation-rental/p4374382</t>
  </si>
  <si>
    <t>Extended Stay America Sacramento - Arden Way</t>
  </si>
  <si>
    <t>https://www.homeaway.com/vacation-rental/p4899652</t>
  </si>
  <si>
    <t>Four Points by Sheraton Sacramento International Airport</t>
  </si>
  <si>
    <t>https://www.homeaway.com/vacation-rental/p4286986</t>
  </si>
  <si>
    <t>Marvelous Midtown stay with a Modern Twist!</t>
  </si>
  <si>
    <t>https://www.homeaway.com/vacation-rental/p4592551</t>
  </si>
  <si>
    <t>The Citizen Hotel, Autograph Collection</t>
  </si>
  <si>
    <t>https://www.homeaway.com/vacation-rental/p4964084</t>
  </si>
  <si>
    <t>Best Western Plus Sutter House</t>
  </si>
  <si>
    <t>https://www.homeaway.com/vacation-rental/p4895821</t>
  </si>
  <si>
    <t>Holiday Inn Sacramento Downtown-Arena</t>
  </si>
  <si>
    <t>https://www.homeaway.com/vacation-rental/p4804486</t>
  </si>
  <si>
    <t>Charming East Sac Bungalow - walk to coffee, restaurants and more!</t>
  </si>
  <si>
    <t>https://www.homeaway.com/vacation-rental/p4899752</t>
  </si>
  <si>
    <t>Ramada by Wyndham West Sacramento Hotel and Suites</t>
  </si>
  <si>
    <t>https://www.homeaway.com/vacation-rental/p4594454</t>
  </si>
  <si>
    <t>Hilton Sacramento Arden West</t>
  </si>
  <si>
    <t>https://www.homeaway.com/vacation-rental/p4286988</t>
  </si>
  <si>
    <t>Upscale 1890's historic apartment</t>
  </si>
  <si>
    <t>https://www.homeaway.com/vacation-rental/p4376730</t>
  </si>
  <si>
    <t>TownePlace Suites by Marriott Sacramento Cal Expo</t>
  </si>
  <si>
    <t>https://www.homeaway.com/vacation-rental/p4935109</t>
  </si>
  <si>
    <t xml:space="preserve">COMFORTABLE 2BA 2BA NON-SMOKING (!!!) SECURE QUIET EAST SAC GATED APT. </t>
  </si>
  <si>
    <t>https://www.homeaway.com/vacation-rental/p4596895</t>
  </si>
  <si>
    <t>Hyatt Regency Sacramento</t>
  </si>
  <si>
    <t>https://www.homeaway.com/vacation-rental/p4620718</t>
  </si>
  <si>
    <t>HISTORIC VICTORIAN COTTAGE  IN HEART OF HISTORIC MIDTOWN SACRAMENTO</t>
  </si>
  <si>
    <t>https://www.homeaway.com/vacation-rental/p4894130</t>
  </si>
  <si>
    <t>Courtyard by Marriott Sacramento Midtown</t>
  </si>
  <si>
    <t>https://www.homeaway.com/vacation-rental/p4598341</t>
  </si>
  <si>
    <t>Sheraton Grand Sacramento Hotel</t>
  </si>
  <si>
    <t>https://www.homeaway.com/vacation-rental/p4593447</t>
  </si>
  <si>
    <t>Governors Inn Hotel - Near Discovery Park</t>
  </si>
  <si>
    <t>https://www.homeaway.com/vacation-rental/p4592160</t>
  </si>
  <si>
    <t>The Sterling Hotel - Near Sacramento Convention Center</t>
  </si>
  <si>
    <t>https://www.homeaway.com/vacation-rental/p4899948</t>
  </si>
  <si>
    <t>Residence Inn by Marriott Sacramento Airport Natomas</t>
  </si>
  <si>
    <t>https://www.homeaway.com/vacation-rental/p4963523</t>
  </si>
  <si>
    <t>Springhill Suites Sacramento Airport Natomas</t>
  </si>
  <si>
    <t>https://www.homeaway.com/vacation-rental/p4883120</t>
  </si>
  <si>
    <t>Residence Inn Sacramento Downtown at Capitol Park</t>
  </si>
  <si>
    <t>https://www.homeaway.com/vacation-rental/p4894233</t>
  </si>
  <si>
    <t>Staybridge Suites Sacramento Airport Natomas</t>
  </si>
  <si>
    <t>https://www.homeaway.com/vacation-rental/p4591253</t>
  </si>
  <si>
    <t>Delta King Hotel - Near Golden1Center</t>
  </si>
  <si>
    <t>https://www.homeaway.com/vacation-rental/p4596134</t>
  </si>
  <si>
    <t>DoubleTree by Hilton Sacramento</t>
  </si>
  <si>
    <t>https://www.homeaway.com/vacation-rental/p4510647</t>
  </si>
  <si>
    <t>The Wee House - A Historical Gem</t>
  </si>
  <si>
    <t>https://www.homeaway.com/vacation-rental/p275690</t>
  </si>
  <si>
    <t>Sacramento Suburban with Pool</t>
  </si>
  <si>
    <t>https://www.homeaway.com/vacation-rental/p4592115</t>
  </si>
  <si>
    <t>Vizcaya - In Sacramento (Central Sacramento)</t>
  </si>
  <si>
    <t>https://www.homeaway.com/vacation-rental/p4897533</t>
  </si>
  <si>
    <t>Courtyard by Marriott Sacramento Cal Expo</t>
  </si>
  <si>
    <t>https://www.homeaway.com/vacation-rental/p4898794</t>
  </si>
  <si>
    <t>Residence Inn by Marriott Sacramento Cal Expo</t>
  </si>
  <si>
    <t>https://www.homeaway.com/vacation-rental/p4899691</t>
  </si>
  <si>
    <t>Homewood Suites By Hilton Sacramento Airport - Natomas</t>
  </si>
  <si>
    <t>https://www.homeaway.com/vacation-rental/p4889839</t>
  </si>
  <si>
    <t>Larkspur Landing Sacramento - An All-Suite Hotel</t>
  </si>
  <si>
    <t>https://www.homeaway.com/vacation-rental/p4422343</t>
  </si>
  <si>
    <t>Great Location Private BedroomBath</t>
  </si>
  <si>
    <t>https://www.homeaway.com/vacation-rental/p4192560</t>
  </si>
  <si>
    <t>Spacious Home/ Close to Northern California Entertainment/Easy Access to Airport</t>
  </si>
  <si>
    <t>https://www.homeaway.com/vacation-rental/p4893995</t>
  </si>
  <si>
    <t>Courtyard by Marriott Sacramento Airport Natomas</t>
  </si>
  <si>
    <t>https://www.homeaway.com/vacation-rental/p4900440</t>
  </si>
  <si>
    <t>Hilton Garden Inn Sacramento South Natomas</t>
  </si>
  <si>
    <t>https://www.homeaway.com/vacation-rental/p4591152</t>
  </si>
  <si>
    <t>The Westin Sacramento</t>
  </si>
  <si>
    <t>https://www.homeaway.com/vacation-rental/p4605402</t>
  </si>
  <si>
    <t>Kimpton Sawyer Hotel</t>
  </si>
  <si>
    <t>https://www.homeaway.com/vacation-rental/p4891582</t>
  </si>
  <si>
    <t>Inn Off Capitol Park, Ascend Hotel Collection</t>
  </si>
  <si>
    <t>https://www.homeaway.com/vacation-rental/p4592960</t>
  </si>
  <si>
    <t>Crowne Plaza Hotel Sacramento Northeast</t>
  </si>
  <si>
    <t>https://www.homeaway.com/vacation-rental/p4286984</t>
  </si>
  <si>
    <t>Downtown - blocks from Capital across from park!</t>
  </si>
  <si>
    <t>https://www.homeaway.com/vacation-rental/p4201524</t>
  </si>
  <si>
    <t>Marv's Mini House Near UC Davis Med Center in Sacramento</t>
  </si>
  <si>
    <t>Raw Data</t>
  </si>
  <si>
    <t>Property Data</t>
  </si>
  <si>
    <t>Vetted Data</t>
  </si>
  <si>
    <t>geocode</t>
  </si>
  <si>
    <t>deckard_id</t>
  </si>
  <si>
    <t>apn</t>
  </si>
  <si>
    <t>active</t>
  </si>
  <si>
    <t>residential</t>
  </si>
  <si>
    <t>structure</t>
  </si>
  <si>
    <t>rental</t>
  </si>
  <si>
    <t>county</t>
  </si>
  <si>
    <t>raw_apn</t>
  </si>
  <si>
    <t>partial_apn</t>
  </si>
  <si>
    <t>confidence</t>
  </si>
  <si>
    <t>comments</t>
  </si>
  <si>
    <t>QAable</t>
  </si>
  <si>
    <t>QA_Date</t>
  </si>
  <si>
    <t>013-0281-037-0000</t>
  </si>
  <si>
    <t>3033 8th Ave, Sacramento, CA 95817</t>
  </si>
  <si>
    <t>high</t>
  </si>
  <si>
    <t>secondary</t>
  </si>
  <si>
    <t>main structure</t>
  </si>
  <si>
    <t>self contained</t>
  </si>
  <si>
    <t>225-2250-116-0000</t>
  </si>
  <si>
    <t>1886 Alice Way, Sacramento, CA 95834</t>
  </si>
  <si>
    <t>006-0097-015-0000</t>
  </si>
  <si>
    <t xml:space="preserve">800 J St, Sacramento, CA 95814
</t>
  </si>
  <si>
    <t>medium</t>
  </si>
  <si>
    <t>no</t>
  </si>
  <si>
    <t>286-0283-002-0000</t>
  </si>
  <si>
    <t>1137 Singingwood Rd, Sacramento, CA 95864</t>
  </si>
  <si>
    <t>012-0404-005-0000</t>
  </si>
  <si>
    <t>1920 12th Ave, Sacramento, CA 95818</t>
  </si>
  <si>
    <t>primary</t>
  </si>
  <si>
    <t>043-0240-028-0000</t>
  </si>
  <si>
    <t>7647 Tierra East Way, Sacramento, CA 95828</t>
  </si>
  <si>
    <t>unknown</t>
  </si>
  <si>
    <t>295-0490-025-0000</t>
  </si>
  <si>
    <t>2170 University Park Dr, Sacramento, CA 95825</t>
  </si>
  <si>
    <t>secondary/investment</t>
  </si>
  <si>
    <t>013-0241-025-0000</t>
  </si>
  <si>
    <t>3027 Montgomery Way, Sacramento, CA 95817</t>
  </si>
  <si>
    <t>007-0380-014-0000</t>
  </si>
  <si>
    <t>50 Metro Ln, Sacramento, CA 95816</t>
  </si>
  <si>
    <t>002-0176-018-0000</t>
  </si>
  <si>
    <t>1701 H St, Sacramento, CA 95811</t>
  </si>
  <si>
    <t>007-0343-001-0000</t>
  </si>
  <si>
    <t>1615 28th St, Sacramento, CA 95816</t>
  </si>
  <si>
    <t>low</t>
  </si>
  <si>
    <t>Looks right from photos, but difficult to verify</t>
  </si>
  <si>
    <t>024-0041-012-0000</t>
  </si>
  <si>
    <t>820 Riverview Ct, Sacramento, CA 95822</t>
  </si>
  <si>
    <t>014-0184-002-0000</t>
  </si>
  <si>
    <t>4006 Broadway, Sacramento, CA 95817</t>
  </si>
  <si>
    <t>072-124-004-000</t>
  </si>
  <si>
    <t>3619 Squaw Rd, West Sacramento, CA 95691</t>
  </si>
  <si>
    <t>228-0600-025-0000</t>
  </si>
  <si>
    <t>4945 Travertine Cir, Sacramento, CA 95841</t>
  </si>
  <si>
    <t>068-0432-003-0000</t>
  </si>
  <si>
    <t>9792 Woodhollow Way, Sacramento, CA 95827</t>
  </si>
  <si>
    <t xml:space="preserve">611 Pecan St, West Sacramento, CA 95691
</t>
  </si>
  <si>
    <t>2426 Garden Hwy, Sacramento, CA 95833</t>
  </si>
  <si>
    <t>019-0025-009-0000</t>
  </si>
  <si>
    <t>3749 E Pacific Ave, Sacramento, CA 95820</t>
  </si>
  <si>
    <t>268-0103-006-0000</t>
  </si>
  <si>
    <t>3040 Mountain View Ave, Sacramento, CA 95821</t>
  </si>
  <si>
    <t>117-1140-043-0000</t>
  </si>
  <si>
    <t>8294 Sunny Creek Way, Sacramento, CA 95823</t>
  </si>
  <si>
    <t>007-0315-026-0000</t>
  </si>
  <si>
    <t>2007 Q St, Sacramento, CA 95811</t>
  </si>
  <si>
    <t>investment</t>
  </si>
  <si>
    <t xml:space="preserve">3445 Garden Hwy, Sacramento, CA 95834
</t>
  </si>
  <si>
    <t>275-0235-018-0000</t>
  </si>
  <si>
    <t>575 Garden St, Sacramento, CA 95815</t>
  </si>
  <si>
    <t>006-0310-XXX-XXXX</t>
  </si>
  <si>
    <t>500 N St, Unit #?, Sacramento, CA 95814</t>
  </si>
  <si>
    <t>733 35th St, Sacramento, CA 95816</t>
  </si>
  <si>
    <t>adu</t>
  </si>
  <si>
    <t>004-0292-022-0000</t>
  </si>
  <si>
    <t>701 41st St #B, Sacramento, CA 95819</t>
  </si>
  <si>
    <t>240-0123-005-0000</t>
  </si>
  <si>
    <t>5005 Pasadena Ave, Sacramento, CA 95841</t>
  </si>
  <si>
    <t>225-1570-058-0000</t>
  </si>
  <si>
    <t>3939 Clarewood Way, Sacramento, CA 95835</t>
  </si>
  <si>
    <t xml:space="preserve">1412 V St, Sacramento, CA 95818
</t>
  </si>
  <si>
    <t>286-0243-022-0000</t>
  </si>
  <si>
    <t>1104 Hampton Rd, Sacramento, CA 95864</t>
  </si>
  <si>
    <t>225-2290-XXX-XXXX</t>
  </si>
  <si>
    <t>3301 N Park Dr, Unit #? </t>
  </si>
  <si>
    <t xml:space="preserve">130 Caravaggio Cir, Sacramento, CA 95835
</t>
  </si>
  <si>
    <t>006-0172-020-0000</t>
  </si>
  <si>
    <t>1531 N St, Sacramento, CA 95814, Unit #?</t>
  </si>
  <si>
    <t>unit (1 of many)</t>
  </si>
  <si>
    <t>004-0251-020-0000</t>
  </si>
  <si>
    <t>521 La Purissima Way, Sacramento, CA 95819</t>
  </si>
  <si>
    <t>003-0104-008-0000</t>
  </si>
  <si>
    <t>2820 C St, Sacramento, CA 95816</t>
  </si>
  <si>
    <t>002-0125-016-0000</t>
  </si>
  <si>
    <t>414 15th St, Sacramento, CA 95814</t>
  </si>
  <si>
    <t>room</t>
  </si>
  <si>
    <t>292-0430-015-0000</t>
  </si>
  <si>
    <t>3670 Fair Oaks Blvd, Sacramento, CA 95864</t>
  </si>
  <si>
    <t>121-0590-056-0000</t>
  </si>
  <si>
    <t>8388 Pelligrini Ct, Sacramento, CA 95829</t>
  </si>
  <si>
    <t>4947 Travertine Cir, Sacramento, CA 95841</t>
  </si>
  <si>
    <t>This is the same as 4945 Travertine Ct</t>
  </si>
  <si>
    <t>006-0300-010-0000</t>
  </si>
  <si>
    <t xml:space="preserve">1500 7th St, Sacramento, CA 95814, Unit #? </t>
  </si>
  <si>
    <t>020-0093-029-0000</t>
  </si>
  <si>
    <t>4431 Orinda Way, Sacramento, CA 95820</t>
  </si>
  <si>
    <t>008-0061-013-0000</t>
  </si>
  <si>
    <t>841 46th St</t>
  </si>
  <si>
    <t>Google streetview looks right but no other way to verify</t>
  </si>
  <si>
    <t>5444 Darkwoods Ct, Sacramento, CA 95841</t>
  </si>
  <si>
    <t>Duplex to 5442 Darkwoods Ct</t>
  </si>
  <si>
    <t>004-0163-014-0000</t>
  </si>
  <si>
    <t>411 35th St, Sacramento, CA 95816</t>
  </si>
  <si>
    <t>Guest house</t>
  </si>
  <si>
    <t>068-0380-033-0000</t>
  </si>
  <si>
    <t>9643 Old Placerville Rd, Sacramento, CA 95827</t>
  </si>
  <si>
    <t>500 N St, Sacramento, CA 95814, Unit #?</t>
  </si>
  <si>
    <t>008-0197-022-0000</t>
  </si>
  <si>
    <t>3930 L St, Sacramento, CA 95816</t>
  </si>
  <si>
    <t>220-0263-026-0000</t>
  </si>
  <si>
    <t>6047 Jeanine Dr, Sacramento, CA 95842</t>
  </si>
  <si>
    <t>274-0430-092-0000</t>
  </si>
  <si>
    <t>23 Jicama Ct, Sacramento, CA 95833</t>
  </si>
  <si>
    <t>003-0204-006-0000</t>
  </si>
  <si>
    <t>2814 G St, Sacramento, CA 95816</t>
  </si>
  <si>
    <t>004-0273-015-0000</t>
  </si>
  <si>
    <t xml:space="preserve">2090 University Park Dr, Sacramento, CA 95825
</t>
  </si>
  <si>
    <t>010-0341-008-0000</t>
  </si>
  <si>
    <t>2141 2nd Ave, Sacramento, CA 95818</t>
  </si>
  <si>
    <t>201-1320-048-0000</t>
  </si>
  <si>
    <t>5374 Bass Harbor Way, Sacramento, CA 95835</t>
  </si>
  <si>
    <t>002-0133-023-0001</t>
  </si>
  <si>
    <t>1616 D St, Sacramento, CA 95814</t>
  </si>
  <si>
    <t>003-0152-019-0000</t>
  </si>
  <si>
    <t>2705 F St, Sacramento, CA 95816</t>
  </si>
  <si>
    <t>010-0321-015-0000</t>
  </si>
  <si>
    <t>3519 1st Ave, Sacramento, CA 95817</t>
  </si>
  <si>
    <t>008-0334-004-0000</t>
  </si>
  <si>
    <t>1408 48th St, Sacramento, CA 95819</t>
  </si>
  <si>
    <t>293-0012-015-0000</t>
  </si>
  <si>
    <t>2612 Huntington Rd, Sacramento, CA 95864</t>
  </si>
  <si>
    <t>222-0290-033-0000</t>
  </si>
  <si>
    <t>6929 Centennial Way, Sacramento, CA 95842</t>
  </si>
  <si>
    <t>236-0111-007-0000</t>
  </si>
  <si>
    <t>6028 Madison Ave, Carmichael, CA 95608</t>
  </si>
  <si>
    <t xml:space="preserve">This listing is a multi-family residential (duplex). </t>
  </si>
  <si>
    <t>003-0164-002-0000</t>
  </si>
  <si>
    <t>417 32nd St, Sacramento, CA 95816</t>
  </si>
  <si>
    <t>012-0053-008-0000</t>
  </si>
  <si>
    <t>2790 21st St, Sacramento, CA 95818</t>
  </si>
  <si>
    <t xml:space="preserve">According to ParcelQuest, the property have been classified as "retail sales"  given the "use type". </t>
  </si>
  <si>
    <t>225-1900-092-0000</t>
  </si>
  <si>
    <t>205 Dragonfly Cir, Sacramento, CA 95834</t>
  </si>
  <si>
    <t>219-0440-020-0000</t>
  </si>
  <si>
    <t>5014 Linenfold Ct, Sacramento, CA 95842</t>
  </si>
  <si>
    <t>117-0695-001-0000</t>
  </si>
  <si>
    <t>4808 Hinchman Way, Sacramento, CA 95823</t>
  </si>
  <si>
    <t>225-2570-114-0000</t>
  </si>
  <si>
    <t>341 Alboran Sea Cir, Sacramento, CA 95834</t>
  </si>
  <si>
    <t>004-0302-007-0000</t>
  </si>
  <si>
    <t>4448 G St, Sacramento, CA 95819</t>
  </si>
  <si>
    <t>266-0294-007-0000</t>
  </si>
  <si>
    <t>2136 Meadowlark Ln, Sacramento, CA 95821</t>
  </si>
  <si>
    <t>https://www.zillow.com/homedetails/2136-Meadowlark-Ln-Sacramento-CA-95821/26080833_zpid/</t>
  </si>
  <si>
    <t>1307 U St, Sacramento, CA 95833</t>
  </si>
  <si>
    <t>3611 Arden Creek Rd, Sacramento, CA 95864</t>
  </si>
  <si>
    <t>021-0311-010-0000</t>
  </si>
  <si>
    <t>4738 Cabrillo Way, Sacramento, CA 95820</t>
  </si>
  <si>
    <t xml:space="preserve">6026 Bridgecross Dr, Sacramento, CA 95835
</t>
  </si>
  <si>
    <t>6382 Faustino Way, Sacramento, CA 95831</t>
  </si>
  <si>
    <t xml:space="preserve">4163 Los Coches Way, Sacramento, CA 95864
</t>
  </si>
  <si>
    <t>225-0040-053-0000</t>
  </si>
  <si>
    <t>4850 Natomas Blvd, Sacramento, CA 95835</t>
  </si>
  <si>
    <t>004-0084-020-0000</t>
  </si>
  <si>
    <t>121 46th St, Sacramento, CA 95819</t>
  </si>
  <si>
    <t>222-0254-004-0000</t>
  </si>
  <si>
    <t>7101 Stanford Oak Dr, Sacramento, CA 95842</t>
  </si>
  <si>
    <t xml:space="preserve">1359 7th Ave, Sacramento, CA 95818
</t>
  </si>
  <si>
    <t>256-0350-017-0000</t>
  </si>
  <si>
    <t>3951 Coppertree Way, Sacramento, CA 95821</t>
  </si>
  <si>
    <t xml:space="preserve">530 10th St, Sacramento, CA 95814
</t>
  </si>
  <si>
    <t>292-0010-027-0000</t>
  </si>
  <si>
    <t>3645 Tolenas Ct, Sacramento, CA 95864</t>
  </si>
  <si>
    <t>Sacremento</t>
  </si>
  <si>
    <t>005-0010-031-0000</t>
  </si>
  <si>
    <t>5483 Carlson Dr, Sacramento, CA 95819, Unit #? </t>
  </si>
  <si>
    <t>hotel</t>
  </si>
  <si>
    <t>009-0056-016-0000</t>
  </si>
  <si>
    <t xml:space="preserve">527 T St, Sacramento, CA 95811
</t>
  </si>
  <si>
    <t>007-0255-009-0000</t>
  </si>
  <si>
    <t>1412 24th St, Sacramento, CA 95816</t>
  </si>
  <si>
    <t>Four Points by Sheraton Sacramento</t>
  </si>
  <si>
    <t xml:space="preserve">Extended Stay America Sacramento - Arden Way </t>
  </si>
  <si>
    <t xml:space="preserve">1416 23rd St, Sacramento, CA 95816
</t>
  </si>
  <si>
    <t>555 Howe Ave, Sacramento, CA 95825</t>
  </si>
  <si>
    <t>Homewood Suites By Hilton Sacramento Airport</t>
  </si>
  <si>
    <t>Residence Inn Sacramento</t>
  </si>
  <si>
    <t>Could be 5517 20th Ave, Sacramento, CA 95820</t>
  </si>
  <si>
    <t>Courtyard by Marriott Sacramento</t>
  </si>
  <si>
    <t>Courtyard by Marriott Sacramento Airport</t>
  </si>
  <si>
    <t>The Citizen Hotel</t>
  </si>
  <si>
    <t xml:space="preserve">4833 Verena Ln, Sacramento, CA 95835
</t>
  </si>
  <si>
    <t>3177 Carly Way, Sacramento, CA 95816</t>
  </si>
  <si>
    <t xml:space="preserve">4219 Orange Grove Ave, Sacramento, CA 95841
</t>
  </si>
  <si>
    <t xml:space="preserve">120 Bill Bean Cir, Sacramento, CA 95835
</t>
  </si>
  <si>
    <t xml:space="preserve">Hotel Med Park, Ascend Hotel Collection </t>
  </si>
  <si>
    <t>Delta King Hotel</t>
  </si>
  <si>
    <t xml:space="preserve">The Sterling Hotel </t>
  </si>
  <si>
    <t>Governors Inn Hotel</t>
  </si>
  <si>
    <t>045-653-014-000</t>
  </si>
  <si>
    <t>3274 Treasure Island Rd, West Sacramento, CA 95691</t>
  </si>
  <si>
    <t>yes</t>
  </si>
  <si>
    <t>bed</t>
  </si>
  <si>
    <t>RV</t>
  </si>
  <si>
    <t>timeshare</t>
  </si>
  <si>
    <t>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</si>
</sst>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33" borderId="0" xfId="0" applyFill="1" applyBorder="1"/>
    <xf numFmtId="0" fontId="0" fillId="33" borderId="11" xfId="0" applyFill="1" applyBorder="1"/>
    <xf numFmtId="14" fontId="0" fillId="33" borderId="11" xfId="0" applyNumberFormat="1" applyFill="1" applyBorder="1"/>
    <xf numFmtId="0" fontId="18" fillId="33" borderId="0" xfId="42" applyFill="1" applyBorder="1"/>
    <xf numFmtId="0" fontId="0" fillId="35" borderId="0" xfId="0" applyFill="1" applyBorder="1" applyProtection="1">
      <protection locked="0"/>
    </xf>
    <xf numFmtId="0" fontId="0" fillId="35" borderId="0" xfId="0" applyFill="1" applyProtection="1">
      <protection locked="0"/>
    </xf>
    <xf numFmtId="0" fontId="0" fillId="35" borderId="11" xfId="0" applyFill="1" applyBorder="1" applyProtection="1">
      <protection locked="0"/>
    </xf>
    <xf numFmtId="0" fontId="0" fillId="35" borderId="0" xfId="0" applyFill="1"/>
    <xf numFmtId="0" fontId="0" fillId="35" borderId="11" xfId="0" applyFill="1" applyBorder="1"/>
    <xf numFmtId="0" fontId="16" fillId="0" borderId="0" xfId="0" applyFont="1"/>
    <xf numFmtId="0" fontId="0" fillId="35" borderId="0" xfId="0" applyFill="1" applyAlignment="1">
      <alignment wrapText="1"/>
    </xf>
    <xf numFmtId="1" fontId="0" fillId="35" borderId="0" xfId="0" applyNumberFormat="1" applyFill="1"/>
    <xf numFmtId="14" fontId="0" fillId="0" borderId="0" xfId="0" applyNumberFormat="1"/>
    <xf numFmtId="0" fontId="0" fillId="36" borderId="0" xfId="0" applyFill="1" applyProtection="1">
      <protection locked="0"/>
    </xf>
    <xf numFmtId="0" fontId="0" fillId="0" borderId="0" xfId="0" applyProtection="1">
      <protection locked="0"/>
    </xf>
    <xf numFmtId="10" fontId="0" fillId="36" borderId="0" xfId="0" applyNumberFormat="1" applyFill="1" applyProtection="1">
      <protection locked="0"/>
    </xf>
    <xf numFmtId="10" fontId="0" fillId="35" borderId="0" xfId="0" applyNumberFormat="1" applyFill="1"/>
    <xf numFmtId="0" fontId="18" fillId="35" borderId="11" xfId="42" applyFill="1" applyBorder="1"/>
    <xf numFmtId="1" fontId="0" fillId="35" borderId="0" xfId="0" applyNumberFormat="1" applyFill="1" applyProtection="1">
      <protection locked="0"/>
    </xf>
    <xf numFmtId="0" fontId="19" fillId="0" borderId="0" xfId="0" applyFont="1" applyFill="1" applyBorder="1" applyAlignment="1"/>
    <xf numFmtId="14" fontId="19" fillId="0" borderId="0" xfId="0" applyNumberFormat="1" applyFont="1" applyFill="1" applyBorder="1" applyAlignment="1"/>
    <xf numFmtId="0" fontId="0" fillId="33" borderId="0" xfId="0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10" xfId="0" applyFont="1" applyFill="1" applyBorder="1" applyAlignment="1" applyProtection="1">
      <alignment horizontal="center"/>
      <protection locked="0"/>
    </xf>
    <xf numFmtId="0" fontId="16" fillId="35" borderId="0" xfId="0" applyFont="1" applyFill="1" applyBorder="1" applyAlignment="1" applyProtection="1">
      <alignment horizontal="center"/>
      <protection locked="0"/>
    </xf>
    <xf numFmtId="0" fontId="16" fillId="35" borderId="11" xfId="0" applyFont="1" applyFill="1" applyBorder="1" applyAlignment="1" applyProtection="1">
      <alignment horizont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b/Library/Containers/com.microsoft.Excel/Data/Documents/D:/Users/cmb/Library/Containers/com.microsoft.Excel/Data/Documents/Users/cmb/str/2020-01-04/lake_fores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illow.com/homedetails/2136-Meadowlark-Ln-Sacramento-CA-95821/26080833_zpid/" TargetMode="External"/><Relationship Id="rId1" Type="http://schemas.openxmlformats.org/officeDocument/2006/relationships/hyperlink" Target="https://www.vrbo.com/1782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E696-15D4-E943-8DA3-2FA3FBBB28AB}">
  <dimension ref="A1:U171"/>
  <sheetViews>
    <sheetView topLeftCell="N1" workbookViewId="0">
      <selection activeCell="M3" sqref="M3"/>
    </sheetView>
  </sheetViews>
  <sheetFormatPr defaultColWidth="11" defaultRowHeight="15.7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1777672</v>
      </c>
      <c r="D2">
        <v>2339181</v>
      </c>
      <c r="E2" t="s">
        <v>23</v>
      </c>
      <c r="H2" t="b">
        <v>1</v>
      </c>
      <c r="I2" t="s">
        <v>24</v>
      </c>
      <c r="K2" t="s">
        <v>25</v>
      </c>
      <c r="L2" t="s">
        <v>26</v>
      </c>
      <c r="O2">
        <v>3</v>
      </c>
      <c r="P2">
        <v>2</v>
      </c>
      <c r="R2">
        <v>38.579716019999999</v>
      </c>
      <c r="S2">
        <v>-121.54551368</v>
      </c>
      <c r="T2">
        <v>58</v>
      </c>
      <c r="U2" s="17">
        <v>43827</v>
      </c>
    </row>
    <row r="3" spans="1:21" x14ac:dyDescent="0.25">
      <c r="A3" t="s">
        <v>27</v>
      </c>
      <c r="B3" t="s">
        <v>22</v>
      </c>
      <c r="C3">
        <v>825911</v>
      </c>
      <c r="D3">
        <v>1373849</v>
      </c>
      <c r="E3" t="s">
        <v>23</v>
      </c>
      <c r="H3" t="b">
        <v>1</v>
      </c>
      <c r="I3" t="s">
        <v>28</v>
      </c>
      <c r="K3" t="s">
        <v>22</v>
      </c>
      <c r="L3" t="s">
        <v>26</v>
      </c>
      <c r="O3">
        <v>2</v>
      </c>
      <c r="P3">
        <v>1</v>
      </c>
      <c r="R3">
        <v>38.656711999999999</v>
      </c>
      <c r="S3">
        <v>-121.349245</v>
      </c>
      <c r="T3">
        <v>1</v>
      </c>
      <c r="U3" s="17">
        <v>43827</v>
      </c>
    </row>
    <row r="4" spans="1:21" x14ac:dyDescent="0.25">
      <c r="A4" t="s">
        <v>29</v>
      </c>
      <c r="B4" t="s">
        <v>22</v>
      </c>
      <c r="C4">
        <v>1788120</v>
      </c>
      <c r="D4">
        <v>2349629</v>
      </c>
      <c r="E4" t="s">
        <v>30</v>
      </c>
      <c r="H4" t="b">
        <v>1</v>
      </c>
      <c r="I4" t="s">
        <v>31</v>
      </c>
      <c r="K4" t="s">
        <v>22</v>
      </c>
      <c r="L4" t="s">
        <v>26</v>
      </c>
      <c r="O4">
        <v>1</v>
      </c>
      <c r="P4">
        <v>1</v>
      </c>
      <c r="R4">
        <v>38.580802200000001</v>
      </c>
      <c r="S4">
        <v>-121.496031</v>
      </c>
      <c r="T4">
        <v>94</v>
      </c>
      <c r="U4" s="17">
        <v>43827</v>
      </c>
    </row>
    <row r="5" spans="1:21" x14ac:dyDescent="0.25">
      <c r="A5" t="s">
        <v>32</v>
      </c>
      <c r="B5" t="s">
        <v>22</v>
      </c>
      <c r="C5">
        <v>1608312</v>
      </c>
      <c r="D5">
        <v>2169611</v>
      </c>
      <c r="E5" t="s">
        <v>23</v>
      </c>
      <c r="H5" t="b">
        <v>1</v>
      </c>
      <c r="I5" t="s">
        <v>33</v>
      </c>
      <c r="K5" t="s">
        <v>22</v>
      </c>
      <c r="L5" t="s">
        <v>26</v>
      </c>
      <c r="O5">
        <v>3</v>
      </c>
      <c r="P5">
        <v>2</v>
      </c>
      <c r="R5">
        <v>38.562874970000003</v>
      </c>
      <c r="S5">
        <v>-121.33209316999999</v>
      </c>
      <c r="T5">
        <v>15</v>
      </c>
      <c r="U5" s="17">
        <v>43827</v>
      </c>
    </row>
    <row r="6" spans="1:21" x14ac:dyDescent="0.25">
      <c r="A6" t="s">
        <v>34</v>
      </c>
      <c r="B6" t="s">
        <v>22</v>
      </c>
      <c r="C6">
        <v>504680</v>
      </c>
      <c r="D6">
        <v>1087861</v>
      </c>
      <c r="E6" t="s">
        <v>35</v>
      </c>
      <c r="H6" t="b">
        <v>1</v>
      </c>
      <c r="I6" t="s">
        <v>36</v>
      </c>
      <c r="K6" t="s">
        <v>22</v>
      </c>
      <c r="L6" t="s">
        <v>26</v>
      </c>
      <c r="O6">
        <v>1</v>
      </c>
      <c r="P6">
        <v>1</v>
      </c>
      <c r="R6">
        <v>38.575113799999997</v>
      </c>
      <c r="S6">
        <v>-121.46221629999999</v>
      </c>
      <c r="T6">
        <v>123</v>
      </c>
      <c r="U6" s="17">
        <v>43703</v>
      </c>
    </row>
    <row r="7" spans="1:21" x14ac:dyDescent="0.25">
      <c r="A7" t="s">
        <v>37</v>
      </c>
      <c r="B7" t="s">
        <v>22</v>
      </c>
      <c r="C7">
        <v>1566646</v>
      </c>
      <c r="D7">
        <v>2127741</v>
      </c>
      <c r="E7" t="s">
        <v>23</v>
      </c>
      <c r="H7" t="b">
        <v>1</v>
      </c>
      <c r="I7" t="s">
        <v>38</v>
      </c>
      <c r="K7" t="s">
        <v>39</v>
      </c>
      <c r="L7" t="s">
        <v>40</v>
      </c>
      <c r="O7">
        <v>3</v>
      </c>
      <c r="P7">
        <v>2</v>
      </c>
      <c r="R7">
        <v>38.63143084</v>
      </c>
      <c r="S7">
        <v>-121.49895495</v>
      </c>
      <c r="T7">
        <v>52</v>
      </c>
      <c r="U7" s="17">
        <v>43827</v>
      </c>
    </row>
    <row r="8" spans="1:21" x14ac:dyDescent="0.25">
      <c r="A8" t="s">
        <v>41</v>
      </c>
      <c r="B8" t="s">
        <v>22</v>
      </c>
      <c r="C8">
        <v>1788076</v>
      </c>
      <c r="D8">
        <v>2349585</v>
      </c>
      <c r="E8" t="s">
        <v>42</v>
      </c>
      <c r="H8" t="b">
        <v>1</v>
      </c>
      <c r="I8" t="s">
        <v>43</v>
      </c>
      <c r="K8" t="s">
        <v>22</v>
      </c>
      <c r="L8" t="s">
        <v>26</v>
      </c>
      <c r="O8">
        <v>1</v>
      </c>
      <c r="P8">
        <v>1</v>
      </c>
      <c r="R8">
        <v>38.580802200000001</v>
      </c>
      <c r="S8">
        <v>-121.496031</v>
      </c>
      <c r="T8">
        <v>94</v>
      </c>
      <c r="U8" s="17">
        <v>43827</v>
      </c>
    </row>
    <row r="9" spans="1:21" x14ac:dyDescent="0.25">
      <c r="A9" t="s">
        <v>44</v>
      </c>
      <c r="B9" t="s">
        <v>22</v>
      </c>
      <c r="C9">
        <v>1447677</v>
      </c>
      <c r="D9">
        <v>2006257</v>
      </c>
      <c r="E9" t="s">
        <v>23</v>
      </c>
      <c r="H9" t="b">
        <v>1</v>
      </c>
      <c r="I9" t="s">
        <v>45</v>
      </c>
      <c r="K9" t="s">
        <v>22</v>
      </c>
      <c r="L9" t="s">
        <v>26</v>
      </c>
      <c r="O9">
        <v>3</v>
      </c>
      <c r="P9">
        <v>2</v>
      </c>
      <c r="R9">
        <v>38.587609739999998</v>
      </c>
      <c r="S9">
        <v>-121.38904891999999</v>
      </c>
      <c r="T9">
        <v>28</v>
      </c>
      <c r="U9" s="17">
        <v>43827</v>
      </c>
    </row>
    <row r="10" spans="1:21" x14ac:dyDescent="0.25">
      <c r="A10" t="s">
        <v>46</v>
      </c>
      <c r="B10" t="s">
        <v>22</v>
      </c>
      <c r="C10">
        <v>1512942</v>
      </c>
      <c r="D10">
        <v>2071735</v>
      </c>
      <c r="E10" t="s">
        <v>23</v>
      </c>
      <c r="H10" t="b">
        <v>1</v>
      </c>
      <c r="I10" t="s">
        <v>47</v>
      </c>
      <c r="K10" t="s">
        <v>22</v>
      </c>
      <c r="L10" t="s">
        <v>26</v>
      </c>
      <c r="O10">
        <v>4</v>
      </c>
      <c r="P10">
        <v>4</v>
      </c>
      <c r="R10">
        <v>38.548083900000002</v>
      </c>
      <c r="S10">
        <v>-121.4562189</v>
      </c>
      <c r="T10">
        <v>145</v>
      </c>
      <c r="U10" s="17">
        <v>43827</v>
      </c>
    </row>
    <row r="11" spans="1:21" x14ac:dyDescent="0.25">
      <c r="A11" t="s">
        <v>48</v>
      </c>
      <c r="B11" t="s">
        <v>22</v>
      </c>
      <c r="C11">
        <v>1798249</v>
      </c>
      <c r="D11">
        <v>2359758</v>
      </c>
      <c r="E11" t="s">
        <v>23</v>
      </c>
      <c r="H11" t="b">
        <v>1</v>
      </c>
      <c r="I11" t="s">
        <v>49</v>
      </c>
      <c r="K11" t="s">
        <v>22</v>
      </c>
      <c r="L11" t="s">
        <v>26</v>
      </c>
      <c r="O11">
        <v>2</v>
      </c>
      <c r="P11">
        <v>1</v>
      </c>
      <c r="R11">
        <v>38.556297000000001</v>
      </c>
      <c r="S11">
        <v>-121.4947415</v>
      </c>
      <c r="T11">
        <v>104</v>
      </c>
      <c r="U11" s="17">
        <v>43827</v>
      </c>
    </row>
    <row r="12" spans="1:21" x14ac:dyDescent="0.25">
      <c r="A12" t="s">
        <v>50</v>
      </c>
      <c r="B12" t="s">
        <v>22</v>
      </c>
      <c r="C12">
        <v>970969</v>
      </c>
      <c r="D12">
        <v>1518924</v>
      </c>
      <c r="E12" t="s">
        <v>51</v>
      </c>
      <c r="H12" t="b">
        <v>1</v>
      </c>
      <c r="I12" t="s">
        <v>52</v>
      </c>
      <c r="K12" t="s">
        <v>22</v>
      </c>
      <c r="L12" t="s">
        <v>26</v>
      </c>
      <c r="O12">
        <v>2</v>
      </c>
      <c r="P12">
        <v>2</v>
      </c>
      <c r="R12">
        <v>38.665471650000001</v>
      </c>
      <c r="S12">
        <v>-121.53589285</v>
      </c>
      <c r="T12">
        <v>40</v>
      </c>
      <c r="U12" s="17">
        <v>43827</v>
      </c>
    </row>
    <row r="13" spans="1:21" x14ac:dyDescent="0.25">
      <c r="A13" t="s">
        <v>53</v>
      </c>
      <c r="B13" t="s">
        <v>22</v>
      </c>
      <c r="C13">
        <v>1570133</v>
      </c>
      <c r="D13">
        <v>2131309</v>
      </c>
      <c r="E13" t="s">
        <v>30</v>
      </c>
      <c r="H13" t="b">
        <v>1</v>
      </c>
      <c r="I13" t="s">
        <v>54</v>
      </c>
      <c r="K13" t="s">
        <v>22</v>
      </c>
      <c r="L13" t="s">
        <v>26</v>
      </c>
      <c r="O13">
        <v>2</v>
      </c>
      <c r="P13">
        <v>2</v>
      </c>
      <c r="R13">
        <v>38.574142000000002</v>
      </c>
      <c r="S13">
        <v>-121.487595</v>
      </c>
      <c r="T13">
        <v>74</v>
      </c>
      <c r="U13" s="17">
        <v>43827</v>
      </c>
    </row>
    <row r="14" spans="1:21" x14ac:dyDescent="0.25">
      <c r="A14" t="s">
        <v>55</v>
      </c>
      <c r="B14" t="s">
        <v>22</v>
      </c>
      <c r="C14">
        <v>884335</v>
      </c>
      <c r="D14">
        <v>1432275</v>
      </c>
      <c r="E14" t="s">
        <v>23</v>
      </c>
      <c r="H14" t="b">
        <v>1</v>
      </c>
      <c r="I14" t="s">
        <v>56</v>
      </c>
      <c r="K14" t="s">
        <v>22</v>
      </c>
      <c r="L14" t="s">
        <v>26</v>
      </c>
      <c r="O14">
        <v>2</v>
      </c>
      <c r="P14">
        <v>1</v>
      </c>
      <c r="R14">
        <v>38.567250000000001</v>
      </c>
      <c r="S14">
        <v>-121.493859</v>
      </c>
      <c r="T14">
        <v>72</v>
      </c>
      <c r="U14" s="17">
        <v>43827</v>
      </c>
    </row>
    <row r="15" spans="1:21" x14ac:dyDescent="0.25">
      <c r="A15" t="s">
        <v>57</v>
      </c>
      <c r="B15" t="s">
        <v>22</v>
      </c>
      <c r="C15">
        <v>1570132</v>
      </c>
      <c r="D15">
        <v>2131308</v>
      </c>
      <c r="E15" t="s">
        <v>30</v>
      </c>
      <c r="H15" t="b">
        <v>1</v>
      </c>
      <c r="I15" t="s">
        <v>58</v>
      </c>
      <c r="K15" t="s">
        <v>22</v>
      </c>
      <c r="L15" t="s">
        <v>26</v>
      </c>
      <c r="O15">
        <v>1</v>
      </c>
      <c r="P15">
        <v>1</v>
      </c>
      <c r="R15">
        <v>38.574142000000002</v>
      </c>
      <c r="S15">
        <v>-121.487595</v>
      </c>
      <c r="T15">
        <v>74</v>
      </c>
      <c r="U15" s="17">
        <v>43827</v>
      </c>
    </row>
    <row r="16" spans="1:21" x14ac:dyDescent="0.25">
      <c r="A16" t="s">
        <v>59</v>
      </c>
      <c r="B16" t="s">
        <v>22</v>
      </c>
      <c r="C16">
        <v>1778400</v>
      </c>
      <c r="D16">
        <v>2339909</v>
      </c>
      <c r="E16" t="s">
        <v>23</v>
      </c>
      <c r="H16" t="b">
        <v>1</v>
      </c>
      <c r="I16" t="s">
        <v>60</v>
      </c>
      <c r="K16" t="s">
        <v>22</v>
      </c>
      <c r="L16" t="s">
        <v>26</v>
      </c>
      <c r="O16">
        <v>3</v>
      </c>
      <c r="P16">
        <v>2</v>
      </c>
      <c r="R16">
        <v>38.689629549999999</v>
      </c>
      <c r="S16">
        <v>-121.34653788999999</v>
      </c>
      <c r="T16">
        <v>9</v>
      </c>
      <c r="U16" s="17">
        <v>43827</v>
      </c>
    </row>
    <row r="17" spans="1:21" x14ac:dyDescent="0.25">
      <c r="A17" t="s">
        <v>61</v>
      </c>
      <c r="B17" t="s">
        <v>22</v>
      </c>
      <c r="C17">
        <v>1671725</v>
      </c>
      <c r="D17">
        <v>2233121</v>
      </c>
      <c r="E17" t="s">
        <v>23</v>
      </c>
      <c r="H17" t="b">
        <v>1</v>
      </c>
      <c r="I17" t="s">
        <v>62</v>
      </c>
      <c r="K17" t="s">
        <v>22</v>
      </c>
      <c r="L17" t="s">
        <v>26</v>
      </c>
      <c r="O17">
        <v>2</v>
      </c>
      <c r="P17">
        <v>1</v>
      </c>
      <c r="R17">
        <v>38.578800200000003</v>
      </c>
      <c r="S17">
        <v>-121.4594321</v>
      </c>
      <c r="T17">
        <v>124</v>
      </c>
      <c r="U17" s="17">
        <v>43827</v>
      </c>
    </row>
    <row r="18" spans="1:21" x14ac:dyDescent="0.25">
      <c r="A18" t="s">
        <v>63</v>
      </c>
      <c r="B18" t="s">
        <v>22</v>
      </c>
      <c r="C18">
        <v>776699</v>
      </c>
      <c r="D18">
        <v>1324637</v>
      </c>
      <c r="E18" t="s">
        <v>23</v>
      </c>
      <c r="H18" t="b">
        <v>1</v>
      </c>
      <c r="I18" t="s">
        <v>64</v>
      </c>
      <c r="K18" t="s">
        <v>22</v>
      </c>
      <c r="L18" t="s">
        <v>26</v>
      </c>
      <c r="O18">
        <v>3</v>
      </c>
      <c r="P18">
        <v>2</v>
      </c>
      <c r="R18">
        <v>38.629874700000002</v>
      </c>
      <c r="S18">
        <v>-121.52602143</v>
      </c>
      <c r="T18">
        <v>62</v>
      </c>
      <c r="U18" s="17">
        <v>43827</v>
      </c>
    </row>
    <row r="19" spans="1:21" x14ac:dyDescent="0.25">
      <c r="A19" t="s">
        <v>65</v>
      </c>
      <c r="B19" t="s">
        <v>22</v>
      </c>
      <c r="C19">
        <v>720066</v>
      </c>
      <c r="D19">
        <v>1268004</v>
      </c>
      <c r="E19" t="s">
        <v>30</v>
      </c>
      <c r="H19" t="b">
        <v>1</v>
      </c>
      <c r="I19" t="s">
        <v>66</v>
      </c>
      <c r="K19" t="s">
        <v>22</v>
      </c>
      <c r="L19" t="s">
        <v>26</v>
      </c>
      <c r="O19">
        <v>1</v>
      </c>
      <c r="P19">
        <v>1</v>
      </c>
      <c r="R19">
        <v>38.571863</v>
      </c>
      <c r="S19">
        <v>-121.400898</v>
      </c>
      <c r="T19">
        <v>21</v>
      </c>
      <c r="U19" s="17">
        <v>43827</v>
      </c>
    </row>
    <row r="20" spans="1:21" x14ac:dyDescent="0.25">
      <c r="A20" t="s">
        <v>67</v>
      </c>
      <c r="B20" t="s">
        <v>22</v>
      </c>
      <c r="C20">
        <v>1528831</v>
      </c>
      <c r="D20">
        <v>2087630</v>
      </c>
      <c r="E20" t="s">
        <v>68</v>
      </c>
      <c r="H20" t="b">
        <v>1</v>
      </c>
      <c r="I20" t="s">
        <v>69</v>
      </c>
      <c r="K20" t="s">
        <v>22</v>
      </c>
      <c r="L20" t="s">
        <v>26</v>
      </c>
      <c r="O20">
        <v>1</v>
      </c>
      <c r="P20">
        <v>1</v>
      </c>
      <c r="R20">
        <v>38.605530610000002</v>
      </c>
      <c r="S20">
        <v>-121.55095258</v>
      </c>
      <c r="T20">
        <v>60</v>
      </c>
      <c r="U20" s="17">
        <v>43827</v>
      </c>
    </row>
    <row r="21" spans="1:21" x14ac:dyDescent="0.25">
      <c r="A21" t="s">
        <v>70</v>
      </c>
      <c r="B21" t="s">
        <v>22</v>
      </c>
      <c r="C21">
        <v>1763141</v>
      </c>
      <c r="D21">
        <v>2324648</v>
      </c>
      <c r="E21" t="s">
        <v>23</v>
      </c>
      <c r="H21" t="b">
        <v>1</v>
      </c>
      <c r="I21" t="s">
        <v>71</v>
      </c>
      <c r="K21" t="s">
        <v>22</v>
      </c>
      <c r="L21" t="s">
        <v>26</v>
      </c>
      <c r="O21">
        <v>1</v>
      </c>
      <c r="P21">
        <v>1</v>
      </c>
      <c r="R21">
        <v>38.541648260000002</v>
      </c>
      <c r="S21">
        <v>-121.48145949000001</v>
      </c>
      <c r="T21">
        <v>101</v>
      </c>
      <c r="U21" s="17">
        <v>43827</v>
      </c>
    </row>
    <row r="22" spans="1:21" x14ac:dyDescent="0.25">
      <c r="A22" t="s">
        <v>72</v>
      </c>
      <c r="B22" t="s">
        <v>22</v>
      </c>
      <c r="C22">
        <v>1189876</v>
      </c>
      <c r="D22">
        <v>1740634</v>
      </c>
      <c r="E22" t="s">
        <v>23</v>
      </c>
      <c r="H22" t="b">
        <v>1</v>
      </c>
      <c r="I22" t="s">
        <v>73</v>
      </c>
      <c r="K22" t="s">
        <v>22</v>
      </c>
      <c r="L22" t="s">
        <v>26</v>
      </c>
      <c r="O22">
        <v>3</v>
      </c>
      <c r="P22">
        <v>3</v>
      </c>
      <c r="R22">
        <v>38.492490599999996</v>
      </c>
      <c r="S22">
        <v>-121.48754099999999</v>
      </c>
      <c r="T22">
        <v>109</v>
      </c>
      <c r="U22" s="17">
        <v>43745</v>
      </c>
    </row>
    <row r="23" spans="1:21" x14ac:dyDescent="0.25">
      <c r="A23" t="s">
        <v>74</v>
      </c>
      <c r="B23" t="s">
        <v>22</v>
      </c>
      <c r="C23">
        <v>1092390</v>
      </c>
      <c r="D23">
        <v>1640548</v>
      </c>
      <c r="E23" t="s">
        <v>23</v>
      </c>
      <c r="H23" t="b">
        <v>1</v>
      </c>
      <c r="I23" t="s">
        <v>75</v>
      </c>
      <c r="K23" t="s">
        <v>22</v>
      </c>
      <c r="L23" t="s">
        <v>26</v>
      </c>
      <c r="O23">
        <v>3</v>
      </c>
      <c r="P23">
        <v>3</v>
      </c>
      <c r="R23">
        <v>38.575712899999999</v>
      </c>
      <c r="S23">
        <v>-121.4703834</v>
      </c>
      <c r="T23">
        <v>128</v>
      </c>
      <c r="U23" s="17">
        <v>43827</v>
      </c>
    </row>
    <row r="24" spans="1:21" x14ac:dyDescent="0.25">
      <c r="A24" t="s">
        <v>76</v>
      </c>
      <c r="B24" t="s">
        <v>22</v>
      </c>
      <c r="C24">
        <v>1202683</v>
      </c>
      <c r="D24">
        <v>1753446</v>
      </c>
      <c r="E24" t="s">
        <v>23</v>
      </c>
      <c r="H24" t="b">
        <v>1</v>
      </c>
      <c r="I24" t="s">
        <v>77</v>
      </c>
      <c r="K24" t="s">
        <v>22</v>
      </c>
      <c r="L24" t="s">
        <v>26</v>
      </c>
      <c r="O24">
        <v>3</v>
      </c>
      <c r="P24">
        <v>2</v>
      </c>
      <c r="R24">
        <v>38.579956199999998</v>
      </c>
      <c r="S24">
        <v>-121.48263350000001</v>
      </c>
      <c r="T24">
        <v>84</v>
      </c>
      <c r="U24" s="17">
        <v>43827</v>
      </c>
    </row>
    <row r="25" spans="1:21" x14ac:dyDescent="0.25">
      <c r="A25" t="s">
        <v>78</v>
      </c>
      <c r="B25" t="s">
        <v>22</v>
      </c>
      <c r="C25">
        <v>1608657</v>
      </c>
      <c r="D25">
        <v>2169956</v>
      </c>
      <c r="E25" t="s">
        <v>23</v>
      </c>
      <c r="H25" t="b">
        <v>1</v>
      </c>
      <c r="I25" t="s">
        <v>79</v>
      </c>
      <c r="K25" t="s">
        <v>22</v>
      </c>
      <c r="L25" t="s">
        <v>26</v>
      </c>
      <c r="O25">
        <v>3</v>
      </c>
      <c r="P25">
        <v>2</v>
      </c>
      <c r="R25">
        <v>38.58340003</v>
      </c>
      <c r="S25">
        <v>-121.36584673</v>
      </c>
      <c r="T25">
        <v>25</v>
      </c>
      <c r="U25" s="17">
        <v>43827</v>
      </c>
    </row>
    <row r="26" spans="1:21" x14ac:dyDescent="0.25">
      <c r="A26" t="s">
        <v>80</v>
      </c>
      <c r="B26" t="s">
        <v>22</v>
      </c>
      <c r="C26">
        <v>1338777</v>
      </c>
      <c r="D26">
        <v>1897113</v>
      </c>
      <c r="E26" t="s">
        <v>30</v>
      </c>
      <c r="H26" t="b">
        <v>1</v>
      </c>
      <c r="I26" t="s">
        <v>81</v>
      </c>
      <c r="K26" t="s">
        <v>22</v>
      </c>
      <c r="L26" t="s">
        <v>26</v>
      </c>
      <c r="O26">
        <v>1</v>
      </c>
      <c r="P26">
        <v>1</v>
      </c>
      <c r="R26">
        <v>38.546083940000003</v>
      </c>
      <c r="S26">
        <v>-121.4273993</v>
      </c>
      <c r="T26">
        <v>142</v>
      </c>
      <c r="U26" s="17">
        <v>43827</v>
      </c>
    </row>
    <row r="27" spans="1:21" x14ac:dyDescent="0.25">
      <c r="A27" t="s">
        <v>82</v>
      </c>
      <c r="B27" t="s">
        <v>22</v>
      </c>
      <c r="C27">
        <v>1550275</v>
      </c>
      <c r="D27">
        <v>2110031</v>
      </c>
      <c r="E27" t="s">
        <v>83</v>
      </c>
      <c r="H27" t="b">
        <v>1</v>
      </c>
      <c r="I27" t="s">
        <v>84</v>
      </c>
      <c r="K27" t="s">
        <v>22</v>
      </c>
      <c r="L27" t="s">
        <v>26</v>
      </c>
      <c r="O27">
        <v>1</v>
      </c>
      <c r="P27">
        <v>1</v>
      </c>
      <c r="R27">
        <v>38.549852799999996</v>
      </c>
      <c r="S27">
        <v>-121.5015468</v>
      </c>
      <c r="T27">
        <v>106</v>
      </c>
      <c r="U27" s="17">
        <v>43827</v>
      </c>
    </row>
    <row r="28" spans="1:21" x14ac:dyDescent="0.25">
      <c r="A28" t="s">
        <v>85</v>
      </c>
      <c r="B28" t="s">
        <v>22</v>
      </c>
      <c r="C28">
        <v>1570134</v>
      </c>
      <c r="D28">
        <v>2131310</v>
      </c>
      <c r="E28" t="s">
        <v>30</v>
      </c>
      <c r="H28" t="b">
        <v>1</v>
      </c>
      <c r="I28" t="s">
        <v>86</v>
      </c>
      <c r="K28" t="s">
        <v>22</v>
      </c>
      <c r="L28" t="s">
        <v>26</v>
      </c>
      <c r="O28">
        <v>2</v>
      </c>
      <c r="P28">
        <v>2</v>
      </c>
      <c r="R28">
        <v>38.574142000000002</v>
      </c>
      <c r="S28">
        <v>-121.487595</v>
      </c>
      <c r="T28">
        <v>74</v>
      </c>
      <c r="U28" s="17">
        <v>43827</v>
      </c>
    </row>
    <row r="29" spans="1:21" x14ac:dyDescent="0.25">
      <c r="A29" t="s">
        <v>87</v>
      </c>
      <c r="B29" t="s">
        <v>22</v>
      </c>
      <c r="C29">
        <v>751151</v>
      </c>
      <c r="D29">
        <v>1299089</v>
      </c>
      <c r="E29" t="s">
        <v>23</v>
      </c>
      <c r="H29" t="b">
        <v>1</v>
      </c>
      <c r="I29" t="s">
        <v>88</v>
      </c>
      <c r="K29" t="s">
        <v>22</v>
      </c>
      <c r="L29" t="s">
        <v>26</v>
      </c>
      <c r="O29">
        <v>3</v>
      </c>
      <c r="P29">
        <v>2</v>
      </c>
      <c r="R29">
        <v>38.581573499999998</v>
      </c>
      <c r="S29">
        <v>-121.4944</v>
      </c>
      <c r="T29">
        <v>95</v>
      </c>
      <c r="U29" s="17">
        <v>43799</v>
      </c>
    </row>
    <row r="30" spans="1:21" x14ac:dyDescent="0.25">
      <c r="A30" t="s">
        <v>89</v>
      </c>
      <c r="B30" t="s">
        <v>22</v>
      </c>
      <c r="C30">
        <v>1513383</v>
      </c>
      <c r="D30">
        <v>2072176</v>
      </c>
      <c r="E30" t="s">
        <v>90</v>
      </c>
      <c r="H30" t="b">
        <v>1</v>
      </c>
      <c r="I30" t="s">
        <v>91</v>
      </c>
      <c r="K30" t="s">
        <v>22</v>
      </c>
      <c r="L30" t="s">
        <v>26</v>
      </c>
      <c r="O30">
        <v>3</v>
      </c>
      <c r="P30">
        <v>2</v>
      </c>
      <c r="R30">
        <v>38.578933620000001</v>
      </c>
      <c r="S30">
        <v>-121.46477973</v>
      </c>
      <c r="T30">
        <v>125</v>
      </c>
      <c r="U30" s="17">
        <v>43827</v>
      </c>
    </row>
    <row r="31" spans="1:21" x14ac:dyDescent="0.25">
      <c r="A31" t="s">
        <v>92</v>
      </c>
      <c r="B31" t="s">
        <v>22</v>
      </c>
      <c r="C31">
        <v>654612</v>
      </c>
      <c r="D31">
        <v>1202401</v>
      </c>
      <c r="E31" t="s">
        <v>51</v>
      </c>
      <c r="H31" t="b">
        <v>1</v>
      </c>
      <c r="I31" t="s">
        <v>93</v>
      </c>
      <c r="K31" t="s">
        <v>22</v>
      </c>
      <c r="L31" t="s">
        <v>26</v>
      </c>
      <c r="O31">
        <v>2</v>
      </c>
      <c r="P31">
        <v>1</v>
      </c>
      <c r="R31">
        <v>38.669819799999999</v>
      </c>
      <c r="S31">
        <v>-121.51103259999999</v>
      </c>
      <c r="T31">
        <v>33</v>
      </c>
      <c r="U31" s="17">
        <v>43820</v>
      </c>
    </row>
    <row r="32" spans="1:21" x14ac:dyDescent="0.25">
      <c r="A32" t="s">
        <v>94</v>
      </c>
      <c r="B32" t="s">
        <v>22</v>
      </c>
      <c r="C32">
        <v>1693933</v>
      </c>
      <c r="D32">
        <v>2255415</v>
      </c>
      <c r="E32" t="s">
        <v>23</v>
      </c>
      <c r="H32" t="b">
        <v>1</v>
      </c>
      <c r="I32" t="s">
        <v>95</v>
      </c>
      <c r="K32" t="s">
        <v>22</v>
      </c>
      <c r="L32" t="s">
        <v>26</v>
      </c>
      <c r="O32">
        <v>3</v>
      </c>
      <c r="P32">
        <v>2</v>
      </c>
      <c r="R32">
        <v>38.682195499999999</v>
      </c>
      <c r="S32">
        <v>-121.5039926</v>
      </c>
      <c r="T32">
        <v>31</v>
      </c>
      <c r="U32" s="17">
        <v>43827</v>
      </c>
    </row>
    <row r="33" spans="1:21" x14ac:dyDescent="0.25">
      <c r="A33" t="s">
        <v>96</v>
      </c>
      <c r="B33" t="s">
        <v>22</v>
      </c>
      <c r="C33">
        <v>1449952</v>
      </c>
      <c r="D33">
        <v>2008532</v>
      </c>
      <c r="E33" t="s">
        <v>23</v>
      </c>
      <c r="H33" t="b">
        <v>1</v>
      </c>
      <c r="I33" t="s">
        <v>97</v>
      </c>
      <c r="K33" t="s">
        <v>22</v>
      </c>
      <c r="L33" t="s">
        <v>26</v>
      </c>
      <c r="O33">
        <v>3</v>
      </c>
      <c r="P33">
        <v>2</v>
      </c>
      <c r="R33">
        <v>38.5328485</v>
      </c>
      <c r="S33">
        <v>-121.42758240000001</v>
      </c>
      <c r="T33">
        <v>140</v>
      </c>
      <c r="U33" s="17">
        <v>43745</v>
      </c>
    </row>
    <row r="34" spans="1:21" x14ac:dyDescent="0.25">
      <c r="A34" t="s">
        <v>98</v>
      </c>
      <c r="B34" t="s">
        <v>22</v>
      </c>
      <c r="C34">
        <v>619838</v>
      </c>
      <c r="D34">
        <v>1167347</v>
      </c>
      <c r="E34" t="s">
        <v>83</v>
      </c>
      <c r="H34" t="b">
        <v>1</v>
      </c>
      <c r="I34" t="s">
        <v>99</v>
      </c>
      <c r="K34" t="s">
        <v>22</v>
      </c>
      <c r="L34" t="s">
        <v>26</v>
      </c>
      <c r="O34">
        <v>1</v>
      </c>
      <c r="P34">
        <v>1</v>
      </c>
      <c r="R34">
        <v>38.600375999999997</v>
      </c>
      <c r="S34">
        <v>-121.379689</v>
      </c>
      <c r="T34">
        <v>30</v>
      </c>
      <c r="U34" s="17">
        <v>43827</v>
      </c>
    </row>
    <row r="35" spans="1:21" x14ac:dyDescent="0.25">
      <c r="A35" t="s">
        <v>100</v>
      </c>
      <c r="B35" t="s">
        <v>22</v>
      </c>
      <c r="C35">
        <v>1791131</v>
      </c>
      <c r="D35">
        <v>2352640</v>
      </c>
      <c r="E35" t="s">
        <v>23</v>
      </c>
      <c r="H35" t="b">
        <v>1</v>
      </c>
      <c r="I35" t="s">
        <v>101</v>
      </c>
      <c r="K35" t="s">
        <v>22</v>
      </c>
      <c r="L35" t="s">
        <v>26</v>
      </c>
      <c r="O35">
        <v>2</v>
      </c>
      <c r="P35">
        <v>1</v>
      </c>
      <c r="R35">
        <v>38.534414900000002</v>
      </c>
      <c r="S35">
        <v>-121.43206588</v>
      </c>
      <c r="T35">
        <v>141</v>
      </c>
      <c r="U35" s="17">
        <v>43827</v>
      </c>
    </row>
    <row r="36" spans="1:21" x14ac:dyDescent="0.25">
      <c r="A36" t="s">
        <v>102</v>
      </c>
      <c r="B36" t="s">
        <v>22</v>
      </c>
      <c r="C36">
        <v>1729722</v>
      </c>
      <c r="D36">
        <v>2291208</v>
      </c>
      <c r="E36" t="s">
        <v>23</v>
      </c>
      <c r="H36" t="b">
        <v>1</v>
      </c>
      <c r="I36" t="s">
        <v>103</v>
      </c>
      <c r="K36" t="s">
        <v>22</v>
      </c>
      <c r="L36" t="s">
        <v>26</v>
      </c>
      <c r="O36">
        <v>2</v>
      </c>
      <c r="P36">
        <v>1</v>
      </c>
      <c r="R36">
        <v>38.545595499999997</v>
      </c>
      <c r="S36">
        <v>-121.47898517</v>
      </c>
      <c r="T36">
        <v>99</v>
      </c>
      <c r="U36" s="17">
        <v>43827</v>
      </c>
    </row>
    <row r="37" spans="1:21" x14ac:dyDescent="0.25">
      <c r="A37" t="s">
        <v>104</v>
      </c>
      <c r="B37" t="s">
        <v>22</v>
      </c>
      <c r="C37">
        <v>1584612</v>
      </c>
      <c r="D37">
        <v>2145889</v>
      </c>
      <c r="E37" t="s">
        <v>23</v>
      </c>
      <c r="H37" t="b">
        <v>1</v>
      </c>
      <c r="I37" t="s">
        <v>105</v>
      </c>
      <c r="K37" t="s">
        <v>22</v>
      </c>
      <c r="L37" t="s">
        <v>26</v>
      </c>
      <c r="O37">
        <v>5</v>
      </c>
      <c r="P37">
        <v>2</v>
      </c>
      <c r="R37">
        <v>38.543228499999998</v>
      </c>
      <c r="S37">
        <v>-121.49338880000001</v>
      </c>
      <c r="T37">
        <v>102</v>
      </c>
      <c r="U37" s="17">
        <v>43827</v>
      </c>
    </row>
    <row r="38" spans="1:21" x14ac:dyDescent="0.25">
      <c r="A38" t="s">
        <v>106</v>
      </c>
      <c r="B38" t="s">
        <v>22</v>
      </c>
      <c r="C38">
        <v>1633274</v>
      </c>
      <c r="D38">
        <v>2194597</v>
      </c>
      <c r="E38" t="s">
        <v>23</v>
      </c>
      <c r="H38" t="b">
        <v>1</v>
      </c>
      <c r="I38" t="s">
        <v>107</v>
      </c>
      <c r="K38" t="s">
        <v>22</v>
      </c>
      <c r="L38" t="s">
        <v>26</v>
      </c>
      <c r="O38">
        <v>3</v>
      </c>
      <c r="P38">
        <v>2</v>
      </c>
      <c r="R38">
        <v>38.499586639999997</v>
      </c>
      <c r="S38">
        <v>-121.41290102000001</v>
      </c>
      <c r="T38">
        <v>139</v>
      </c>
      <c r="U38" s="17">
        <v>43827</v>
      </c>
    </row>
    <row r="39" spans="1:21" x14ac:dyDescent="0.25">
      <c r="A39" t="s">
        <v>108</v>
      </c>
      <c r="B39" t="s">
        <v>22</v>
      </c>
      <c r="C39">
        <v>1462460</v>
      </c>
      <c r="D39">
        <v>2021049</v>
      </c>
      <c r="E39" t="s">
        <v>23</v>
      </c>
      <c r="H39" t="b">
        <v>1</v>
      </c>
      <c r="I39" t="s">
        <v>109</v>
      </c>
      <c r="K39" t="s">
        <v>22</v>
      </c>
      <c r="L39" t="s">
        <v>26</v>
      </c>
      <c r="O39">
        <v>3</v>
      </c>
      <c r="P39">
        <v>2</v>
      </c>
      <c r="R39">
        <v>38.700270189999998</v>
      </c>
      <c r="S39">
        <v>-121.34599281</v>
      </c>
      <c r="T39">
        <v>10</v>
      </c>
      <c r="U39" s="17">
        <v>43827</v>
      </c>
    </row>
    <row r="40" spans="1:21" x14ac:dyDescent="0.25">
      <c r="A40" t="s">
        <v>110</v>
      </c>
      <c r="B40" t="s">
        <v>22</v>
      </c>
      <c r="C40">
        <v>1189640</v>
      </c>
      <c r="D40">
        <v>1740398</v>
      </c>
      <c r="E40" t="s">
        <v>23</v>
      </c>
      <c r="H40" t="b">
        <v>1</v>
      </c>
      <c r="I40" t="s">
        <v>111</v>
      </c>
      <c r="K40" t="s">
        <v>22</v>
      </c>
      <c r="L40" t="s">
        <v>26</v>
      </c>
      <c r="O40">
        <v>2</v>
      </c>
      <c r="P40">
        <v>2</v>
      </c>
      <c r="R40">
        <v>38.551288120000002</v>
      </c>
      <c r="S40">
        <v>-121.48995187</v>
      </c>
      <c r="T40">
        <v>105</v>
      </c>
      <c r="U40" s="17">
        <v>43827</v>
      </c>
    </row>
    <row r="41" spans="1:21" x14ac:dyDescent="0.25">
      <c r="A41" t="s">
        <v>112</v>
      </c>
      <c r="B41" t="s">
        <v>22</v>
      </c>
      <c r="C41">
        <v>1819259</v>
      </c>
      <c r="D41">
        <v>2380768</v>
      </c>
      <c r="E41" t="s">
        <v>23</v>
      </c>
      <c r="H41" t="b">
        <v>1</v>
      </c>
      <c r="I41" t="s">
        <v>113</v>
      </c>
      <c r="K41" t="s">
        <v>25</v>
      </c>
      <c r="L41" t="s">
        <v>26</v>
      </c>
      <c r="O41">
        <v>4</v>
      </c>
      <c r="P41">
        <v>2</v>
      </c>
      <c r="R41">
        <v>38.52236267</v>
      </c>
      <c r="S41">
        <v>-121.57379751000001</v>
      </c>
      <c r="T41">
        <v>66</v>
      </c>
      <c r="U41" s="17">
        <v>43827</v>
      </c>
    </row>
    <row r="42" spans="1:21" x14ac:dyDescent="0.25">
      <c r="A42" t="s">
        <v>114</v>
      </c>
      <c r="B42" t="s">
        <v>22</v>
      </c>
      <c r="C42">
        <v>1263777</v>
      </c>
      <c r="D42">
        <v>1814848</v>
      </c>
      <c r="E42" t="s">
        <v>23</v>
      </c>
      <c r="H42" t="b">
        <v>1</v>
      </c>
      <c r="I42" t="s">
        <v>115</v>
      </c>
      <c r="K42" t="s">
        <v>22</v>
      </c>
      <c r="L42" t="s">
        <v>26</v>
      </c>
      <c r="O42">
        <v>2</v>
      </c>
      <c r="P42">
        <v>1</v>
      </c>
      <c r="R42">
        <v>38.582906010000002</v>
      </c>
      <c r="S42">
        <v>-121.39480525</v>
      </c>
      <c r="T42">
        <v>29</v>
      </c>
      <c r="U42" s="17">
        <v>43827</v>
      </c>
    </row>
    <row r="43" spans="1:21" x14ac:dyDescent="0.25">
      <c r="A43" t="s">
        <v>116</v>
      </c>
      <c r="B43" t="s">
        <v>22</v>
      </c>
      <c r="C43">
        <v>990991</v>
      </c>
      <c r="D43">
        <v>1538947</v>
      </c>
      <c r="E43" t="s">
        <v>23</v>
      </c>
      <c r="H43" t="b">
        <v>1</v>
      </c>
      <c r="I43" t="s">
        <v>117</v>
      </c>
      <c r="K43" t="s">
        <v>22</v>
      </c>
      <c r="L43" t="s">
        <v>26</v>
      </c>
      <c r="O43">
        <v>2</v>
      </c>
      <c r="P43">
        <v>2</v>
      </c>
      <c r="R43">
        <v>38.581573499999998</v>
      </c>
      <c r="S43">
        <v>-121.4944</v>
      </c>
      <c r="T43">
        <v>95</v>
      </c>
      <c r="U43" s="17">
        <v>43799</v>
      </c>
    </row>
    <row r="44" spans="1:21" x14ac:dyDescent="0.25">
      <c r="A44" t="s">
        <v>118</v>
      </c>
      <c r="B44" t="s">
        <v>22</v>
      </c>
      <c r="C44">
        <v>1423293</v>
      </c>
      <c r="D44">
        <v>1981789</v>
      </c>
      <c r="E44" t="s">
        <v>23</v>
      </c>
      <c r="H44" t="b">
        <v>1</v>
      </c>
      <c r="I44" t="s">
        <v>119</v>
      </c>
      <c r="K44" t="s">
        <v>22</v>
      </c>
      <c r="L44" t="s">
        <v>26</v>
      </c>
      <c r="O44">
        <v>3</v>
      </c>
      <c r="P44">
        <v>2</v>
      </c>
      <c r="R44">
        <v>38.458906259999999</v>
      </c>
      <c r="S44">
        <v>-121.42410455</v>
      </c>
      <c r="T44">
        <v>137</v>
      </c>
      <c r="U44" s="17">
        <v>43827</v>
      </c>
    </row>
    <row r="45" spans="1:21" x14ac:dyDescent="0.25">
      <c r="A45" t="s">
        <v>120</v>
      </c>
      <c r="B45" t="s">
        <v>22</v>
      </c>
      <c r="C45">
        <v>1793460</v>
      </c>
      <c r="D45">
        <v>2354969</v>
      </c>
      <c r="E45" t="s">
        <v>23</v>
      </c>
      <c r="H45" t="b">
        <v>1</v>
      </c>
      <c r="I45" t="s">
        <v>121</v>
      </c>
      <c r="K45" t="s">
        <v>22</v>
      </c>
      <c r="L45" t="s">
        <v>26</v>
      </c>
      <c r="O45">
        <v>5</v>
      </c>
      <c r="P45">
        <v>3</v>
      </c>
      <c r="R45">
        <v>38.567158839999998</v>
      </c>
      <c r="S45">
        <v>-121.48575911</v>
      </c>
      <c r="T45">
        <v>70</v>
      </c>
      <c r="U45" s="17">
        <v>43827</v>
      </c>
    </row>
    <row r="46" spans="1:21" x14ac:dyDescent="0.25">
      <c r="A46" t="s">
        <v>122</v>
      </c>
      <c r="B46" t="s">
        <v>22</v>
      </c>
      <c r="C46">
        <v>724432</v>
      </c>
      <c r="D46">
        <v>1272370</v>
      </c>
      <c r="E46" t="s">
        <v>30</v>
      </c>
      <c r="H46" t="b">
        <v>1</v>
      </c>
      <c r="I46" t="s">
        <v>123</v>
      </c>
      <c r="K46" t="s">
        <v>22</v>
      </c>
      <c r="L46" t="s">
        <v>26</v>
      </c>
      <c r="O46">
        <v>1</v>
      </c>
      <c r="P46">
        <v>1</v>
      </c>
      <c r="R46">
        <v>38.621271999999998</v>
      </c>
      <c r="S46">
        <v>-121.393649</v>
      </c>
      <c r="T46">
        <v>136</v>
      </c>
      <c r="U46" s="17">
        <v>43827</v>
      </c>
    </row>
    <row r="47" spans="1:21" x14ac:dyDescent="0.25">
      <c r="A47" t="s">
        <v>124</v>
      </c>
      <c r="B47" t="s">
        <v>22</v>
      </c>
      <c r="C47">
        <v>571981</v>
      </c>
      <c r="D47">
        <v>1119298</v>
      </c>
      <c r="E47" t="s">
        <v>125</v>
      </c>
      <c r="H47" t="b">
        <v>1</v>
      </c>
      <c r="I47" t="s">
        <v>126</v>
      </c>
      <c r="K47" t="s">
        <v>22</v>
      </c>
      <c r="L47" t="s">
        <v>26</v>
      </c>
      <c r="O47">
        <v>1</v>
      </c>
      <c r="P47">
        <v>2</v>
      </c>
      <c r="R47">
        <v>38.577131399999999</v>
      </c>
      <c r="S47">
        <v>-121.5010896</v>
      </c>
      <c r="T47">
        <v>81</v>
      </c>
      <c r="U47" s="17">
        <v>43827</v>
      </c>
    </row>
    <row r="48" spans="1:21" x14ac:dyDescent="0.25">
      <c r="A48" t="s">
        <v>127</v>
      </c>
      <c r="B48" t="s">
        <v>22</v>
      </c>
      <c r="C48">
        <v>926184</v>
      </c>
      <c r="D48">
        <v>1474125</v>
      </c>
      <c r="E48" t="s">
        <v>23</v>
      </c>
      <c r="H48" t="b">
        <v>1</v>
      </c>
      <c r="I48" t="s">
        <v>128</v>
      </c>
      <c r="K48" t="s">
        <v>22</v>
      </c>
      <c r="L48" t="s">
        <v>26</v>
      </c>
      <c r="O48">
        <v>2</v>
      </c>
      <c r="P48">
        <v>1</v>
      </c>
      <c r="R48">
        <v>38.557060999999997</v>
      </c>
      <c r="S48">
        <v>-121.337244</v>
      </c>
      <c r="T48">
        <v>16</v>
      </c>
      <c r="U48" s="17">
        <v>43827</v>
      </c>
    </row>
    <row r="49" spans="1:21" x14ac:dyDescent="0.25">
      <c r="A49" t="s">
        <v>129</v>
      </c>
      <c r="B49" t="s">
        <v>22</v>
      </c>
      <c r="C49">
        <v>1570135</v>
      </c>
      <c r="D49">
        <v>2131311</v>
      </c>
      <c r="E49" t="s">
        <v>30</v>
      </c>
      <c r="H49" t="b">
        <v>1</v>
      </c>
      <c r="I49" t="s">
        <v>130</v>
      </c>
      <c r="K49" t="s">
        <v>22</v>
      </c>
      <c r="L49" t="s">
        <v>26</v>
      </c>
      <c r="O49">
        <v>2</v>
      </c>
      <c r="P49">
        <v>2</v>
      </c>
      <c r="R49">
        <v>38.574142000000002</v>
      </c>
      <c r="S49">
        <v>-121.487595</v>
      </c>
      <c r="T49">
        <v>74</v>
      </c>
      <c r="U49" s="17">
        <v>43827</v>
      </c>
    </row>
    <row r="50" spans="1:21" x14ac:dyDescent="0.25">
      <c r="A50" t="s">
        <v>131</v>
      </c>
      <c r="B50" t="s">
        <v>22</v>
      </c>
      <c r="C50">
        <v>1448978</v>
      </c>
      <c r="D50">
        <v>2007558</v>
      </c>
      <c r="E50" t="s">
        <v>23</v>
      </c>
      <c r="H50" t="b">
        <v>1</v>
      </c>
      <c r="I50" t="s">
        <v>132</v>
      </c>
      <c r="K50" t="s">
        <v>22</v>
      </c>
      <c r="L50" t="s">
        <v>26</v>
      </c>
      <c r="O50">
        <v>3</v>
      </c>
      <c r="P50">
        <v>3</v>
      </c>
      <c r="R50">
        <v>38.574083600000002</v>
      </c>
      <c r="S50">
        <v>-121.44451715</v>
      </c>
      <c r="T50">
        <v>114</v>
      </c>
      <c r="U50" s="17">
        <v>43827</v>
      </c>
    </row>
    <row r="51" spans="1:21" x14ac:dyDescent="0.25">
      <c r="A51" t="s">
        <v>133</v>
      </c>
      <c r="B51" t="s">
        <v>22</v>
      </c>
      <c r="C51">
        <v>1398761</v>
      </c>
      <c r="D51">
        <v>1957126</v>
      </c>
      <c r="E51" t="s">
        <v>23</v>
      </c>
      <c r="H51" t="b">
        <v>1</v>
      </c>
      <c r="I51" t="s">
        <v>134</v>
      </c>
      <c r="K51" t="s">
        <v>22</v>
      </c>
      <c r="L51" t="s">
        <v>26</v>
      </c>
      <c r="O51">
        <v>1</v>
      </c>
      <c r="P51">
        <v>1</v>
      </c>
      <c r="R51">
        <v>38.582254880000001</v>
      </c>
      <c r="S51">
        <v>-121.48361267999999</v>
      </c>
      <c r="T51">
        <v>85</v>
      </c>
      <c r="U51" s="17">
        <v>43827</v>
      </c>
    </row>
    <row r="52" spans="1:21" x14ac:dyDescent="0.25">
      <c r="A52" t="s">
        <v>135</v>
      </c>
      <c r="B52" t="s">
        <v>22</v>
      </c>
      <c r="C52">
        <v>430442</v>
      </c>
      <c r="D52">
        <v>1013492</v>
      </c>
      <c r="E52" t="s">
        <v>23</v>
      </c>
      <c r="H52" t="b">
        <v>1</v>
      </c>
      <c r="I52" t="s">
        <v>136</v>
      </c>
      <c r="K52" t="s">
        <v>22</v>
      </c>
      <c r="L52" t="s">
        <v>26</v>
      </c>
      <c r="O52">
        <v>4</v>
      </c>
      <c r="P52">
        <v>2</v>
      </c>
      <c r="R52">
        <v>38.574952000000003</v>
      </c>
      <c r="S52">
        <v>-121.37824500000001</v>
      </c>
      <c r="T52">
        <v>23</v>
      </c>
      <c r="U52" s="17">
        <v>43827</v>
      </c>
    </row>
    <row r="53" spans="1:21" x14ac:dyDescent="0.25">
      <c r="A53" t="s">
        <v>137</v>
      </c>
      <c r="B53" t="s">
        <v>22</v>
      </c>
      <c r="C53">
        <v>1781715</v>
      </c>
      <c r="D53">
        <v>2343224</v>
      </c>
      <c r="E53" t="s">
        <v>138</v>
      </c>
      <c r="H53" t="b">
        <v>1</v>
      </c>
      <c r="I53" t="s">
        <v>139</v>
      </c>
      <c r="K53" t="s">
        <v>22</v>
      </c>
      <c r="L53" t="s">
        <v>26</v>
      </c>
      <c r="O53">
        <v>2</v>
      </c>
      <c r="P53">
        <v>1</v>
      </c>
      <c r="R53">
        <v>38.58333768</v>
      </c>
      <c r="S53">
        <v>-121.46472634</v>
      </c>
      <c r="T53">
        <v>127</v>
      </c>
      <c r="U53" s="17">
        <v>43827</v>
      </c>
    </row>
    <row r="54" spans="1:21" x14ac:dyDescent="0.25">
      <c r="A54" t="s">
        <v>140</v>
      </c>
      <c r="B54" t="s">
        <v>22</v>
      </c>
      <c r="C54">
        <v>1495474</v>
      </c>
      <c r="D54">
        <v>2054180</v>
      </c>
      <c r="E54" t="s">
        <v>83</v>
      </c>
      <c r="H54" t="b">
        <v>1</v>
      </c>
      <c r="I54" t="s">
        <v>141</v>
      </c>
      <c r="K54" t="s">
        <v>22</v>
      </c>
      <c r="L54" t="s">
        <v>26</v>
      </c>
      <c r="O54">
        <v>2</v>
      </c>
      <c r="P54">
        <v>1</v>
      </c>
      <c r="R54">
        <v>38.571815229999999</v>
      </c>
      <c r="S54">
        <v>-121.45696792</v>
      </c>
      <c r="T54">
        <v>120</v>
      </c>
      <c r="U54" s="17">
        <v>43827</v>
      </c>
    </row>
    <row r="55" spans="1:21" x14ac:dyDescent="0.25">
      <c r="A55" t="s">
        <v>142</v>
      </c>
      <c r="B55" t="s">
        <v>22</v>
      </c>
      <c r="C55">
        <v>1724190</v>
      </c>
      <c r="D55">
        <v>2285675</v>
      </c>
      <c r="E55" t="s">
        <v>23</v>
      </c>
      <c r="H55" t="b">
        <v>1</v>
      </c>
      <c r="I55" t="s">
        <v>143</v>
      </c>
      <c r="K55" t="s">
        <v>22</v>
      </c>
      <c r="L55" t="s">
        <v>26</v>
      </c>
      <c r="O55">
        <v>1</v>
      </c>
      <c r="P55">
        <v>1</v>
      </c>
      <c r="R55">
        <v>38.56560125</v>
      </c>
      <c r="S55">
        <v>-121.49430456</v>
      </c>
      <c r="T55">
        <v>73</v>
      </c>
      <c r="U55" s="17">
        <v>43827</v>
      </c>
    </row>
    <row r="56" spans="1:21" x14ac:dyDescent="0.25">
      <c r="A56" t="s">
        <v>144</v>
      </c>
      <c r="B56" t="s">
        <v>22</v>
      </c>
      <c r="C56">
        <v>1694488</v>
      </c>
      <c r="D56">
        <v>2255970</v>
      </c>
      <c r="E56" t="s">
        <v>23</v>
      </c>
      <c r="H56" t="b">
        <v>1</v>
      </c>
      <c r="I56" t="s">
        <v>145</v>
      </c>
      <c r="K56" t="s">
        <v>22</v>
      </c>
      <c r="L56" t="s">
        <v>26</v>
      </c>
      <c r="O56">
        <v>3</v>
      </c>
      <c r="P56">
        <v>1</v>
      </c>
      <c r="R56">
        <v>38.585023800000002</v>
      </c>
      <c r="S56">
        <v>-121.38876860000001</v>
      </c>
      <c r="T56">
        <v>26</v>
      </c>
      <c r="U56" s="17">
        <v>43827</v>
      </c>
    </row>
    <row r="57" spans="1:21" x14ac:dyDescent="0.25">
      <c r="A57" t="s">
        <v>146</v>
      </c>
      <c r="B57" t="s">
        <v>22</v>
      </c>
      <c r="C57">
        <v>914587</v>
      </c>
      <c r="D57">
        <v>1462528</v>
      </c>
      <c r="E57" t="s">
        <v>23</v>
      </c>
      <c r="H57" t="b">
        <v>1</v>
      </c>
      <c r="I57" t="s">
        <v>147</v>
      </c>
      <c r="K57" t="s">
        <v>22</v>
      </c>
      <c r="L57" t="s">
        <v>26</v>
      </c>
      <c r="O57">
        <v>5</v>
      </c>
      <c r="P57">
        <v>3</v>
      </c>
      <c r="R57">
        <v>38.657682909999998</v>
      </c>
      <c r="S57">
        <v>-121.55038897999999</v>
      </c>
      <c r="T57">
        <v>44</v>
      </c>
      <c r="U57" s="17">
        <v>43827</v>
      </c>
    </row>
    <row r="58" spans="1:21" x14ac:dyDescent="0.25">
      <c r="A58" t="s">
        <v>148</v>
      </c>
      <c r="B58" t="s">
        <v>22</v>
      </c>
      <c r="C58">
        <v>1826970</v>
      </c>
      <c r="D58">
        <v>2388479</v>
      </c>
      <c r="E58" t="s">
        <v>23</v>
      </c>
      <c r="H58" t="b">
        <v>1</v>
      </c>
      <c r="I58" t="s">
        <v>149</v>
      </c>
      <c r="K58" t="s">
        <v>22</v>
      </c>
      <c r="L58" t="s">
        <v>26</v>
      </c>
      <c r="O58">
        <v>3</v>
      </c>
      <c r="P58">
        <v>2</v>
      </c>
      <c r="R58">
        <v>38.54411159</v>
      </c>
      <c r="S58">
        <v>-121.35121925</v>
      </c>
      <c r="T58">
        <v>18</v>
      </c>
      <c r="U58" s="17">
        <v>43827</v>
      </c>
    </row>
    <row r="59" spans="1:21" x14ac:dyDescent="0.25">
      <c r="A59" t="s">
        <v>150</v>
      </c>
      <c r="B59" t="s">
        <v>22</v>
      </c>
      <c r="C59">
        <v>816894</v>
      </c>
      <c r="D59">
        <v>1364832</v>
      </c>
      <c r="E59" t="s">
        <v>23</v>
      </c>
      <c r="H59" t="b">
        <v>1</v>
      </c>
      <c r="I59" t="s">
        <v>151</v>
      </c>
      <c r="K59" t="s">
        <v>22</v>
      </c>
      <c r="L59" t="s">
        <v>26</v>
      </c>
      <c r="O59">
        <v>3</v>
      </c>
      <c r="P59">
        <v>3</v>
      </c>
      <c r="R59">
        <v>38.676618410000003</v>
      </c>
      <c r="S59">
        <v>-121.52649993</v>
      </c>
      <c r="T59">
        <v>37</v>
      </c>
      <c r="U59" s="17">
        <v>43827</v>
      </c>
    </row>
    <row r="60" spans="1:21" x14ac:dyDescent="0.25">
      <c r="A60" t="s">
        <v>152</v>
      </c>
      <c r="B60" t="s">
        <v>22</v>
      </c>
      <c r="C60">
        <v>1338738</v>
      </c>
      <c r="D60">
        <v>1897074</v>
      </c>
      <c r="E60" t="s">
        <v>23</v>
      </c>
      <c r="H60" t="b">
        <v>1</v>
      </c>
      <c r="I60" t="s">
        <v>153</v>
      </c>
      <c r="K60" t="s">
        <v>22</v>
      </c>
      <c r="L60" t="s">
        <v>26</v>
      </c>
      <c r="O60">
        <v>3</v>
      </c>
      <c r="P60">
        <v>2</v>
      </c>
      <c r="R60">
        <v>38.66535588</v>
      </c>
      <c r="S60">
        <v>-121.35293455</v>
      </c>
      <c r="T60">
        <v>2</v>
      </c>
      <c r="U60" s="17">
        <v>43827</v>
      </c>
    </row>
    <row r="61" spans="1:21" x14ac:dyDescent="0.25">
      <c r="A61" t="s">
        <v>154</v>
      </c>
      <c r="B61" t="s">
        <v>22</v>
      </c>
      <c r="C61">
        <v>1481380</v>
      </c>
      <c r="D61">
        <v>2040008</v>
      </c>
      <c r="E61" t="s">
        <v>23</v>
      </c>
      <c r="H61" t="b">
        <v>1</v>
      </c>
      <c r="I61" t="s">
        <v>155</v>
      </c>
      <c r="K61" t="s">
        <v>25</v>
      </c>
      <c r="L61" t="s">
        <v>26</v>
      </c>
      <c r="O61">
        <v>4</v>
      </c>
      <c r="P61">
        <v>3</v>
      </c>
      <c r="R61">
        <v>38.586560470000002</v>
      </c>
      <c r="S61">
        <v>-121.53901401</v>
      </c>
      <c r="T61">
        <v>56</v>
      </c>
      <c r="U61" s="17">
        <v>43805</v>
      </c>
    </row>
    <row r="62" spans="1:21" x14ac:dyDescent="0.25">
      <c r="A62" t="s">
        <v>156</v>
      </c>
      <c r="B62" t="s">
        <v>22</v>
      </c>
      <c r="C62">
        <v>1263456</v>
      </c>
      <c r="D62">
        <v>1814526</v>
      </c>
      <c r="E62" t="s">
        <v>68</v>
      </c>
      <c r="H62" t="b">
        <v>1</v>
      </c>
      <c r="I62" t="s">
        <v>157</v>
      </c>
      <c r="K62" t="s">
        <v>22</v>
      </c>
      <c r="L62" t="s">
        <v>26</v>
      </c>
      <c r="O62">
        <v>1</v>
      </c>
      <c r="P62">
        <v>1</v>
      </c>
      <c r="R62">
        <v>38.585962479999999</v>
      </c>
      <c r="S62">
        <v>-121.39019785000001</v>
      </c>
      <c r="T62">
        <v>27</v>
      </c>
      <c r="U62" s="17">
        <v>43827</v>
      </c>
    </row>
    <row r="63" spans="1:21" x14ac:dyDescent="0.25">
      <c r="A63" t="s">
        <v>158</v>
      </c>
      <c r="B63" t="s">
        <v>22</v>
      </c>
      <c r="C63">
        <v>1782850</v>
      </c>
      <c r="D63">
        <v>2344359</v>
      </c>
      <c r="E63" t="s">
        <v>68</v>
      </c>
      <c r="H63" t="b">
        <v>1</v>
      </c>
      <c r="I63" t="s">
        <v>159</v>
      </c>
      <c r="K63" t="s">
        <v>22</v>
      </c>
      <c r="L63" t="s">
        <v>26</v>
      </c>
      <c r="O63">
        <v>1</v>
      </c>
      <c r="P63">
        <v>1</v>
      </c>
      <c r="R63">
        <v>38.575402099999998</v>
      </c>
      <c r="S63">
        <v>-121.45658450000001</v>
      </c>
      <c r="T63">
        <v>122</v>
      </c>
      <c r="U63" s="17">
        <v>43827</v>
      </c>
    </row>
    <row r="64" spans="1:21" x14ac:dyDescent="0.25">
      <c r="A64" t="s">
        <v>160</v>
      </c>
      <c r="B64" t="s">
        <v>22</v>
      </c>
      <c r="C64">
        <v>1051045</v>
      </c>
      <c r="D64">
        <v>1599165</v>
      </c>
      <c r="E64" t="s">
        <v>23</v>
      </c>
      <c r="H64" t="b">
        <v>1</v>
      </c>
      <c r="I64" t="s">
        <v>161</v>
      </c>
      <c r="K64" t="s">
        <v>22</v>
      </c>
      <c r="L64" t="s">
        <v>26</v>
      </c>
      <c r="O64">
        <v>3</v>
      </c>
      <c r="P64">
        <v>2</v>
      </c>
      <c r="R64">
        <v>38.453378399999998</v>
      </c>
      <c r="S64">
        <v>-121.3623758</v>
      </c>
      <c r="T64">
        <v>13</v>
      </c>
      <c r="U64" s="17">
        <v>43827</v>
      </c>
    </row>
    <row r="65" spans="1:21" x14ac:dyDescent="0.25">
      <c r="A65" t="s">
        <v>162</v>
      </c>
      <c r="B65" t="s">
        <v>22</v>
      </c>
      <c r="C65">
        <v>1470229</v>
      </c>
      <c r="D65">
        <v>2028846</v>
      </c>
      <c r="E65" t="s">
        <v>23</v>
      </c>
      <c r="H65" t="b">
        <v>1</v>
      </c>
      <c r="I65" t="s">
        <v>163</v>
      </c>
      <c r="K65" t="s">
        <v>22</v>
      </c>
      <c r="L65" t="s">
        <v>26</v>
      </c>
      <c r="O65">
        <v>1</v>
      </c>
      <c r="P65">
        <v>1</v>
      </c>
      <c r="R65">
        <v>38.539502280000001</v>
      </c>
      <c r="S65">
        <v>-121.45814927000001</v>
      </c>
      <c r="T65">
        <v>150</v>
      </c>
      <c r="U65" s="17">
        <v>43827</v>
      </c>
    </row>
    <row r="66" spans="1:21" x14ac:dyDescent="0.25">
      <c r="A66" t="s">
        <v>164</v>
      </c>
      <c r="B66" t="s">
        <v>22</v>
      </c>
      <c r="C66">
        <v>1245761</v>
      </c>
      <c r="D66">
        <v>1796705</v>
      </c>
      <c r="E66" t="s">
        <v>23</v>
      </c>
      <c r="H66" t="b">
        <v>1</v>
      </c>
      <c r="I66" t="s">
        <v>165</v>
      </c>
      <c r="K66" t="s">
        <v>22</v>
      </c>
      <c r="L66" t="s">
        <v>26</v>
      </c>
      <c r="O66">
        <v>3</v>
      </c>
      <c r="P66">
        <v>2</v>
      </c>
      <c r="R66">
        <v>38.502924229999998</v>
      </c>
      <c r="S66">
        <v>-121.54468903999999</v>
      </c>
      <c r="T66">
        <v>64</v>
      </c>
      <c r="U66" s="17">
        <v>43827</v>
      </c>
    </row>
    <row r="67" spans="1:21" x14ac:dyDescent="0.25">
      <c r="A67" t="s">
        <v>166</v>
      </c>
      <c r="B67" t="s">
        <v>22</v>
      </c>
      <c r="C67">
        <v>1450696</v>
      </c>
      <c r="D67">
        <v>2009279</v>
      </c>
      <c r="E67" t="s">
        <v>30</v>
      </c>
      <c r="H67" t="b">
        <v>1</v>
      </c>
      <c r="I67" t="s">
        <v>167</v>
      </c>
      <c r="K67" t="s">
        <v>22</v>
      </c>
      <c r="L67" t="s">
        <v>26</v>
      </c>
      <c r="O67">
        <v>1</v>
      </c>
      <c r="P67">
        <v>1</v>
      </c>
      <c r="R67">
        <v>38.5328485</v>
      </c>
      <c r="S67">
        <v>-121.42758240000001</v>
      </c>
      <c r="T67">
        <v>140</v>
      </c>
      <c r="U67" s="17">
        <v>43745</v>
      </c>
    </row>
    <row r="68" spans="1:21" x14ac:dyDescent="0.25">
      <c r="A68" t="s">
        <v>168</v>
      </c>
      <c r="B68" t="s">
        <v>22</v>
      </c>
      <c r="C68">
        <v>926181</v>
      </c>
      <c r="D68">
        <v>1474122</v>
      </c>
      <c r="E68" t="s">
        <v>23</v>
      </c>
      <c r="H68" t="b">
        <v>1</v>
      </c>
      <c r="I68" t="s">
        <v>169</v>
      </c>
      <c r="K68" t="s">
        <v>22</v>
      </c>
      <c r="L68" t="s">
        <v>26</v>
      </c>
      <c r="O68">
        <v>2</v>
      </c>
      <c r="P68">
        <v>2</v>
      </c>
      <c r="R68">
        <v>38.656683000000001</v>
      </c>
      <c r="S68">
        <v>-121.34926059999999</v>
      </c>
      <c r="T68">
        <v>1</v>
      </c>
      <c r="U68" s="17">
        <v>43827</v>
      </c>
    </row>
    <row r="69" spans="1:21" x14ac:dyDescent="0.25">
      <c r="A69" t="s">
        <v>170</v>
      </c>
      <c r="B69" t="s">
        <v>22</v>
      </c>
      <c r="C69">
        <v>1651913</v>
      </c>
      <c r="D69">
        <v>2213308</v>
      </c>
      <c r="E69" t="s">
        <v>68</v>
      </c>
      <c r="H69" t="b">
        <v>1</v>
      </c>
      <c r="I69" t="s">
        <v>171</v>
      </c>
      <c r="K69" t="s">
        <v>22</v>
      </c>
      <c r="L69" t="s">
        <v>26</v>
      </c>
      <c r="O69">
        <v>0</v>
      </c>
      <c r="P69">
        <v>1</v>
      </c>
      <c r="R69">
        <v>38.568613890000002</v>
      </c>
      <c r="S69">
        <v>-121.44422192</v>
      </c>
      <c r="T69">
        <v>116</v>
      </c>
      <c r="U69" s="17">
        <v>43827</v>
      </c>
    </row>
    <row r="70" spans="1:21" x14ac:dyDescent="0.25">
      <c r="A70" t="s">
        <v>172</v>
      </c>
      <c r="B70" t="s">
        <v>22</v>
      </c>
      <c r="C70">
        <v>1795881</v>
      </c>
      <c r="D70">
        <v>2357390</v>
      </c>
      <c r="E70" t="s">
        <v>23</v>
      </c>
      <c r="H70" t="b">
        <v>1</v>
      </c>
      <c r="I70" t="s">
        <v>173</v>
      </c>
      <c r="K70" t="s">
        <v>22</v>
      </c>
      <c r="L70" t="s">
        <v>26</v>
      </c>
      <c r="O70">
        <v>3</v>
      </c>
      <c r="P70">
        <v>2</v>
      </c>
      <c r="R70">
        <v>38.542500660000002</v>
      </c>
      <c r="S70">
        <v>-121.45022236</v>
      </c>
      <c r="T70">
        <v>151</v>
      </c>
      <c r="U70" s="17">
        <v>43827</v>
      </c>
    </row>
    <row r="71" spans="1:21" x14ac:dyDescent="0.25">
      <c r="A71" t="s">
        <v>174</v>
      </c>
      <c r="B71" t="s">
        <v>22</v>
      </c>
      <c r="C71">
        <v>1572069</v>
      </c>
      <c r="D71">
        <v>2133254</v>
      </c>
      <c r="E71" t="s">
        <v>30</v>
      </c>
      <c r="H71" t="b">
        <v>1</v>
      </c>
      <c r="I71" t="s">
        <v>175</v>
      </c>
      <c r="K71" t="s">
        <v>22</v>
      </c>
      <c r="L71" t="s">
        <v>26</v>
      </c>
      <c r="O71">
        <v>1</v>
      </c>
      <c r="P71">
        <v>1</v>
      </c>
      <c r="R71">
        <v>38.660450679999997</v>
      </c>
      <c r="S71">
        <v>-121.50609253</v>
      </c>
      <c r="T71">
        <v>35</v>
      </c>
      <c r="U71" s="17">
        <v>43827</v>
      </c>
    </row>
    <row r="72" spans="1:21" x14ac:dyDescent="0.25">
      <c r="A72" t="s">
        <v>176</v>
      </c>
      <c r="B72" t="s">
        <v>22</v>
      </c>
      <c r="C72">
        <v>751058</v>
      </c>
      <c r="D72">
        <v>1298996</v>
      </c>
      <c r="E72" t="s">
        <v>23</v>
      </c>
      <c r="H72" t="b">
        <v>1</v>
      </c>
      <c r="I72" t="s">
        <v>177</v>
      </c>
      <c r="K72" t="s">
        <v>22</v>
      </c>
      <c r="L72" t="s">
        <v>26</v>
      </c>
      <c r="O72">
        <v>2</v>
      </c>
      <c r="P72">
        <v>2</v>
      </c>
      <c r="R72">
        <v>38.651276199999998</v>
      </c>
      <c r="S72">
        <v>-121.363212</v>
      </c>
      <c r="T72">
        <v>4</v>
      </c>
      <c r="U72" s="17">
        <v>43827</v>
      </c>
    </row>
    <row r="73" spans="1:21" x14ac:dyDescent="0.25">
      <c r="A73" t="s">
        <v>178</v>
      </c>
      <c r="B73" t="s">
        <v>22</v>
      </c>
      <c r="C73">
        <v>1414331</v>
      </c>
      <c r="D73">
        <v>1972718</v>
      </c>
      <c r="E73" t="s">
        <v>23</v>
      </c>
      <c r="H73" t="b">
        <v>1</v>
      </c>
      <c r="I73" t="s">
        <v>179</v>
      </c>
      <c r="K73" t="s">
        <v>22</v>
      </c>
      <c r="L73" t="s">
        <v>26</v>
      </c>
      <c r="O73">
        <v>3</v>
      </c>
      <c r="P73">
        <v>1</v>
      </c>
      <c r="R73">
        <v>38.615308749999997</v>
      </c>
      <c r="S73">
        <v>-121.41816813</v>
      </c>
      <c r="T73">
        <v>134</v>
      </c>
      <c r="U73" s="17">
        <v>43827</v>
      </c>
    </row>
    <row r="74" spans="1:21" x14ac:dyDescent="0.25">
      <c r="A74" t="s">
        <v>180</v>
      </c>
      <c r="B74" t="s">
        <v>22</v>
      </c>
      <c r="C74">
        <v>1500151</v>
      </c>
      <c r="D74">
        <v>2058912</v>
      </c>
      <c r="E74" t="s">
        <v>23</v>
      </c>
      <c r="H74" t="b">
        <v>1</v>
      </c>
      <c r="I74" t="s">
        <v>181</v>
      </c>
      <c r="K74" t="s">
        <v>22</v>
      </c>
      <c r="L74" t="s">
        <v>26</v>
      </c>
      <c r="O74">
        <v>2</v>
      </c>
      <c r="P74">
        <v>1</v>
      </c>
      <c r="R74">
        <v>38.573701399999997</v>
      </c>
      <c r="S74">
        <v>-121.4583248</v>
      </c>
      <c r="T74">
        <v>121</v>
      </c>
      <c r="U74" s="17">
        <v>43827</v>
      </c>
    </row>
    <row r="75" spans="1:21" x14ac:dyDescent="0.25">
      <c r="A75" t="s">
        <v>182</v>
      </c>
      <c r="B75" t="s">
        <v>22</v>
      </c>
      <c r="C75">
        <v>803221</v>
      </c>
      <c r="D75">
        <v>1351159</v>
      </c>
      <c r="E75" t="s">
        <v>68</v>
      </c>
      <c r="H75" t="b">
        <v>1</v>
      </c>
      <c r="I75" t="s">
        <v>183</v>
      </c>
      <c r="K75" t="s">
        <v>22</v>
      </c>
      <c r="L75" t="s">
        <v>26</v>
      </c>
      <c r="O75">
        <v>2</v>
      </c>
      <c r="P75">
        <v>1</v>
      </c>
      <c r="R75">
        <v>38.576214479999997</v>
      </c>
      <c r="S75">
        <v>-121.44793136</v>
      </c>
      <c r="T75">
        <v>117</v>
      </c>
      <c r="U75" s="17">
        <v>43827</v>
      </c>
    </row>
    <row r="76" spans="1:21" x14ac:dyDescent="0.25">
      <c r="A76" t="s">
        <v>184</v>
      </c>
      <c r="B76" t="s">
        <v>22</v>
      </c>
      <c r="C76">
        <v>1463455</v>
      </c>
      <c r="D76">
        <v>2022044</v>
      </c>
      <c r="E76" t="s">
        <v>30</v>
      </c>
      <c r="H76" t="b">
        <v>1</v>
      </c>
      <c r="I76" t="s">
        <v>185</v>
      </c>
      <c r="K76" t="s">
        <v>22</v>
      </c>
      <c r="L76" t="s">
        <v>26</v>
      </c>
      <c r="O76">
        <v>2</v>
      </c>
      <c r="P76">
        <v>1</v>
      </c>
      <c r="R76">
        <v>38.583650400000003</v>
      </c>
      <c r="S76">
        <v>-121.48645449999999</v>
      </c>
      <c r="T76">
        <v>87</v>
      </c>
      <c r="U76" s="17">
        <v>43805</v>
      </c>
    </row>
    <row r="77" spans="1:21" x14ac:dyDescent="0.25">
      <c r="A77" t="s">
        <v>186</v>
      </c>
      <c r="B77" t="s">
        <v>22</v>
      </c>
      <c r="C77">
        <v>960170</v>
      </c>
      <c r="D77">
        <v>1508125</v>
      </c>
      <c r="E77" t="s">
        <v>23</v>
      </c>
      <c r="H77" t="b">
        <v>1</v>
      </c>
      <c r="I77" t="s">
        <v>187</v>
      </c>
      <c r="K77" t="s">
        <v>188</v>
      </c>
      <c r="L77" t="s">
        <v>26</v>
      </c>
      <c r="O77">
        <v>1</v>
      </c>
      <c r="P77">
        <v>1</v>
      </c>
      <c r="R77">
        <v>38.567472000000002</v>
      </c>
      <c r="S77">
        <v>-121.455005</v>
      </c>
      <c r="T77">
        <v>110</v>
      </c>
      <c r="U77" s="17">
        <v>43827</v>
      </c>
    </row>
    <row r="78" spans="1:21" x14ac:dyDescent="0.25">
      <c r="A78" t="s">
        <v>189</v>
      </c>
      <c r="B78" t="s">
        <v>22</v>
      </c>
      <c r="C78">
        <v>835953</v>
      </c>
      <c r="D78">
        <v>1383892</v>
      </c>
      <c r="E78" t="s">
        <v>23</v>
      </c>
      <c r="H78" t="b">
        <v>1</v>
      </c>
      <c r="I78" t="s">
        <v>190</v>
      </c>
      <c r="K78" t="s">
        <v>22</v>
      </c>
      <c r="L78" t="s">
        <v>26</v>
      </c>
      <c r="O78">
        <v>3</v>
      </c>
      <c r="P78">
        <v>2</v>
      </c>
      <c r="R78">
        <v>38.565708800000003</v>
      </c>
      <c r="S78">
        <v>-121.4064628</v>
      </c>
      <c r="T78">
        <v>19</v>
      </c>
      <c r="U78" s="17">
        <v>43827</v>
      </c>
    </row>
    <row r="79" spans="1:21" x14ac:dyDescent="0.25">
      <c r="A79" t="s">
        <v>191</v>
      </c>
      <c r="B79" t="s">
        <v>22</v>
      </c>
      <c r="C79">
        <v>1722555</v>
      </c>
      <c r="D79">
        <v>2284040</v>
      </c>
      <c r="E79" t="s">
        <v>23</v>
      </c>
      <c r="H79" t="b">
        <v>1</v>
      </c>
      <c r="I79" t="s">
        <v>192</v>
      </c>
      <c r="K79" t="s">
        <v>22</v>
      </c>
      <c r="L79" t="s">
        <v>26</v>
      </c>
      <c r="O79">
        <v>3</v>
      </c>
      <c r="P79">
        <v>2</v>
      </c>
      <c r="R79">
        <v>38.675870719999999</v>
      </c>
      <c r="S79">
        <v>-121.3403785</v>
      </c>
      <c r="T79">
        <v>12</v>
      </c>
      <c r="U79" s="17">
        <v>43827</v>
      </c>
    </row>
    <row r="80" spans="1:21" x14ac:dyDescent="0.25">
      <c r="A80" t="s">
        <v>193</v>
      </c>
      <c r="B80" t="s">
        <v>22</v>
      </c>
      <c r="C80">
        <v>841773</v>
      </c>
      <c r="D80">
        <v>1389712</v>
      </c>
      <c r="E80" t="s">
        <v>23</v>
      </c>
      <c r="H80" t="b">
        <v>1</v>
      </c>
      <c r="I80" t="s">
        <v>194</v>
      </c>
      <c r="K80" t="s">
        <v>22</v>
      </c>
      <c r="L80" t="s">
        <v>26</v>
      </c>
      <c r="O80">
        <v>2</v>
      </c>
      <c r="P80">
        <v>1</v>
      </c>
      <c r="R80">
        <v>38.661253870000003</v>
      </c>
      <c r="S80">
        <v>-121.32152492</v>
      </c>
      <c r="T80">
        <v>7</v>
      </c>
      <c r="U80" s="17">
        <v>43827</v>
      </c>
    </row>
    <row r="81" spans="1:21" x14ac:dyDescent="0.25">
      <c r="A81" t="s">
        <v>195</v>
      </c>
      <c r="B81" t="s">
        <v>22</v>
      </c>
      <c r="C81">
        <v>1729787</v>
      </c>
      <c r="D81">
        <v>2291273</v>
      </c>
      <c r="E81" t="s">
        <v>68</v>
      </c>
      <c r="H81" t="b">
        <v>1</v>
      </c>
      <c r="I81" t="s">
        <v>196</v>
      </c>
      <c r="K81" t="s">
        <v>22</v>
      </c>
      <c r="L81" t="s">
        <v>26</v>
      </c>
      <c r="O81">
        <v>1</v>
      </c>
      <c r="P81">
        <v>1</v>
      </c>
      <c r="R81">
        <v>38.636592180000001</v>
      </c>
      <c r="S81">
        <v>-121.35651489999999</v>
      </c>
      <c r="T81">
        <v>6</v>
      </c>
      <c r="U81" s="17">
        <v>43827</v>
      </c>
    </row>
    <row r="82" spans="1:21" x14ac:dyDescent="0.25">
      <c r="A82" t="s">
        <v>197</v>
      </c>
      <c r="B82" t="s">
        <v>22</v>
      </c>
      <c r="C82">
        <v>1467075</v>
      </c>
      <c r="D82">
        <v>2025679</v>
      </c>
      <c r="E82" t="s">
        <v>23</v>
      </c>
      <c r="H82" t="b">
        <v>1</v>
      </c>
      <c r="I82" t="s">
        <v>198</v>
      </c>
      <c r="K82" t="s">
        <v>22</v>
      </c>
      <c r="L82" t="s">
        <v>26</v>
      </c>
      <c r="O82">
        <v>2</v>
      </c>
      <c r="P82">
        <v>1</v>
      </c>
      <c r="R82">
        <v>38.557531019999999</v>
      </c>
      <c r="S82">
        <v>-121.43740273</v>
      </c>
      <c r="T82">
        <v>148</v>
      </c>
      <c r="U82" s="17">
        <v>43827</v>
      </c>
    </row>
    <row r="83" spans="1:21" x14ac:dyDescent="0.25">
      <c r="A83" t="s">
        <v>199</v>
      </c>
      <c r="B83" t="s">
        <v>22</v>
      </c>
      <c r="C83">
        <v>1248504</v>
      </c>
      <c r="D83">
        <v>1799451</v>
      </c>
      <c r="E83" t="s">
        <v>23</v>
      </c>
      <c r="H83" t="b">
        <v>1</v>
      </c>
      <c r="I83" t="s">
        <v>200</v>
      </c>
      <c r="K83" t="s">
        <v>22</v>
      </c>
      <c r="L83" t="s">
        <v>26</v>
      </c>
      <c r="O83">
        <v>4</v>
      </c>
      <c r="P83">
        <v>3</v>
      </c>
      <c r="R83">
        <v>38.58541555</v>
      </c>
      <c r="S83">
        <v>-121.48947115</v>
      </c>
      <c r="T83">
        <v>89</v>
      </c>
      <c r="U83" s="17">
        <v>43827</v>
      </c>
    </row>
    <row r="84" spans="1:21" x14ac:dyDescent="0.25">
      <c r="A84" t="s">
        <v>201</v>
      </c>
      <c r="B84" t="s">
        <v>22</v>
      </c>
      <c r="C84">
        <v>1294446</v>
      </c>
      <c r="D84">
        <v>1845595</v>
      </c>
      <c r="E84" t="s">
        <v>23</v>
      </c>
      <c r="H84" t="b">
        <v>1</v>
      </c>
      <c r="I84" t="s">
        <v>202</v>
      </c>
      <c r="K84" t="s">
        <v>22</v>
      </c>
      <c r="L84" t="s">
        <v>26</v>
      </c>
      <c r="O84">
        <v>3</v>
      </c>
      <c r="P84">
        <v>3</v>
      </c>
      <c r="R84">
        <v>38.681381809999998</v>
      </c>
      <c r="S84">
        <v>-121.53214644000001</v>
      </c>
      <c r="T84">
        <v>39</v>
      </c>
      <c r="U84" s="17">
        <v>43827</v>
      </c>
    </row>
    <row r="85" spans="1:21" x14ac:dyDescent="0.25">
      <c r="A85" t="s">
        <v>203</v>
      </c>
      <c r="B85" t="s">
        <v>22</v>
      </c>
      <c r="C85">
        <v>1793330</v>
      </c>
      <c r="D85">
        <v>2354839</v>
      </c>
      <c r="E85" t="s">
        <v>23</v>
      </c>
      <c r="H85" t="b">
        <v>1</v>
      </c>
      <c r="I85" t="s">
        <v>204</v>
      </c>
      <c r="K85" t="s">
        <v>22</v>
      </c>
      <c r="L85" t="s">
        <v>26</v>
      </c>
      <c r="O85">
        <v>3</v>
      </c>
      <c r="P85">
        <v>3</v>
      </c>
      <c r="R85">
        <v>38.672221829999998</v>
      </c>
      <c r="S85">
        <v>-121.52612105</v>
      </c>
      <c r="T85">
        <v>38</v>
      </c>
      <c r="U85" s="17">
        <v>43827</v>
      </c>
    </row>
    <row r="86" spans="1:21" x14ac:dyDescent="0.25">
      <c r="A86" t="s">
        <v>205</v>
      </c>
      <c r="B86" t="s">
        <v>22</v>
      </c>
      <c r="C86">
        <v>970968</v>
      </c>
      <c r="D86">
        <v>1518923</v>
      </c>
      <c r="E86" t="s">
        <v>23</v>
      </c>
      <c r="H86" t="b">
        <v>1</v>
      </c>
      <c r="I86" t="s">
        <v>206</v>
      </c>
      <c r="K86" t="s">
        <v>22</v>
      </c>
      <c r="L86" t="s">
        <v>26</v>
      </c>
      <c r="O86">
        <v>2</v>
      </c>
      <c r="P86">
        <v>1</v>
      </c>
      <c r="R86">
        <v>38.662963660000003</v>
      </c>
      <c r="S86">
        <v>-121.32312236</v>
      </c>
      <c r="T86">
        <v>8</v>
      </c>
      <c r="U86" s="17">
        <v>43827</v>
      </c>
    </row>
    <row r="87" spans="1:21" x14ac:dyDescent="0.25">
      <c r="A87" t="s">
        <v>207</v>
      </c>
      <c r="B87" t="s">
        <v>22</v>
      </c>
      <c r="C87">
        <v>1516585</v>
      </c>
      <c r="D87">
        <v>2075381</v>
      </c>
      <c r="E87" t="s">
        <v>23</v>
      </c>
      <c r="H87" t="b">
        <v>1</v>
      </c>
      <c r="I87" t="s">
        <v>208</v>
      </c>
      <c r="K87" t="s">
        <v>22</v>
      </c>
      <c r="L87" t="s">
        <v>26</v>
      </c>
      <c r="O87">
        <v>3</v>
      </c>
      <c r="P87">
        <v>1</v>
      </c>
      <c r="R87">
        <v>38.615906109999997</v>
      </c>
      <c r="S87">
        <v>-121.49126232</v>
      </c>
      <c r="T87">
        <v>54</v>
      </c>
      <c r="U87" s="17">
        <v>43827</v>
      </c>
    </row>
    <row r="88" spans="1:21" x14ac:dyDescent="0.25">
      <c r="A88" t="s">
        <v>209</v>
      </c>
      <c r="B88" t="s">
        <v>22</v>
      </c>
      <c r="C88">
        <v>1535989</v>
      </c>
      <c r="D88">
        <v>2095668</v>
      </c>
      <c r="E88" t="s">
        <v>23</v>
      </c>
      <c r="H88" t="b">
        <v>1</v>
      </c>
      <c r="I88" t="s">
        <v>210</v>
      </c>
      <c r="K88" t="s">
        <v>22</v>
      </c>
      <c r="L88" t="s">
        <v>26</v>
      </c>
      <c r="O88">
        <v>3</v>
      </c>
      <c r="P88">
        <v>1</v>
      </c>
      <c r="R88">
        <v>38.547467089999998</v>
      </c>
      <c r="S88">
        <v>-121.46388193999999</v>
      </c>
      <c r="T88">
        <v>146</v>
      </c>
      <c r="U88" s="17">
        <v>43827</v>
      </c>
    </row>
    <row r="89" spans="1:21" x14ac:dyDescent="0.25">
      <c r="A89" t="s">
        <v>211</v>
      </c>
      <c r="B89" t="s">
        <v>22</v>
      </c>
      <c r="C89">
        <v>1437865</v>
      </c>
      <c r="D89">
        <v>1996407</v>
      </c>
      <c r="E89" t="s">
        <v>23</v>
      </c>
      <c r="H89" t="b">
        <v>1</v>
      </c>
      <c r="I89" t="s">
        <v>212</v>
      </c>
      <c r="K89" t="s">
        <v>22</v>
      </c>
      <c r="L89" t="s">
        <v>26</v>
      </c>
      <c r="O89">
        <v>4</v>
      </c>
      <c r="P89">
        <v>2</v>
      </c>
      <c r="R89">
        <v>38.529641300000002</v>
      </c>
      <c r="S89">
        <v>-121.5279233</v>
      </c>
      <c r="T89">
        <v>107</v>
      </c>
      <c r="U89" s="17">
        <v>43827</v>
      </c>
    </row>
    <row r="90" spans="1:21" x14ac:dyDescent="0.25">
      <c r="A90" t="s">
        <v>213</v>
      </c>
      <c r="B90" t="s">
        <v>22</v>
      </c>
      <c r="C90">
        <v>1777977</v>
      </c>
      <c r="D90">
        <v>2339486</v>
      </c>
      <c r="E90" t="s">
        <v>51</v>
      </c>
      <c r="H90" t="b">
        <v>1</v>
      </c>
      <c r="I90" t="s">
        <v>214</v>
      </c>
      <c r="K90" t="s">
        <v>22</v>
      </c>
      <c r="L90" t="s">
        <v>26</v>
      </c>
      <c r="O90">
        <v>3</v>
      </c>
      <c r="P90">
        <v>3</v>
      </c>
      <c r="R90">
        <v>38.567557049999998</v>
      </c>
      <c r="S90">
        <v>-121.40978619000001</v>
      </c>
      <c r="T90">
        <v>20</v>
      </c>
      <c r="U90" s="17">
        <v>43827</v>
      </c>
    </row>
    <row r="91" spans="1:21" x14ac:dyDescent="0.25">
      <c r="A91" t="s">
        <v>215</v>
      </c>
      <c r="B91" t="s">
        <v>22</v>
      </c>
      <c r="C91">
        <v>963461</v>
      </c>
      <c r="D91">
        <v>1511416</v>
      </c>
      <c r="E91" t="s">
        <v>23</v>
      </c>
      <c r="H91" t="b">
        <v>1</v>
      </c>
      <c r="I91" t="s">
        <v>216</v>
      </c>
      <c r="K91" t="s">
        <v>22</v>
      </c>
      <c r="L91" t="s">
        <v>26</v>
      </c>
      <c r="O91">
        <v>7</v>
      </c>
      <c r="P91">
        <v>4</v>
      </c>
      <c r="R91">
        <v>38.631254380000001</v>
      </c>
      <c r="S91">
        <v>-121.56090792000001</v>
      </c>
      <c r="T91">
        <v>63</v>
      </c>
      <c r="U91" s="17">
        <v>43827</v>
      </c>
    </row>
    <row r="92" spans="1:21" x14ac:dyDescent="0.25">
      <c r="A92" t="s">
        <v>217</v>
      </c>
      <c r="B92" t="s">
        <v>22</v>
      </c>
      <c r="C92">
        <v>1303888</v>
      </c>
      <c r="D92">
        <v>1855038</v>
      </c>
      <c r="E92" t="s">
        <v>125</v>
      </c>
      <c r="H92" t="b">
        <v>1</v>
      </c>
      <c r="I92" t="s">
        <v>218</v>
      </c>
      <c r="K92" t="s">
        <v>22</v>
      </c>
      <c r="L92" t="s">
        <v>26</v>
      </c>
      <c r="O92">
        <v>2</v>
      </c>
      <c r="P92">
        <v>2</v>
      </c>
      <c r="R92">
        <v>38.577369070000003</v>
      </c>
      <c r="S92">
        <v>-121.50348571000001</v>
      </c>
      <c r="T92">
        <v>82</v>
      </c>
      <c r="U92" s="17">
        <v>43827</v>
      </c>
    </row>
    <row r="93" spans="1:21" x14ac:dyDescent="0.25">
      <c r="A93" t="s">
        <v>219</v>
      </c>
      <c r="B93" t="s">
        <v>22</v>
      </c>
      <c r="C93">
        <v>1590976</v>
      </c>
      <c r="D93">
        <v>2152266</v>
      </c>
      <c r="E93" t="s">
        <v>30</v>
      </c>
      <c r="H93" t="b">
        <v>1</v>
      </c>
      <c r="I93" t="s">
        <v>220</v>
      </c>
      <c r="K93" t="s">
        <v>22</v>
      </c>
      <c r="L93" t="s">
        <v>26</v>
      </c>
      <c r="O93">
        <v>1</v>
      </c>
      <c r="P93">
        <v>1</v>
      </c>
      <c r="R93">
        <v>38.548036779999997</v>
      </c>
      <c r="S93">
        <v>-121.47848139</v>
      </c>
      <c r="T93">
        <v>100</v>
      </c>
      <c r="U93" s="17">
        <v>43827</v>
      </c>
    </row>
    <row r="94" spans="1:21" x14ac:dyDescent="0.25">
      <c r="A94" t="s">
        <v>221</v>
      </c>
      <c r="B94" t="s">
        <v>22</v>
      </c>
      <c r="C94">
        <v>1802241</v>
      </c>
      <c r="D94">
        <v>2363750</v>
      </c>
      <c r="E94" t="s">
        <v>42</v>
      </c>
      <c r="H94" t="b">
        <v>1</v>
      </c>
      <c r="I94" t="s">
        <v>222</v>
      </c>
      <c r="K94" t="s">
        <v>22</v>
      </c>
      <c r="L94" t="s">
        <v>26</v>
      </c>
      <c r="O94">
        <v>1</v>
      </c>
      <c r="P94">
        <v>1</v>
      </c>
      <c r="R94">
        <v>38.602278400000003</v>
      </c>
      <c r="S94">
        <v>-121.45350449999999</v>
      </c>
      <c r="T94">
        <v>133</v>
      </c>
      <c r="U94" s="17">
        <v>43827</v>
      </c>
    </row>
    <row r="95" spans="1:21" x14ac:dyDescent="0.25">
      <c r="A95" t="s">
        <v>223</v>
      </c>
      <c r="B95" t="s">
        <v>22</v>
      </c>
      <c r="C95">
        <v>1476538</v>
      </c>
      <c r="D95">
        <v>2035158</v>
      </c>
      <c r="E95" t="s">
        <v>51</v>
      </c>
      <c r="H95" t="b">
        <v>1</v>
      </c>
      <c r="I95" t="s">
        <v>224</v>
      </c>
      <c r="K95" t="s">
        <v>22</v>
      </c>
      <c r="L95" t="s">
        <v>26</v>
      </c>
      <c r="O95">
        <v>1</v>
      </c>
      <c r="P95">
        <v>1</v>
      </c>
      <c r="R95">
        <v>38.569409210000003</v>
      </c>
      <c r="S95">
        <v>-121.46897898</v>
      </c>
      <c r="T95">
        <v>119</v>
      </c>
      <c r="U95" s="17">
        <v>43827</v>
      </c>
    </row>
    <row r="96" spans="1:21" x14ac:dyDescent="0.25">
      <c r="A96" t="s">
        <v>225</v>
      </c>
      <c r="B96" t="s">
        <v>22</v>
      </c>
      <c r="C96">
        <v>1827855</v>
      </c>
      <c r="D96">
        <v>2389364</v>
      </c>
      <c r="E96" t="s">
        <v>23</v>
      </c>
      <c r="H96" t="b">
        <v>1</v>
      </c>
      <c r="I96" t="s">
        <v>226</v>
      </c>
      <c r="K96" t="s">
        <v>22</v>
      </c>
      <c r="L96" t="s">
        <v>26</v>
      </c>
      <c r="O96">
        <v>4</v>
      </c>
      <c r="P96">
        <v>2</v>
      </c>
      <c r="R96">
        <v>38.469298850000001</v>
      </c>
      <c r="S96">
        <v>-121.44399702</v>
      </c>
      <c r="T96">
        <v>138</v>
      </c>
      <c r="U96" s="17">
        <v>43827</v>
      </c>
    </row>
    <row r="97" spans="1:21" x14ac:dyDescent="0.25">
      <c r="A97" t="s">
        <v>227</v>
      </c>
      <c r="B97" t="s">
        <v>22</v>
      </c>
      <c r="C97">
        <v>1816602</v>
      </c>
      <c r="D97">
        <v>2378111</v>
      </c>
      <c r="E97" t="s">
        <v>23</v>
      </c>
      <c r="H97" t="b">
        <v>1</v>
      </c>
      <c r="I97" t="s">
        <v>228</v>
      </c>
      <c r="K97" t="s">
        <v>22</v>
      </c>
      <c r="L97" t="s">
        <v>26</v>
      </c>
      <c r="O97">
        <v>3</v>
      </c>
      <c r="P97">
        <v>1</v>
      </c>
      <c r="R97">
        <v>38.5328485</v>
      </c>
      <c r="S97">
        <v>-121.42758240000001</v>
      </c>
      <c r="T97">
        <v>140</v>
      </c>
      <c r="U97" s="17">
        <v>43801</v>
      </c>
    </row>
    <row r="98" spans="1:21" x14ac:dyDescent="0.25">
      <c r="A98" t="s">
        <v>229</v>
      </c>
      <c r="B98" t="s">
        <v>22</v>
      </c>
      <c r="C98">
        <v>970967</v>
      </c>
      <c r="D98">
        <v>1518922</v>
      </c>
      <c r="E98" t="s">
        <v>51</v>
      </c>
      <c r="H98" t="b">
        <v>1</v>
      </c>
      <c r="I98" t="s">
        <v>230</v>
      </c>
      <c r="K98" t="s">
        <v>22</v>
      </c>
      <c r="L98" t="s">
        <v>26</v>
      </c>
      <c r="O98">
        <v>2</v>
      </c>
      <c r="P98">
        <v>2</v>
      </c>
      <c r="R98">
        <v>38.666787329999998</v>
      </c>
      <c r="S98">
        <v>-121.52873442000001</v>
      </c>
      <c r="T98">
        <v>42</v>
      </c>
      <c r="U98" s="17">
        <v>43827</v>
      </c>
    </row>
    <row r="99" spans="1:21" x14ac:dyDescent="0.25">
      <c r="A99" t="s">
        <v>231</v>
      </c>
      <c r="B99" t="s">
        <v>22</v>
      </c>
      <c r="C99">
        <v>1826959</v>
      </c>
      <c r="D99">
        <v>2388468</v>
      </c>
      <c r="E99" t="s">
        <v>23</v>
      </c>
      <c r="H99" t="b">
        <v>1</v>
      </c>
      <c r="I99" t="s">
        <v>232</v>
      </c>
      <c r="K99" t="s">
        <v>22</v>
      </c>
      <c r="L99" t="s">
        <v>26</v>
      </c>
      <c r="O99">
        <v>3</v>
      </c>
      <c r="P99">
        <v>2</v>
      </c>
      <c r="R99">
        <v>38.624943600000002</v>
      </c>
      <c r="S99">
        <v>-121.49076441</v>
      </c>
      <c r="T99">
        <v>55</v>
      </c>
      <c r="U99" s="17">
        <v>43827</v>
      </c>
    </row>
    <row r="100" spans="1:21" x14ac:dyDescent="0.25">
      <c r="A100" t="s">
        <v>233</v>
      </c>
      <c r="B100" t="s">
        <v>22</v>
      </c>
      <c r="C100">
        <v>970983</v>
      </c>
      <c r="D100">
        <v>1518938</v>
      </c>
      <c r="E100" t="s">
        <v>51</v>
      </c>
      <c r="H100" t="b">
        <v>1</v>
      </c>
      <c r="I100" t="s">
        <v>234</v>
      </c>
      <c r="K100" t="s">
        <v>22</v>
      </c>
      <c r="L100" t="s">
        <v>26</v>
      </c>
      <c r="O100">
        <v>2</v>
      </c>
      <c r="P100">
        <v>2</v>
      </c>
      <c r="R100">
        <v>38.661766350000001</v>
      </c>
      <c r="S100">
        <v>-121.53412587</v>
      </c>
      <c r="T100">
        <v>41</v>
      </c>
      <c r="U100" s="17">
        <v>43827</v>
      </c>
    </row>
    <row r="101" spans="1:21" x14ac:dyDescent="0.25">
      <c r="A101" t="s">
        <v>235</v>
      </c>
      <c r="B101" t="s">
        <v>22</v>
      </c>
      <c r="C101">
        <v>491716</v>
      </c>
      <c r="D101">
        <v>1074897</v>
      </c>
      <c r="E101" t="s">
        <v>90</v>
      </c>
      <c r="H101" t="b">
        <v>1</v>
      </c>
      <c r="I101" t="s">
        <v>236</v>
      </c>
      <c r="K101" t="s">
        <v>22</v>
      </c>
      <c r="L101" t="s">
        <v>26</v>
      </c>
      <c r="O101">
        <v>2</v>
      </c>
      <c r="P101">
        <v>2</v>
      </c>
      <c r="R101">
        <v>38.5328485</v>
      </c>
      <c r="S101">
        <v>-121.42758240000001</v>
      </c>
      <c r="T101">
        <v>140</v>
      </c>
      <c r="U101" s="17">
        <v>43703</v>
      </c>
    </row>
    <row r="102" spans="1:21" x14ac:dyDescent="0.25">
      <c r="A102" t="s">
        <v>237</v>
      </c>
      <c r="B102" t="s">
        <v>22</v>
      </c>
      <c r="C102">
        <v>1340364</v>
      </c>
      <c r="D102">
        <v>1898700</v>
      </c>
      <c r="E102" t="s">
        <v>23</v>
      </c>
      <c r="H102" t="b">
        <v>1</v>
      </c>
      <c r="I102" t="s">
        <v>238</v>
      </c>
      <c r="K102" t="s">
        <v>22</v>
      </c>
      <c r="L102" t="s">
        <v>26</v>
      </c>
      <c r="O102">
        <v>4</v>
      </c>
      <c r="P102">
        <v>2</v>
      </c>
      <c r="R102">
        <v>38.578688999999997</v>
      </c>
      <c r="S102">
        <v>-121.46822299999999</v>
      </c>
      <c r="T102">
        <v>126</v>
      </c>
      <c r="U102" s="17">
        <v>43827</v>
      </c>
    </row>
    <row r="103" spans="1:21" x14ac:dyDescent="0.25">
      <c r="A103" t="s">
        <v>239</v>
      </c>
      <c r="B103" t="s">
        <v>22</v>
      </c>
      <c r="C103">
        <v>1824877</v>
      </c>
      <c r="D103">
        <v>2386386</v>
      </c>
      <c r="E103" t="s">
        <v>240</v>
      </c>
      <c r="H103" t="b">
        <v>1</v>
      </c>
      <c r="I103" t="s">
        <v>241</v>
      </c>
      <c r="K103" t="s">
        <v>22</v>
      </c>
      <c r="L103" t="s">
        <v>26</v>
      </c>
      <c r="O103">
        <v>1</v>
      </c>
      <c r="P103">
        <v>1</v>
      </c>
      <c r="R103">
        <v>38.458359999999999</v>
      </c>
      <c r="S103">
        <v>-121.2813075</v>
      </c>
      <c r="T103">
        <v>14</v>
      </c>
      <c r="U103" s="17">
        <v>43827</v>
      </c>
    </row>
    <row r="104" spans="1:21" x14ac:dyDescent="0.25">
      <c r="A104" t="s">
        <v>242</v>
      </c>
      <c r="B104" t="s">
        <v>22</v>
      </c>
      <c r="C104">
        <v>1728881</v>
      </c>
      <c r="D104">
        <v>2290367</v>
      </c>
      <c r="E104" t="s">
        <v>125</v>
      </c>
      <c r="H104" t="b">
        <v>1</v>
      </c>
      <c r="I104" t="s">
        <v>243</v>
      </c>
      <c r="K104" t="s">
        <v>22</v>
      </c>
      <c r="L104" t="s">
        <v>26</v>
      </c>
      <c r="O104">
        <v>2</v>
      </c>
      <c r="P104">
        <v>3</v>
      </c>
      <c r="R104">
        <v>38.582730910000002</v>
      </c>
      <c r="S104">
        <v>-121.47949902000001</v>
      </c>
      <c r="T104">
        <v>86</v>
      </c>
      <c r="U104" s="17">
        <v>43827</v>
      </c>
    </row>
    <row r="105" spans="1:21" x14ac:dyDescent="0.25">
      <c r="A105" t="s">
        <v>244</v>
      </c>
      <c r="B105" t="s">
        <v>22</v>
      </c>
      <c r="C105">
        <v>327012</v>
      </c>
      <c r="D105">
        <v>327012</v>
      </c>
      <c r="E105" t="s">
        <v>23</v>
      </c>
      <c r="H105" t="b">
        <v>1</v>
      </c>
      <c r="I105" t="s">
        <v>245</v>
      </c>
      <c r="K105" t="s">
        <v>22</v>
      </c>
      <c r="L105" t="s">
        <v>26</v>
      </c>
      <c r="O105">
        <v>3</v>
      </c>
      <c r="P105">
        <v>1</v>
      </c>
      <c r="R105">
        <v>38.577186580000003</v>
      </c>
      <c r="S105">
        <v>-121.44126892</v>
      </c>
      <c r="T105">
        <v>112</v>
      </c>
      <c r="U105" s="17">
        <v>43827</v>
      </c>
    </row>
    <row r="106" spans="1:21" x14ac:dyDescent="0.25">
      <c r="A106" t="s">
        <v>246</v>
      </c>
      <c r="B106" t="s">
        <v>22</v>
      </c>
      <c r="C106">
        <v>1798222</v>
      </c>
      <c r="D106">
        <v>2359731</v>
      </c>
      <c r="E106" t="s">
        <v>23</v>
      </c>
      <c r="H106" t="b">
        <v>1</v>
      </c>
      <c r="I106" t="s">
        <v>247</v>
      </c>
      <c r="K106" t="s">
        <v>22</v>
      </c>
      <c r="L106" t="s">
        <v>26</v>
      </c>
      <c r="O106">
        <v>3</v>
      </c>
      <c r="P106">
        <v>2</v>
      </c>
      <c r="R106">
        <v>38.533224300000001</v>
      </c>
      <c r="S106">
        <v>-121.49285759999999</v>
      </c>
      <c r="T106">
        <v>103</v>
      </c>
      <c r="U106" s="17">
        <v>43827</v>
      </c>
    </row>
    <row r="107" spans="1:21" x14ac:dyDescent="0.25">
      <c r="A107" t="s">
        <v>248</v>
      </c>
      <c r="B107" t="s">
        <v>22</v>
      </c>
      <c r="C107">
        <v>1810224</v>
      </c>
      <c r="D107">
        <v>2371733</v>
      </c>
      <c r="E107" t="s">
        <v>23</v>
      </c>
      <c r="H107" t="b">
        <v>1</v>
      </c>
      <c r="I107" t="s">
        <v>249</v>
      </c>
      <c r="K107" t="s">
        <v>22</v>
      </c>
      <c r="L107" t="s">
        <v>26</v>
      </c>
      <c r="O107">
        <v>3</v>
      </c>
      <c r="P107">
        <v>2</v>
      </c>
      <c r="R107">
        <v>38.696201479999999</v>
      </c>
      <c r="S107">
        <v>-121.32653591</v>
      </c>
      <c r="T107">
        <v>11</v>
      </c>
      <c r="U107" s="17">
        <v>43827</v>
      </c>
    </row>
    <row r="108" spans="1:21" x14ac:dyDescent="0.25">
      <c r="A108" t="s">
        <v>250</v>
      </c>
      <c r="B108" t="s">
        <v>22</v>
      </c>
      <c r="C108">
        <v>914588</v>
      </c>
      <c r="D108">
        <v>1462529</v>
      </c>
      <c r="E108" t="s">
        <v>23</v>
      </c>
      <c r="H108" t="b">
        <v>1</v>
      </c>
      <c r="I108" t="s">
        <v>251</v>
      </c>
      <c r="K108" t="s">
        <v>22</v>
      </c>
      <c r="L108" t="s">
        <v>26</v>
      </c>
      <c r="O108">
        <v>2</v>
      </c>
      <c r="P108">
        <v>2</v>
      </c>
      <c r="R108">
        <v>38.656021099999997</v>
      </c>
      <c r="S108">
        <v>-121.5120544</v>
      </c>
      <c r="T108">
        <v>36</v>
      </c>
      <c r="U108" s="17">
        <v>43799</v>
      </c>
    </row>
    <row r="109" spans="1:21" x14ac:dyDescent="0.25">
      <c r="A109" t="s">
        <v>252</v>
      </c>
      <c r="B109" t="s">
        <v>22</v>
      </c>
      <c r="C109">
        <v>401931</v>
      </c>
      <c r="D109">
        <v>401931</v>
      </c>
      <c r="E109" t="s">
        <v>23</v>
      </c>
      <c r="H109" t="b">
        <v>1</v>
      </c>
      <c r="I109" t="s">
        <v>253</v>
      </c>
      <c r="K109" t="s">
        <v>22</v>
      </c>
      <c r="L109" t="s">
        <v>26</v>
      </c>
      <c r="O109">
        <v>3</v>
      </c>
      <c r="P109">
        <v>4</v>
      </c>
      <c r="R109">
        <v>38.58463287</v>
      </c>
      <c r="S109">
        <v>-121.49060059</v>
      </c>
      <c r="T109">
        <v>90</v>
      </c>
      <c r="U109" s="17">
        <v>43827</v>
      </c>
    </row>
    <row r="110" spans="1:21" x14ac:dyDescent="0.25">
      <c r="A110" t="s">
        <v>254</v>
      </c>
      <c r="B110" t="s">
        <v>22</v>
      </c>
      <c r="C110">
        <v>1512943</v>
      </c>
      <c r="D110">
        <v>2071736</v>
      </c>
      <c r="E110" t="s">
        <v>23</v>
      </c>
      <c r="H110" t="b">
        <v>1</v>
      </c>
      <c r="I110" t="s">
        <v>255</v>
      </c>
      <c r="K110" t="s">
        <v>22</v>
      </c>
      <c r="L110" t="s">
        <v>26</v>
      </c>
      <c r="O110">
        <v>2</v>
      </c>
      <c r="P110">
        <v>2</v>
      </c>
      <c r="R110">
        <v>38.553133600000002</v>
      </c>
      <c r="S110">
        <v>-121.47484799999999</v>
      </c>
      <c r="T110">
        <v>97</v>
      </c>
      <c r="U110" s="17">
        <v>43827</v>
      </c>
    </row>
    <row r="111" spans="1:21" x14ac:dyDescent="0.25">
      <c r="A111" t="s">
        <v>256</v>
      </c>
      <c r="B111" t="s">
        <v>22</v>
      </c>
      <c r="C111">
        <v>1824557</v>
      </c>
      <c r="D111">
        <v>2386066</v>
      </c>
      <c r="E111" t="s">
        <v>30</v>
      </c>
      <c r="H111" t="b">
        <v>1</v>
      </c>
      <c r="I111" t="s">
        <v>257</v>
      </c>
      <c r="K111" t="s">
        <v>22</v>
      </c>
      <c r="L111" t="s">
        <v>26</v>
      </c>
      <c r="O111">
        <v>2</v>
      </c>
      <c r="P111">
        <v>2</v>
      </c>
      <c r="R111">
        <v>38.578363060000001</v>
      </c>
      <c r="S111">
        <v>-121.50553867000001</v>
      </c>
      <c r="T111">
        <v>79</v>
      </c>
      <c r="U111" s="17">
        <v>43827</v>
      </c>
    </row>
    <row r="112" spans="1:21" x14ac:dyDescent="0.25">
      <c r="A112" t="s">
        <v>258</v>
      </c>
      <c r="B112" t="s">
        <v>22</v>
      </c>
      <c r="C112">
        <v>1027695</v>
      </c>
      <c r="D112">
        <v>1575643</v>
      </c>
      <c r="E112" t="s">
        <v>23</v>
      </c>
      <c r="H112" t="b">
        <v>1</v>
      </c>
      <c r="I112" t="s">
        <v>259</v>
      </c>
      <c r="K112" t="s">
        <v>22</v>
      </c>
      <c r="L112" t="s">
        <v>26</v>
      </c>
      <c r="O112">
        <v>3</v>
      </c>
      <c r="P112">
        <v>3</v>
      </c>
      <c r="R112">
        <v>38.605302260000002</v>
      </c>
      <c r="S112">
        <v>-121.5305037</v>
      </c>
      <c r="T112">
        <v>61</v>
      </c>
      <c r="U112" s="17">
        <v>43827</v>
      </c>
    </row>
    <row r="113" spans="1:21" x14ac:dyDescent="0.25">
      <c r="A113" t="s">
        <v>260</v>
      </c>
      <c r="B113" t="s">
        <v>22</v>
      </c>
      <c r="C113">
        <v>1827157</v>
      </c>
      <c r="D113">
        <v>2388666</v>
      </c>
      <c r="E113" t="s">
        <v>23</v>
      </c>
      <c r="H113" t="b">
        <v>1</v>
      </c>
      <c r="I113" t="s">
        <v>261</v>
      </c>
      <c r="K113" t="s">
        <v>22</v>
      </c>
      <c r="L113" t="s">
        <v>26</v>
      </c>
      <c r="O113">
        <v>1</v>
      </c>
      <c r="P113">
        <v>1</v>
      </c>
      <c r="R113">
        <v>38.571452999999998</v>
      </c>
      <c r="S113">
        <v>-121.446044</v>
      </c>
      <c r="T113">
        <v>115</v>
      </c>
      <c r="U113" s="17">
        <v>43827</v>
      </c>
    </row>
    <row r="114" spans="1:21" x14ac:dyDescent="0.25">
      <c r="A114" t="s">
        <v>262</v>
      </c>
      <c r="B114" t="s">
        <v>22</v>
      </c>
      <c r="C114">
        <v>1600020</v>
      </c>
      <c r="D114">
        <v>2161315</v>
      </c>
      <c r="E114" t="s">
        <v>23</v>
      </c>
      <c r="H114" t="b">
        <v>1</v>
      </c>
      <c r="I114" t="s">
        <v>263</v>
      </c>
      <c r="K114" t="s">
        <v>22</v>
      </c>
      <c r="L114" t="s">
        <v>26</v>
      </c>
      <c r="O114">
        <v>3</v>
      </c>
      <c r="P114">
        <v>3</v>
      </c>
      <c r="R114">
        <v>38.648035919999998</v>
      </c>
      <c r="S114">
        <v>-121.54340322</v>
      </c>
      <c r="T114">
        <v>46</v>
      </c>
      <c r="U114" s="17">
        <v>43827</v>
      </c>
    </row>
    <row r="115" spans="1:21" x14ac:dyDescent="0.25">
      <c r="A115" t="s">
        <v>264</v>
      </c>
      <c r="B115" t="s">
        <v>22</v>
      </c>
      <c r="C115">
        <v>1266266</v>
      </c>
      <c r="D115">
        <v>1817351</v>
      </c>
      <c r="E115" t="s">
        <v>83</v>
      </c>
      <c r="H115" t="b">
        <v>1</v>
      </c>
      <c r="I115" t="s">
        <v>265</v>
      </c>
      <c r="K115" t="s">
        <v>22</v>
      </c>
      <c r="L115" t="s">
        <v>26</v>
      </c>
      <c r="O115">
        <v>1</v>
      </c>
      <c r="P115">
        <v>1</v>
      </c>
      <c r="R115">
        <v>38.585031030000003</v>
      </c>
      <c r="S115">
        <v>-121.37912841000001</v>
      </c>
      <c r="T115">
        <v>24</v>
      </c>
      <c r="U115" s="17">
        <v>43827</v>
      </c>
    </row>
    <row r="116" spans="1:21" x14ac:dyDescent="0.25">
      <c r="A116" t="s">
        <v>266</v>
      </c>
      <c r="B116" t="s">
        <v>22</v>
      </c>
      <c r="C116">
        <v>1508540</v>
      </c>
      <c r="D116">
        <v>2067329</v>
      </c>
      <c r="E116" t="s">
        <v>23</v>
      </c>
      <c r="H116" t="b">
        <v>1</v>
      </c>
      <c r="I116" t="s">
        <v>267</v>
      </c>
      <c r="K116" t="s">
        <v>22</v>
      </c>
      <c r="L116" t="s">
        <v>26</v>
      </c>
      <c r="O116">
        <v>5</v>
      </c>
      <c r="P116">
        <v>4</v>
      </c>
      <c r="R116">
        <v>38.507806549999998</v>
      </c>
      <c r="S116">
        <v>-121.54960841</v>
      </c>
      <c r="T116">
        <v>65</v>
      </c>
      <c r="U116" s="17">
        <v>43827</v>
      </c>
    </row>
    <row r="117" spans="1:21" x14ac:dyDescent="0.25">
      <c r="A117" t="s">
        <v>268</v>
      </c>
      <c r="B117" t="s">
        <v>22</v>
      </c>
      <c r="C117">
        <v>1433176</v>
      </c>
      <c r="D117">
        <v>1991700</v>
      </c>
      <c r="E117" t="s">
        <v>23</v>
      </c>
      <c r="H117" t="b">
        <v>1</v>
      </c>
      <c r="I117" t="s">
        <v>269</v>
      </c>
      <c r="K117" t="s">
        <v>25</v>
      </c>
      <c r="L117" t="s">
        <v>26</v>
      </c>
      <c r="O117">
        <v>4</v>
      </c>
      <c r="P117">
        <v>3</v>
      </c>
      <c r="R117">
        <v>38.592419569999997</v>
      </c>
      <c r="S117">
        <v>-121.54113541</v>
      </c>
      <c r="T117">
        <v>57</v>
      </c>
      <c r="U117" s="17">
        <v>43805</v>
      </c>
    </row>
    <row r="118" spans="1:21" x14ac:dyDescent="0.25">
      <c r="A118" t="s">
        <v>270</v>
      </c>
      <c r="B118" t="s">
        <v>22</v>
      </c>
      <c r="C118">
        <v>794250</v>
      </c>
      <c r="D118">
        <v>1342188</v>
      </c>
      <c r="E118" t="s">
        <v>30</v>
      </c>
      <c r="H118" t="b">
        <v>1</v>
      </c>
      <c r="I118" t="s">
        <v>271</v>
      </c>
      <c r="K118" t="s">
        <v>22</v>
      </c>
      <c r="L118" t="s">
        <v>26</v>
      </c>
      <c r="O118">
        <v>2</v>
      </c>
      <c r="P118">
        <v>1</v>
      </c>
      <c r="R118">
        <v>38.553896000000002</v>
      </c>
      <c r="S118">
        <v>-121.46696799999999</v>
      </c>
      <c r="T118">
        <v>147</v>
      </c>
      <c r="U118" s="17">
        <v>43827</v>
      </c>
    </row>
    <row r="119" spans="1:21" x14ac:dyDescent="0.25">
      <c r="A119" t="s">
        <v>272</v>
      </c>
      <c r="B119" t="s">
        <v>22</v>
      </c>
      <c r="C119">
        <v>456039</v>
      </c>
      <c r="D119">
        <v>1039150</v>
      </c>
      <c r="E119" t="s">
        <v>23</v>
      </c>
      <c r="H119" t="b">
        <v>1</v>
      </c>
      <c r="I119" t="s">
        <v>273</v>
      </c>
      <c r="K119" t="s">
        <v>22</v>
      </c>
      <c r="L119" t="s">
        <v>26</v>
      </c>
      <c r="O119">
        <v>5</v>
      </c>
      <c r="P119">
        <v>2</v>
      </c>
      <c r="R119">
        <v>38.562942</v>
      </c>
      <c r="S119">
        <v>-121.445982</v>
      </c>
      <c r="T119">
        <v>111</v>
      </c>
      <c r="U119" s="17">
        <v>43827</v>
      </c>
    </row>
    <row r="120" spans="1:21" x14ac:dyDescent="0.25">
      <c r="A120" t="s">
        <v>274</v>
      </c>
      <c r="B120" t="s">
        <v>22</v>
      </c>
      <c r="C120">
        <v>1640504</v>
      </c>
      <c r="D120">
        <v>2201827</v>
      </c>
      <c r="E120" t="s">
        <v>30</v>
      </c>
      <c r="H120" t="b">
        <v>1</v>
      </c>
      <c r="I120" t="s">
        <v>275</v>
      </c>
      <c r="K120" t="s">
        <v>22</v>
      </c>
      <c r="L120" t="s">
        <v>26</v>
      </c>
      <c r="O120">
        <v>1</v>
      </c>
      <c r="P120">
        <v>1</v>
      </c>
      <c r="R120">
        <v>38.554817159999999</v>
      </c>
      <c r="S120">
        <v>-121.48069733</v>
      </c>
      <c r="T120">
        <v>98</v>
      </c>
      <c r="U120" s="17">
        <v>43827</v>
      </c>
    </row>
    <row r="121" spans="1:21" x14ac:dyDescent="0.25">
      <c r="A121" t="s">
        <v>276</v>
      </c>
      <c r="B121" t="s">
        <v>22</v>
      </c>
      <c r="C121">
        <v>1570663</v>
      </c>
      <c r="D121">
        <v>2131839</v>
      </c>
      <c r="E121" t="s">
        <v>23</v>
      </c>
      <c r="H121" t="b">
        <v>1</v>
      </c>
      <c r="I121" t="s">
        <v>277</v>
      </c>
      <c r="K121" t="s">
        <v>22</v>
      </c>
      <c r="L121" t="s">
        <v>26</v>
      </c>
      <c r="O121">
        <v>1</v>
      </c>
      <c r="P121">
        <v>1</v>
      </c>
      <c r="R121">
        <v>38.566806499999998</v>
      </c>
      <c r="S121">
        <v>-121.46544162000001</v>
      </c>
      <c r="T121">
        <v>118</v>
      </c>
      <c r="U121" s="17">
        <v>43827</v>
      </c>
    </row>
    <row r="122" spans="1:21" x14ac:dyDescent="0.25">
      <c r="A122" t="s">
        <v>278</v>
      </c>
      <c r="B122" t="s">
        <v>22</v>
      </c>
      <c r="C122">
        <v>970984</v>
      </c>
      <c r="D122">
        <v>1518939</v>
      </c>
      <c r="E122" t="s">
        <v>23</v>
      </c>
      <c r="H122" t="b">
        <v>1</v>
      </c>
      <c r="I122" t="s">
        <v>279</v>
      </c>
      <c r="K122" t="s">
        <v>22</v>
      </c>
      <c r="L122" t="s">
        <v>26</v>
      </c>
      <c r="O122">
        <v>3</v>
      </c>
      <c r="P122">
        <v>2</v>
      </c>
      <c r="R122">
        <v>38.5328485</v>
      </c>
      <c r="S122">
        <v>-121.42758240000001</v>
      </c>
      <c r="T122">
        <v>140</v>
      </c>
      <c r="U122" s="17">
        <v>43799</v>
      </c>
    </row>
    <row r="123" spans="1:21" x14ac:dyDescent="0.25">
      <c r="A123" t="s">
        <v>280</v>
      </c>
      <c r="B123" t="s">
        <v>22</v>
      </c>
      <c r="C123">
        <v>4286985</v>
      </c>
      <c r="D123">
        <v>4696075</v>
      </c>
      <c r="E123" t="s">
        <v>30</v>
      </c>
      <c r="H123" t="b">
        <v>1</v>
      </c>
      <c r="I123" t="s">
        <v>281</v>
      </c>
      <c r="K123" t="s">
        <v>22</v>
      </c>
      <c r="L123" t="s">
        <v>26</v>
      </c>
      <c r="O123">
        <v>2</v>
      </c>
      <c r="P123">
        <v>1</v>
      </c>
      <c r="R123">
        <v>38.570619999999998</v>
      </c>
      <c r="S123">
        <v>-121.478357</v>
      </c>
      <c r="T123">
        <v>68</v>
      </c>
      <c r="U123" s="17">
        <v>43827</v>
      </c>
    </row>
    <row r="124" spans="1:21" x14ac:dyDescent="0.25">
      <c r="A124" t="s">
        <v>282</v>
      </c>
      <c r="B124" t="s">
        <v>22</v>
      </c>
      <c r="C124">
        <v>4592311</v>
      </c>
      <c r="D124">
        <v>5243420</v>
      </c>
      <c r="E124" t="s">
        <v>283</v>
      </c>
      <c r="H124" t="b">
        <v>1</v>
      </c>
      <c r="I124" t="s">
        <v>284</v>
      </c>
      <c r="K124" t="s">
        <v>22</v>
      </c>
      <c r="L124" t="s">
        <v>26</v>
      </c>
      <c r="O124">
        <v>1</v>
      </c>
      <c r="P124">
        <v>1</v>
      </c>
      <c r="R124">
        <v>38.579979999999999</v>
      </c>
      <c r="S124">
        <v>-121.50620000000001</v>
      </c>
      <c r="T124">
        <v>80</v>
      </c>
      <c r="U124" s="17">
        <v>43827</v>
      </c>
    </row>
    <row r="125" spans="1:21" x14ac:dyDescent="0.25">
      <c r="A125" t="s">
        <v>285</v>
      </c>
      <c r="B125" t="s">
        <v>22</v>
      </c>
      <c r="C125">
        <v>4422755</v>
      </c>
      <c r="D125">
        <v>5002360</v>
      </c>
      <c r="E125" t="s">
        <v>23</v>
      </c>
      <c r="H125" t="b">
        <v>1</v>
      </c>
      <c r="I125" t="s">
        <v>286</v>
      </c>
      <c r="K125" t="s">
        <v>22</v>
      </c>
      <c r="L125" t="s">
        <v>26</v>
      </c>
      <c r="O125">
        <v>2</v>
      </c>
      <c r="P125">
        <v>2</v>
      </c>
      <c r="R125">
        <v>38.567178640000002</v>
      </c>
      <c r="S125">
        <v>-121.46471667</v>
      </c>
      <c r="T125">
        <v>118</v>
      </c>
      <c r="U125" s="17">
        <v>43805</v>
      </c>
    </row>
    <row r="126" spans="1:21" x14ac:dyDescent="0.25">
      <c r="A126" t="s">
        <v>287</v>
      </c>
      <c r="B126" t="s">
        <v>22</v>
      </c>
      <c r="C126">
        <v>4961360</v>
      </c>
      <c r="D126">
        <v>6156739</v>
      </c>
      <c r="E126" t="s">
        <v>283</v>
      </c>
      <c r="H126" t="b">
        <v>1</v>
      </c>
      <c r="I126" t="s">
        <v>288</v>
      </c>
      <c r="K126" t="s">
        <v>22</v>
      </c>
      <c r="L126" t="s">
        <v>26</v>
      </c>
      <c r="O126">
        <v>0</v>
      </c>
      <c r="P126">
        <v>1</v>
      </c>
      <c r="R126">
        <v>38.553820000000002</v>
      </c>
      <c r="S126">
        <v>-121.45699999999999</v>
      </c>
      <c r="T126">
        <v>143</v>
      </c>
      <c r="U126" s="17">
        <v>43827</v>
      </c>
    </row>
    <row r="127" spans="1:21" x14ac:dyDescent="0.25">
      <c r="A127" t="s">
        <v>289</v>
      </c>
      <c r="B127" t="s">
        <v>22</v>
      </c>
      <c r="C127">
        <v>4314425</v>
      </c>
      <c r="D127">
        <v>4724812</v>
      </c>
      <c r="E127" t="s">
        <v>23</v>
      </c>
      <c r="H127" t="b">
        <v>1</v>
      </c>
      <c r="I127" t="s">
        <v>290</v>
      </c>
      <c r="K127" t="s">
        <v>25</v>
      </c>
      <c r="L127" t="s">
        <v>26</v>
      </c>
      <c r="O127">
        <v>3</v>
      </c>
      <c r="P127">
        <v>2</v>
      </c>
      <c r="R127">
        <v>38.537359049999999</v>
      </c>
      <c r="S127">
        <v>-121.56257958</v>
      </c>
      <c r="T127">
        <v>67</v>
      </c>
      <c r="U127" s="17">
        <v>43827</v>
      </c>
    </row>
    <row r="128" spans="1:21" x14ac:dyDescent="0.25">
      <c r="A128" t="s">
        <v>291</v>
      </c>
      <c r="B128" t="s">
        <v>22</v>
      </c>
      <c r="C128">
        <v>4302955</v>
      </c>
      <c r="D128">
        <v>4712694</v>
      </c>
      <c r="E128" t="s">
        <v>23</v>
      </c>
      <c r="H128" t="b">
        <v>1</v>
      </c>
      <c r="I128" t="s">
        <v>292</v>
      </c>
      <c r="K128" t="s">
        <v>22</v>
      </c>
      <c r="L128" t="s">
        <v>26</v>
      </c>
      <c r="O128">
        <v>2</v>
      </c>
      <c r="P128">
        <v>2</v>
      </c>
      <c r="R128">
        <v>38.562434680000003</v>
      </c>
      <c r="S128">
        <v>-121.32040968</v>
      </c>
      <c r="T128">
        <v>17</v>
      </c>
      <c r="U128" s="17">
        <v>43805</v>
      </c>
    </row>
    <row r="129" spans="1:21" x14ac:dyDescent="0.25">
      <c r="A129" t="s">
        <v>293</v>
      </c>
      <c r="B129" t="s">
        <v>22</v>
      </c>
      <c r="C129">
        <v>4286987</v>
      </c>
      <c r="D129">
        <v>4696077</v>
      </c>
      <c r="E129" t="s">
        <v>30</v>
      </c>
      <c r="H129" t="b">
        <v>1</v>
      </c>
      <c r="I129" t="s">
        <v>294</v>
      </c>
      <c r="K129" t="s">
        <v>22</v>
      </c>
      <c r="L129" t="s">
        <v>26</v>
      </c>
      <c r="O129">
        <v>1</v>
      </c>
      <c r="P129">
        <v>1</v>
      </c>
      <c r="R129">
        <v>38.570619999999998</v>
      </c>
      <c r="S129">
        <v>-121.478357</v>
      </c>
      <c r="T129">
        <v>68</v>
      </c>
      <c r="U129" s="17">
        <v>43827</v>
      </c>
    </row>
    <row r="130" spans="1:21" x14ac:dyDescent="0.25">
      <c r="A130" t="s">
        <v>295</v>
      </c>
      <c r="B130" t="s">
        <v>22</v>
      </c>
      <c r="C130">
        <v>4086677</v>
      </c>
      <c r="D130">
        <v>4484100</v>
      </c>
      <c r="E130" t="s">
        <v>23</v>
      </c>
      <c r="H130" t="b">
        <v>1</v>
      </c>
      <c r="I130" t="s">
        <v>296</v>
      </c>
      <c r="K130" t="s">
        <v>22</v>
      </c>
      <c r="L130" t="s">
        <v>26</v>
      </c>
      <c r="O130">
        <v>2</v>
      </c>
      <c r="P130">
        <v>2</v>
      </c>
      <c r="R130">
        <v>38.660628000000003</v>
      </c>
      <c r="S130">
        <v>-121.5438</v>
      </c>
      <c r="T130">
        <v>45</v>
      </c>
      <c r="U130" s="17">
        <v>43827</v>
      </c>
    </row>
    <row r="131" spans="1:21" x14ac:dyDescent="0.25">
      <c r="A131" t="s">
        <v>297</v>
      </c>
      <c r="B131" t="s">
        <v>22</v>
      </c>
      <c r="C131">
        <v>4374382</v>
      </c>
      <c r="D131">
        <v>4792917</v>
      </c>
      <c r="E131" t="s">
        <v>283</v>
      </c>
      <c r="H131" t="b">
        <v>1</v>
      </c>
      <c r="I131" t="s">
        <v>298</v>
      </c>
      <c r="K131" t="s">
        <v>22</v>
      </c>
      <c r="L131" t="s">
        <v>26</v>
      </c>
      <c r="O131">
        <v>0</v>
      </c>
      <c r="P131">
        <v>1</v>
      </c>
      <c r="R131">
        <v>38.605200000000004</v>
      </c>
      <c r="S131">
        <v>-121.43810000000001</v>
      </c>
      <c r="T131">
        <v>129</v>
      </c>
      <c r="U131" s="17">
        <v>43827</v>
      </c>
    </row>
    <row r="132" spans="1:21" x14ac:dyDescent="0.25">
      <c r="A132" t="s">
        <v>299</v>
      </c>
      <c r="B132" t="s">
        <v>22</v>
      </c>
      <c r="C132">
        <v>4899652</v>
      </c>
      <c r="D132">
        <v>6737810</v>
      </c>
      <c r="E132" t="s">
        <v>283</v>
      </c>
      <c r="H132" t="b">
        <v>1</v>
      </c>
      <c r="I132" t="s">
        <v>300</v>
      </c>
      <c r="K132" t="s">
        <v>22</v>
      </c>
      <c r="L132" t="s">
        <v>26</v>
      </c>
      <c r="O132">
        <v>0</v>
      </c>
      <c r="P132">
        <v>0</v>
      </c>
      <c r="R132">
        <v>38.655059999999999</v>
      </c>
      <c r="S132">
        <v>-121.53919999999999</v>
      </c>
      <c r="T132">
        <v>47</v>
      </c>
      <c r="U132" s="17">
        <v>43827</v>
      </c>
    </row>
    <row r="133" spans="1:21" x14ac:dyDescent="0.25">
      <c r="A133" t="s">
        <v>301</v>
      </c>
      <c r="B133" t="s">
        <v>22</v>
      </c>
      <c r="C133">
        <v>4286986</v>
      </c>
      <c r="D133">
        <v>4696076</v>
      </c>
      <c r="E133" t="s">
        <v>30</v>
      </c>
      <c r="H133" t="b">
        <v>1</v>
      </c>
      <c r="I133" t="s">
        <v>302</v>
      </c>
      <c r="K133" t="s">
        <v>22</v>
      </c>
      <c r="L133" t="s">
        <v>26</v>
      </c>
      <c r="O133">
        <v>1</v>
      </c>
      <c r="P133">
        <v>1</v>
      </c>
      <c r="R133">
        <v>38.570619999999998</v>
      </c>
      <c r="S133">
        <v>-121.478357</v>
      </c>
      <c r="T133">
        <v>68</v>
      </c>
      <c r="U133" s="17">
        <v>43827</v>
      </c>
    </row>
    <row r="134" spans="1:21" x14ac:dyDescent="0.25">
      <c r="A134" t="s">
        <v>303</v>
      </c>
      <c r="B134" t="s">
        <v>22</v>
      </c>
      <c r="C134">
        <v>4592551</v>
      </c>
      <c r="D134">
        <v>5245721</v>
      </c>
      <c r="E134" t="s">
        <v>283</v>
      </c>
      <c r="H134" t="b">
        <v>1</v>
      </c>
      <c r="I134" t="s">
        <v>304</v>
      </c>
      <c r="K134" t="s">
        <v>22</v>
      </c>
      <c r="L134" t="s">
        <v>26</v>
      </c>
      <c r="O134">
        <v>0</v>
      </c>
      <c r="P134">
        <v>1</v>
      </c>
      <c r="R134">
        <v>38.580350000000003</v>
      </c>
      <c r="S134">
        <v>-121.4937</v>
      </c>
      <c r="T134">
        <v>96</v>
      </c>
      <c r="U134" s="17">
        <v>43827</v>
      </c>
    </row>
    <row r="135" spans="1:21" x14ac:dyDescent="0.25">
      <c r="A135" t="s">
        <v>305</v>
      </c>
      <c r="B135" t="s">
        <v>22</v>
      </c>
      <c r="C135">
        <v>4964084</v>
      </c>
      <c r="D135">
        <v>7155333</v>
      </c>
      <c r="E135" t="s">
        <v>283</v>
      </c>
      <c r="H135" t="b">
        <v>1</v>
      </c>
      <c r="I135" t="s">
        <v>306</v>
      </c>
      <c r="K135" t="s">
        <v>22</v>
      </c>
      <c r="L135" t="s">
        <v>26</v>
      </c>
      <c r="O135">
        <v>0</v>
      </c>
      <c r="P135">
        <v>0</v>
      </c>
      <c r="R135">
        <v>38.58222</v>
      </c>
      <c r="S135">
        <v>-121.49120000000001</v>
      </c>
      <c r="T135">
        <v>91</v>
      </c>
      <c r="U135" s="17">
        <v>43827</v>
      </c>
    </row>
    <row r="136" spans="1:21" x14ac:dyDescent="0.25">
      <c r="A136" t="s">
        <v>307</v>
      </c>
      <c r="B136" t="s">
        <v>22</v>
      </c>
      <c r="C136">
        <v>4895821</v>
      </c>
      <c r="D136">
        <v>5973488</v>
      </c>
      <c r="E136" t="s">
        <v>283</v>
      </c>
      <c r="H136" t="b">
        <v>1</v>
      </c>
      <c r="I136" t="s">
        <v>308</v>
      </c>
      <c r="K136" t="s">
        <v>22</v>
      </c>
      <c r="L136" t="s">
        <v>26</v>
      </c>
      <c r="O136">
        <v>0</v>
      </c>
      <c r="P136">
        <v>1</v>
      </c>
      <c r="R136">
        <v>38.582810000000002</v>
      </c>
      <c r="S136">
        <v>-121.50279999999999</v>
      </c>
      <c r="T136">
        <v>76</v>
      </c>
      <c r="U136" s="17">
        <v>43827</v>
      </c>
    </row>
    <row r="137" spans="1:21" x14ac:dyDescent="0.25">
      <c r="A137" t="s">
        <v>309</v>
      </c>
      <c r="B137" t="s">
        <v>22</v>
      </c>
      <c r="C137">
        <v>4804486</v>
      </c>
      <c r="D137">
        <v>5796032</v>
      </c>
      <c r="E137" t="s">
        <v>23</v>
      </c>
      <c r="H137" t="b">
        <v>1</v>
      </c>
      <c r="I137" t="s">
        <v>310</v>
      </c>
      <c r="K137" t="s">
        <v>22</v>
      </c>
      <c r="L137" t="s">
        <v>26</v>
      </c>
      <c r="O137">
        <v>2</v>
      </c>
      <c r="P137">
        <v>1</v>
      </c>
      <c r="R137">
        <v>38.567461000000002</v>
      </c>
      <c r="S137">
        <v>-121.4655377</v>
      </c>
      <c r="T137">
        <v>118</v>
      </c>
      <c r="U137" s="17">
        <v>43827</v>
      </c>
    </row>
    <row r="138" spans="1:21" x14ac:dyDescent="0.25">
      <c r="A138" t="s">
        <v>311</v>
      </c>
      <c r="B138" t="s">
        <v>22</v>
      </c>
      <c r="C138">
        <v>4899752</v>
      </c>
      <c r="D138">
        <v>5990667</v>
      </c>
      <c r="E138" t="s">
        <v>283</v>
      </c>
      <c r="H138" t="b">
        <v>1</v>
      </c>
      <c r="I138" t="s">
        <v>312</v>
      </c>
      <c r="K138" t="s">
        <v>25</v>
      </c>
      <c r="L138" t="s">
        <v>26</v>
      </c>
      <c r="O138">
        <v>0</v>
      </c>
      <c r="P138">
        <v>0</v>
      </c>
      <c r="R138">
        <v>38.572600000000001</v>
      </c>
      <c r="S138">
        <v>-121.5501</v>
      </c>
      <c r="T138">
        <v>59</v>
      </c>
      <c r="U138" s="17">
        <v>43827</v>
      </c>
    </row>
    <row r="139" spans="1:21" x14ac:dyDescent="0.25">
      <c r="A139" t="s">
        <v>313</v>
      </c>
      <c r="B139" t="s">
        <v>22</v>
      </c>
      <c r="C139">
        <v>4594454</v>
      </c>
      <c r="D139">
        <v>5264475</v>
      </c>
      <c r="E139" t="s">
        <v>283</v>
      </c>
      <c r="H139" t="b">
        <v>1</v>
      </c>
      <c r="I139" t="s">
        <v>314</v>
      </c>
      <c r="K139" t="s">
        <v>22</v>
      </c>
      <c r="L139" t="s">
        <v>26</v>
      </c>
      <c r="O139">
        <v>0</v>
      </c>
      <c r="P139">
        <v>1</v>
      </c>
      <c r="R139">
        <v>38.606490000000001</v>
      </c>
      <c r="S139">
        <v>-121.43559999999999</v>
      </c>
      <c r="T139">
        <v>130</v>
      </c>
      <c r="U139" s="17">
        <v>43827</v>
      </c>
    </row>
    <row r="140" spans="1:21" x14ac:dyDescent="0.25">
      <c r="A140" t="s">
        <v>315</v>
      </c>
      <c r="B140" t="s">
        <v>22</v>
      </c>
      <c r="C140">
        <v>4286988</v>
      </c>
      <c r="D140">
        <v>4696078</v>
      </c>
      <c r="E140" t="s">
        <v>30</v>
      </c>
      <c r="H140" t="b">
        <v>1</v>
      </c>
      <c r="I140" t="s">
        <v>316</v>
      </c>
      <c r="K140" t="s">
        <v>22</v>
      </c>
      <c r="L140" t="s">
        <v>26</v>
      </c>
      <c r="O140">
        <v>2</v>
      </c>
      <c r="P140">
        <v>1</v>
      </c>
      <c r="R140">
        <v>38.570619999999998</v>
      </c>
      <c r="S140">
        <v>-121.478357</v>
      </c>
      <c r="T140">
        <v>68</v>
      </c>
      <c r="U140" s="17">
        <v>43827</v>
      </c>
    </row>
    <row r="141" spans="1:21" x14ac:dyDescent="0.25">
      <c r="A141" t="s">
        <v>317</v>
      </c>
      <c r="B141" t="s">
        <v>22</v>
      </c>
      <c r="C141">
        <v>4376730</v>
      </c>
      <c r="D141">
        <v>4799024</v>
      </c>
      <c r="E141" t="s">
        <v>42</v>
      </c>
      <c r="H141" t="b">
        <v>1</v>
      </c>
      <c r="I141" t="s">
        <v>318</v>
      </c>
      <c r="K141" t="s">
        <v>22</v>
      </c>
      <c r="L141" t="s">
        <v>26</v>
      </c>
      <c r="O141">
        <v>0</v>
      </c>
      <c r="P141">
        <v>1</v>
      </c>
      <c r="R141">
        <v>38.59825</v>
      </c>
      <c r="S141">
        <v>-121.44670000000001</v>
      </c>
      <c r="T141">
        <v>132</v>
      </c>
      <c r="U141" s="17">
        <v>43827</v>
      </c>
    </row>
    <row r="142" spans="1:21" x14ac:dyDescent="0.25">
      <c r="A142" t="s">
        <v>319</v>
      </c>
      <c r="B142" t="s">
        <v>22</v>
      </c>
      <c r="C142">
        <v>4935109</v>
      </c>
      <c r="D142">
        <v>6105181</v>
      </c>
      <c r="E142" t="s">
        <v>30</v>
      </c>
      <c r="H142" t="b">
        <v>1</v>
      </c>
      <c r="I142" t="s">
        <v>320</v>
      </c>
      <c r="K142" t="s">
        <v>22</v>
      </c>
      <c r="L142" t="s">
        <v>26</v>
      </c>
      <c r="O142">
        <v>2</v>
      </c>
      <c r="P142">
        <v>2</v>
      </c>
      <c r="R142">
        <v>38.572145489999997</v>
      </c>
      <c r="S142">
        <v>-121.43786412999999</v>
      </c>
      <c r="T142">
        <v>113</v>
      </c>
      <c r="U142" s="17">
        <v>43827</v>
      </c>
    </row>
    <row r="143" spans="1:21" x14ac:dyDescent="0.25">
      <c r="A143" t="s">
        <v>321</v>
      </c>
      <c r="B143" t="s">
        <v>22</v>
      </c>
      <c r="C143">
        <v>4596895</v>
      </c>
      <c r="D143">
        <v>5287513</v>
      </c>
      <c r="E143" t="s">
        <v>283</v>
      </c>
      <c r="H143" t="b">
        <v>1</v>
      </c>
      <c r="I143" t="s">
        <v>322</v>
      </c>
      <c r="K143" t="s">
        <v>22</v>
      </c>
      <c r="L143" t="s">
        <v>26</v>
      </c>
      <c r="O143">
        <v>0</v>
      </c>
      <c r="P143">
        <v>0</v>
      </c>
      <c r="R143">
        <v>38.577359999999999</v>
      </c>
      <c r="S143">
        <v>-121.49160000000001</v>
      </c>
      <c r="T143">
        <v>92</v>
      </c>
      <c r="U143" s="17">
        <v>43827</v>
      </c>
    </row>
    <row r="144" spans="1:21" x14ac:dyDescent="0.25">
      <c r="A144" t="s">
        <v>323</v>
      </c>
      <c r="B144" t="s">
        <v>22</v>
      </c>
      <c r="C144">
        <v>4620718</v>
      </c>
      <c r="D144">
        <v>5358985</v>
      </c>
      <c r="E144" t="s">
        <v>23</v>
      </c>
      <c r="H144" t="b">
        <v>1</v>
      </c>
      <c r="I144" t="s">
        <v>324</v>
      </c>
      <c r="K144" t="s">
        <v>22</v>
      </c>
      <c r="L144" t="s">
        <v>26</v>
      </c>
      <c r="O144">
        <v>2</v>
      </c>
      <c r="P144">
        <v>1</v>
      </c>
      <c r="R144">
        <v>38.5705016</v>
      </c>
      <c r="S144">
        <v>-121.4768886</v>
      </c>
      <c r="T144">
        <v>69</v>
      </c>
      <c r="U144" s="17">
        <v>43827</v>
      </c>
    </row>
    <row r="145" spans="1:21" x14ac:dyDescent="0.25">
      <c r="A145" t="s">
        <v>325</v>
      </c>
      <c r="B145" t="s">
        <v>22</v>
      </c>
      <c r="C145">
        <v>4894130</v>
      </c>
      <c r="D145">
        <v>5965132</v>
      </c>
      <c r="E145" t="s">
        <v>283</v>
      </c>
      <c r="H145" t="b">
        <v>1</v>
      </c>
      <c r="I145" t="s">
        <v>326</v>
      </c>
      <c r="K145" t="s">
        <v>22</v>
      </c>
      <c r="L145" t="s">
        <v>26</v>
      </c>
      <c r="O145">
        <v>0</v>
      </c>
      <c r="P145">
        <v>1</v>
      </c>
      <c r="R145">
        <v>38.552549999999997</v>
      </c>
      <c r="S145">
        <v>-121.45440000000001</v>
      </c>
      <c r="T145">
        <v>144</v>
      </c>
      <c r="U145" s="17">
        <v>43827</v>
      </c>
    </row>
    <row r="146" spans="1:21" x14ac:dyDescent="0.25">
      <c r="A146" t="s">
        <v>327</v>
      </c>
      <c r="B146" t="s">
        <v>22</v>
      </c>
      <c r="C146">
        <v>4598341</v>
      </c>
      <c r="D146">
        <v>6812065</v>
      </c>
      <c r="E146" t="s">
        <v>283</v>
      </c>
      <c r="H146" t="b">
        <v>1</v>
      </c>
      <c r="I146" t="s">
        <v>328</v>
      </c>
      <c r="K146" t="s">
        <v>22</v>
      </c>
      <c r="L146" t="s">
        <v>26</v>
      </c>
      <c r="O146">
        <v>0</v>
      </c>
      <c r="P146">
        <v>1</v>
      </c>
      <c r="R146">
        <v>38.579500000000003</v>
      </c>
      <c r="S146">
        <v>-121.4903</v>
      </c>
      <c r="T146">
        <v>93</v>
      </c>
      <c r="U146" s="17">
        <v>43827</v>
      </c>
    </row>
    <row r="147" spans="1:21" x14ac:dyDescent="0.25">
      <c r="A147" t="s">
        <v>329</v>
      </c>
      <c r="B147" t="s">
        <v>22</v>
      </c>
      <c r="C147">
        <v>4593447</v>
      </c>
      <c r="D147">
        <v>5254756</v>
      </c>
      <c r="E147" t="s">
        <v>283</v>
      </c>
      <c r="H147" t="b">
        <v>1</v>
      </c>
      <c r="I147" t="s">
        <v>330</v>
      </c>
      <c r="K147" t="s">
        <v>22</v>
      </c>
      <c r="L147" t="s">
        <v>26</v>
      </c>
      <c r="O147">
        <v>0</v>
      </c>
      <c r="P147">
        <v>1</v>
      </c>
      <c r="R147">
        <v>38.59731</v>
      </c>
      <c r="S147">
        <v>-121.502</v>
      </c>
      <c r="T147">
        <v>51</v>
      </c>
      <c r="U147" s="17">
        <v>43827</v>
      </c>
    </row>
    <row r="148" spans="1:21" x14ac:dyDescent="0.25">
      <c r="A148" t="s">
        <v>331</v>
      </c>
      <c r="B148" t="s">
        <v>22</v>
      </c>
      <c r="C148">
        <v>4592160</v>
      </c>
      <c r="D148">
        <v>5242081</v>
      </c>
      <c r="E148" t="s">
        <v>283</v>
      </c>
      <c r="H148" t="b">
        <v>1</v>
      </c>
      <c r="I148" t="s">
        <v>332</v>
      </c>
      <c r="K148" t="s">
        <v>22</v>
      </c>
      <c r="L148" t="s">
        <v>26</v>
      </c>
      <c r="O148">
        <v>0</v>
      </c>
      <c r="P148">
        <v>1</v>
      </c>
      <c r="R148">
        <v>38.581449999999997</v>
      </c>
      <c r="S148">
        <v>-121.4883</v>
      </c>
      <c r="T148">
        <v>88</v>
      </c>
      <c r="U148" s="17">
        <v>43827</v>
      </c>
    </row>
    <row r="149" spans="1:21" x14ac:dyDescent="0.25">
      <c r="A149" t="s">
        <v>333</v>
      </c>
      <c r="B149" t="s">
        <v>22</v>
      </c>
      <c r="C149">
        <v>4899948</v>
      </c>
      <c r="D149">
        <v>5991569</v>
      </c>
      <c r="E149" t="s">
        <v>283</v>
      </c>
      <c r="H149" t="b">
        <v>1</v>
      </c>
      <c r="I149" t="s">
        <v>334</v>
      </c>
      <c r="K149" t="s">
        <v>22</v>
      </c>
      <c r="L149" t="s">
        <v>26</v>
      </c>
      <c r="O149">
        <v>0</v>
      </c>
      <c r="P149">
        <v>0</v>
      </c>
      <c r="R149">
        <v>38.614699999999999</v>
      </c>
      <c r="S149">
        <v>-121.5138</v>
      </c>
      <c r="T149">
        <v>49</v>
      </c>
      <c r="U149" s="17">
        <v>43827</v>
      </c>
    </row>
    <row r="150" spans="1:21" x14ac:dyDescent="0.25">
      <c r="A150" t="s">
        <v>335</v>
      </c>
      <c r="B150" t="s">
        <v>22</v>
      </c>
      <c r="C150">
        <v>4963523</v>
      </c>
      <c r="D150">
        <v>6162276</v>
      </c>
      <c r="E150" t="s">
        <v>283</v>
      </c>
      <c r="H150" t="b">
        <v>1</v>
      </c>
      <c r="I150" t="s">
        <v>336</v>
      </c>
      <c r="K150" t="s">
        <v>22</v>
      </c>
      <c r="L150" t="s">
        <v>26</v>
      </c>
      <c r="O150">
        <v>0</v>
      </c>
      <c r="P150">
        <v>1</v>
      </c>
      <c r="R150">
        <v>38.61018</v>
      </c>
      <c r="S150">
        <v>-121.5125</v>
      </c>
      <c r="T150">
        <v>48</v>
      </c>
      <c r="U150" s="17">
        <v>43827</v>
      </c>
    </row>
    <row r="151" spans="1:21" x14ac:dyDescent="0.25">
      <c r="A151" t="s">
        <v>337</v>
      </c>
      <c r="B151" t="s">
        <v>22</v>
      </c>
      <c r="C151">
        <v>4883120</v>
      </c>
      <c r="D151">
        <v>5918718</v>
      </c>
      <c r="E151" t="s">
        <v>42</v>
      </c>
      <c r="H151" t="b">
        <v>1</v>
      </c>
      <c r="I151" t="s">
        <v>338</v>
      </c>
      <c r="K151" t="s">
        <v>22</v>
      </c>
      <c r="L151" t="s">
        <v>26</v>
      </c>
      <c r="O151">
        <v>0</v>
      </c>
      <c r="P151">
        <v>0</v>
      </c>
      <c r="R151">
        <v>38.576509999999999</v>
      </c>
      <c r="S151">
        <v>-121.48739999999999</v>
      </c>
      <c r="T151">
        <v>75</v>
      </c>
      <c r="U151" s="17">
        <v>43827</v>
      </c>
    </row>
    <row r="152" spans="1:21" x14ac:dyDescent="0.25">
      <c r="A152" t="s">
        <v>339</v>
      </c>
      <c r="B152" t="s">
        <v>22</v>
      </c>
      <c r="C152">
        <v>4894233</v>
      </c>
      <c r="D152">
        <v>5965920</v>
      </c>
      <c r="E152" t="s">
        <v>283</v>
      </c>
      <c r="H152" t="b">
        <v>1</v>
      </c>
      <c r="I152" t="s">
        <v>340</v>
      </c>
      <c r="K152" t="s">
        <v>22</v>
      </c>
      <c r="L152" t="s">
        <v>26</v>
      </c>
      <c r="O152">
        <v>0</v>
      </c>
      <c r="P152">
        <v>1</v>
      </c>
      <c r="R152">
        <v>38.638779999999997</v>
      </c>
      <c r="S152">
        <v>-121.5029</v>
      </c>
      <c r="T152">
        <v>53</v>
      </c>
      <c r="U152" s="17">
        <v>43827</v>
      </c>
    </row>
    <row r="153" spans="1:21" x14ac:dyDescent="0.25">
      <c r="A153" t="s">
        <v>341</v>
      </c>
      <c r="B153" t="s">
        <v>22</v>
      </c>
      <c r="C153">
        <v>4591253</v>
      </c>
      <c r="D153">
        <v>5993405</v>
      </c>
      <c r="E153" t="s">
        <v>283</v>
      </c>
      <c r="H153" t="b">
        <v>1</v>
      </c>
      <c r="I153" t="s">
        <v>342</v>
      </c>
      <c r="K153" t="s">
        <v>22</v>
      </c>
      <c r="L153" t="s">
        <v>26</v>
      </c>
      <c r="O153">
        <v>0</v>
      </c>
      <c r="P153">
        <v>1</v>
      </c>
      <c r="R153">
        <v>38.583480000000002</v>
      </c>
      <c r="S153">
        <v>-121.5055</v>
      </c>
      <c r="T153">
        <v>77</v>
      </c>
      <c r="U153" s="17">
        <v>43827</v>
      </c>
    </row>
    <row r="154" spans="1:21" x14ac:dyDescent="0.25">
      <c r="A154" t="s">
        <v>343</v>
      </c>
      <c r="B154" t="s">
        <v>22</v>
      </c>
      <c r="C154">
        <v>4596134</v>
      </c>
      <c r="D154">
        <v>5280620</v>
      </c>
      <c r="E154" t="s">
        <v>283</v>
      </c>
      <c r="H154" t="b">
        <v>1</v>
      </c>
      <c r="I154" t="s">
        <v>344</v>
      </c>
      <c r="K154" t="s">
        <v>22</v>
      </c>
      <c r="L154" t="s">
        <v>26</v>
      </c>
      <c r="O154">
        <v>0</v>
      </c>
      <c r="P154">
        <v>1</v>
      </c>
      <c r="R154">
        <v>38.600380000000001</v>
      </c>
      <c r="S154">
        <v>-121.43170000000001</v>
      </c>
      <c r="T154">
        <v>131</v>
      </c>
      <c r="U154" s="17">
        <v>43827</v>
      </c>
    </row>
    <row r="155" spans="1:21" x14ac:dyDescent="0.25">
      <c r="A155" t="s">
        <v>345</v>
      </c>
      <c r="B155" t="s">
        <v>22</v>
      </c>
      <c r="C155">
        <v>4510647</v>
      </c>
      <c r="D155">
        <v>5113989</v>
      </c>
      <c r="E155" t="s">
        <v>23</v>
      </c>
      <c r="H155" t="b">
        <v>1</v>
      </c>
      <c r="I155" t="s">
        <v>346</v>
      </c>
      <c r="K155" t="s">
        <v>22</v>
      </c>
      <c r="L155" t="s">
        <v>26</v>
      </c>
      <c r="O155">
        <v>2</v>
      </c>
      <c r="P155">
        <v>1</v>
      </c>
      <c r="R155">
        <v>38.531582329999999</v>
      </c>
      <c r="S155">
        <v>-121.44268966</v>
      </c>
      <c r="T155">
        <v>152</v>
      </c>
      <c r="U155" s="17">
        <v>43827</v>
      </c>
    </row>
    <row r="156" spans="1:21" x14ac:dyDescent="0.25">
      <c r="A156" t="s">
        <v>347</v>
      </c>
      <c r="B156" t="s">
        <v>22</v>
      </c>
      <c r="C156">
        <v>275690</v>
      </c>
      <c r="D156">
        <v>3059393</v>
      </c>
      <c r="E156" t="s">
        <v>23</v>
      </c>
      <c r="H156" t="b">
        <v>1</v>
      </c>
      <c r="I156" t="s">
        <v>348</v>
      </c>
      <c r="K156" t="s">
        <v>22</v>
      </c>
      <c r="L156" t="s">
        <v>26</v>
      </c>
      <c r="O156">
        <v>3</v>
      </c>
      <c r="P156">
        <v>2</v>
      </c>
      <c r="R156">
        <v>38.64866</v>
      </c>
      <c r="S156">
        <v>-121.365371</v>
      </c>
      <c r="T156">
        <v>5</v>
      </c>
      <c r="U156" s="17">
        <v>43827</v>
      </c>
    </row>
    <row r="157" spans="1:21" x14ac:dyDescent="0.25">
      <c r="A157" t="s">
        <v>349</v>
      </c>
      <c r="B157" t="s">
        <v>22</v>
      </c>
      <c r="C157">
        <v>4592115</v>
      </c>
      <c r="D157">
        <v>5241716</v>
      </c>
      <c r="E157" t="s">
        <v>283</v>
      </c>
      <c r="H157" t="b">
        <v>1</v>
      </c>
      <c r="I157" t="s">
        <v>350</v>
      </c>
      <c r="K157" t="s">
        <v>22</v>
      </c>
      <c r="L157" t="s">
        <v>26</v>
      </c>
      <c r="O157">
        <v>0</v>
      </c>
      <c r="P157">
        <v>0</v>
      </c>
      <c r="R157">
        <v>38.565159999999999</v>
      </c>
      <c r="S157">
        <v>-121.4834</v>
      </c>
      <c r="T157">
        <v>71</v>
      </c>
      <c r="U157" s="17">
        <v>43827</v>
      </c>
    </row>
    <row r="158" spans="1:21" x14ac:dyDescent="0.25">
      <c r="A158" t="s">
        <v>351</v>
      </c>
      <c r="B158" t="s">
        <v>22</v>
      </c>
      <c r="C158">
        <v>4897533</v>
      </c>
      <c r="D158">
        <v>5982062</v>
      </c>
      <c r="E158" t="s">
        <v>283</v>
      </c>
      <c r="H158" t="b">
        <v>1</v>
      </c>
      <c r="I158" t="s">
        <v>352</v>
      </c>
      <c r="K158" t="s">
        <v>22</v>
      </c>
      <c r="L158" t="s">
        <v>26</v>
      </c>
      <c r="O158">
        <v>0</v>
      </c>
      <c r="P158">
        <v>1</v>
      </c>
      <c r="R158">
        <v>38.597720000000002</v>
      </c>
      <c r="S158">
        <v>-121.4469</v>
      </c>
      <c r="T158">
        <v>132</v>
      </c>
      <c r="U158" s="17">
        <v>43827</v>
      </c>
    </row>
    <row r="159" spans="1:21" x14ac:dyDescent="0.25">
      <c r="A159" t="s">
        <v>353</v>
      </c>
      <c r="B159" t="s">
        <v>22</v>
      </c>
      <c r="C159">
        <v>4898794</v>
      </c>
      <c r="D159">
        <v>5988782</v>
      </c>
      <c r="E159" t="s">
        <v>283</v>
      </c>
      <c r="H159" t="b">
        <v>1</v>
      </c>
      <c r="I159" t="s">
        <v>354</v>
      </c>
      <c r="K159" t="s">
        <v>22</v>
      </c>
      <c r="L159" t="s">
        <v>26</v>
      </c>
      <c r="O159">
        <v>0</v>
      </c>
      <c r="P159">
        <v>0</v>
      </c>
      <c r="R159">
        <v>38.593000000000004</v>
      </c>
      <c r="S159">
        <v>-121.41540000000001</v>
      </c>
      <c r="T159">
        <v>135</v>
      </c>
      <c r="U159" s="17">
        <v>43827</v>
      </c>
    </row>
    <row r="160" spans="1:21" x14ac:dyDescent="0.25">
      <c r="A160" t="s">
        <v>355</v>
      </c>
      <c r="B160" t="s">
        <v>22</v>
      </c>
      <c r="C160">
        <v>4899691</v>
      </c>
      <c r="D160">
        <v>5990349</v>
      </c>
      <c r="E160" t="s">
        <v>283</v>
      </c>
      <c r="H160" t="b">
        <v>1</v>
      </c>
      <c r="I160" t="s">
        <v>356</v>
      </c>
      <c r="K160" t="s">
        <v>22</v>
      </c>
      <c r="L160" t="s">
        <v>26</v>
      </c>
      <c r="O160">
        <v>0</v>
      </c>
      <c r="P160">
        <v>0</v>
      </c>
      <c r="R160">
        <v>38.65437</v>
      </c>
      <c r="S160">
        <v>-121.5295</v>
      </c>
      <c r="T160">
        <v>43</v>
      </c>
      <c r="U160" s="17">
        <v>43827</v>
      </c>
    </row>
    <row r="161" spans="1:21" x14ac:dyDescent="0.25">
      <c r="A161" t="s">
        <v>357</v>
      </c>
      <c r="B161" t="s">
        <v>22</v>
      </c>
      <c r="C161">
        <v>4889839</v>
      </c>
      <c r="D161">
        <v>5940786</v>
      </c>
      <c r="E161" t="s">
        <v>283</v>
      </c>
      <c r="H161" t="b">
        <v>1</v>
      </c>
      <c r="I161" t="s">
        <v>358</v>
      </c>
      <c r="K161" t="s">
        <v>22</v>
      </c>
      <c r="L161" t="s">
        <v>26</v>
      </c>
      <c r="O161">
        <v>0</v>
      </c>
      <c r="P161">
        <v>1</v>
      </c>
      <c r="R161">
        <v>38.57602</v>
      </c>
      <c r="S161">
        <v>-121.41540000000001</v>
      </c>
      <c r="T161">
        <v>22</v>
      </c>
      <c r="U161" s="17">
        <v>43827</v>
      </c>
    </row>
    <row r="162" spans="1:21" x14ac:dyDescent="0.25">
      <c r="A162" t="s">
        <v>359</v>
      </c>
      <c r="B162" t="s">
        <v>22</v>
      </c>
      <c r="C162">
        <v>4422343</v>
      </c>
      <c r="D162">
        <v>4996667</v>
      </c>
      <c r="E162" t="s">
        <v>23</v>
      </c>
      <c r="H162" t="b">
        <v>1</v>
      </c>
      <c r="I162" t="s">
        <v>360</v>
      </c>
      <c r="K162" t="s">
        <v>22</v>
      </c>
      <c r="L162" t="s">
        <v>26</v>
      </c>
      <c r="O162">
        <v>2</v>
      </c>
      <c r="P162">
        <v>2</v>
      </c>
      <c r="R162">
        <v>38.667729770000001</v>
      </c>
      <c r="S162">
        <v>-121.5121856</v>
      </c>
      <c r="T162">
        <v>34</v>
      </c>
      <c r="U162" s="17">
        <v>43805</v>
      </c>
    </row>
    <row r="163" spans="1:21" x14ac:dyDescent="0.25">
      <c r="A163" t="s">
        <v>361</v>
      </c>
      <c r="B163" t="s">
        <v>22</v>
      </c>
      <c r="C163">
        <v>4192560</v>
      </c>
      <c r="D163">
        <v>4595631</v>
      </c>
      <c r="E163" t="s">
        <v>23</v>
      </c>
      <c r="H163" t="b">
        <v>1</v>
      </c>
      <c r="I163" t="s">
        <v>362</v>
      </c>
      <c r="K163" t="s">
        <v>22</v>
      </c>
      <c r="L163" t="s">
        <v>26</v>
      </c>
      <c r="O163">
        <v>4</v>
      </c>
      <c r="P163">
        <v>2</v>
      </c>
      <c r="R163">
        <v>38.675403000000003</v>
      </c>
      <c r="S163">
        <v>-121.504757</v>
      </c>
      <c r="T163">
        <v>32</v>
      </c>
      <c r="U163" s="17">
        <v>43827</v>
      </c>
    </row>
    <row r="164" spans="1:21" x14ac:dyDescent="0.25">
      <c r="A164" t="s">
        <v>363</v>
      </c>
      <c r="B164" t="s">
        <v>22</v>
      </c>
      <c r="C164">
        <v>4893995</v>
      </c>
      <c r="D164">
        <v>5964143</v>
      </c>
      <c r="E164" t="s">
        <v>283</v>
      </c>
      <c r="H164" t="b">
        <v>1</v>
      </c>
      <c r="I164" t="s">
        <v>364</v>
      </c>
      <c r="K164" t="s">
        <v>22</v>
      </c>
      <c r="L164" t="s">
        <v>26</v>
      </c>
      <c r="O164">
        <v>0</v>
      </c>
      <c r="P164">
        <v>0</v>
      </c>
      <c r="R164">
        <v>38.605310000000003</v>
      </c>
      <c r="S164">
        <v>-121.51139999999999</v>
      </c>
      <c r="T164">
        <v>50</v>
      </c>
      <c r="U164" s="17">
        <v>43827</v>
      </c>
    </row>
    <row r="165" spans="1:21" x14ac:dyDescent="0.25">
      <c r="A165" t="s">
        <v>365</v>
      </c>
      <c r="B165" t="s">
        <v>22</v>
      </c>
      <c r="C165">
        <v>4900440</v>
      </c>
      <c r="D165">
        <v>5994295</v>
      </c>
      <c r="E165" t="s">
        <v>283</v>
      </c>
      <c r="H165" t="b">
        <v>1</v>
      </c>
      <c r="I165" t="s">
        <v>366</v>
      </c>
      <c r="K165" t="s">
        <v>22</v>
      </c>
      <c r="L165" t="s">
        <v>26</v>
      </c>
      <c r="O165">
        <v>0</v>
      </c>
      <c r="P165">
        <v>0</v>
      </c>
      <c r="R165">
        <v>38.610860000000002</v>
      </c>
      <c r="S165">
        <v>-121.5133</v>
      </c>
      <c r="T165">
        <v>48</v>
      </c>
      <c r="U165" s="17">
        <v>43827</v>
      </c>
    </row>
    <row r="166" spans="1:21" x14ac:dyDescent="0.25">
      <c r="A166" t="s">
        <v>367</v>
      </c>
      <c r="B166" t="s">
        <v>22</v>
      </c>
      <c r="C166">
        <v>4591152</v>
      </c>
      <c r="D166">
        <v>7020805</v>
      </c>
      <c r="E166" t="s">
        <v>283</v>
      </c>
      <c r="H166" t="b">
        <v>1</v>
      </c>
      <c r="I166" t="s">
        <v>368</v>
      </c>
      <c r="K166" t="s">
        <v>22</v>
      </c>
      <c r="L166" t="s">
        <v>26</v>
      </c>
      <c r="O166">
        <v>0</v>
      </c>
      <c r="P166">
        <v>1</v>
      </c>
      <c r="R166">
        <v>38.537059999999997</v>
      </c>
      <c r="S166">
        <v>-121.514</v>
      </c>
      <c r="T166">
        <v>108</v>
      </c>
      <c r="U166" s="17">
        <v>43827</v>
      </c>
    </row>
    <row r="167" spans="1:21" x14ac:dyDescent="0.25">
      <c r="A167" t="s">
        <v>369</v>
      </c>
      <c r="B167" t="s">
        <v>22</v>
      </c>
      <c r="C167">
        <v>4605402</v>
      </c>
      <c r="D167">
        <v>5810194</v>
      </c>
      <c r="E167" t="s">
        <v>283</v>
      </c>
      <c r="H167" t="b">
        <v>1</v>
      </c>
      <c r="I167" t="s">
        <v>370</v>
      </c>
      <c r="K167" t="s">
        <v>22</v>
      </c>
      <c r="L167" t="s">
        <v>26</v>
      </c>
      <c r="O167">
        <v>0</v>
      </c>
      <c r="P167">
        <v>1</v>
      </c>
      <c r="R167">
        <v>38.582050000000002</v>
      </c>
      <c r="S167">
        <v>-121.5</v>
      </c>
      <c r="T167">
        <v>78</v>
      </c>
      <c r="U167" s="17">
        <v>43827</v>
      </c>
    </row>
    <row r="168" spans="1:21" x14ac:dyDescent="0.25">
      <c r="A168" t="s">
        <v>371</v>
      </c>
      <c r="B168" t="s">
        <v>22</v>
      </c>
      <c r="C168">
        <v>4891582</v>
      </c>
      <c r="D168">
        <v>5951018</v>
      </c>
      <c r="E168" t="s">
        <v>283</v>
      </c>
      <c r="H168" t="b">
        <v>1</v>
      </c>
      <c r="I168" t="s">
        <v>372</v>
      </c>
      <c r="K168" t="s">
        <v>22</v>
      </c>
      <c r="L168" t="s">
        <v>26</v>
      </c>
      <c r="O168">
        <v>0</v>
      </c>
      <c r="P168">
        <v>1</v>
      </c>
      <c r="R168">
        <v>38.57394</v>
      </c>
      <c r="S168">
        <v>-121.4881</v>
      </c>
      <c r="T168">
        <v>74</v>
      </c>
      <c r="U168" s="17">
        <v>43827</v>
      </c>
    </row>
    <row r="169" spans="1:21" x14ac:dyDescent="0.25">
      <c r="A169" t="s">
        <v>373</v>
      </c>
      <c r="B169" t="s">
        <v>22</v>
      </c>
      <c r="C169">
        <v>4592960</v>
      </c>
      <c r="D169">
        <v>5249814</v>
      </c>
      <c r="E169" t="s">
        <v>283</v>
      </c>
      <c r="H169" t="b">
        <v>1</v>
      </c>
      <c r="I169" t="s">
        <v>374</v>
      </c>
      <c r="K169" t="s">
        <v>22</v>
      </c>
      <c r="L169" t="s">
        <v>26</v>
      </c>
      <c r="O169">
        <v>0</v>
      </c>
      <c r="P169">
        <v>1</v>
      </c>
      <c r="R169">
        <v>38.66272</v>
      </c>
      <c r="S169">
        <v>-121.35509999999999</v>
      </c>
      <c r="T169">
        <v>3</v>
      </c>
      <c r="U169" s="17">
        <v>43827</v>
      </c>
    </row>
    <row r="170" spans="1:21" x14ac:dyDescent="0.25">
      <c r="A170" t="s">
        <v>375</v>
      </c>
      <c r="B170" t="s">
        <v>22</v>
      </c>
      <c r="C170">
        <v>4286984</v>
      </c>
      <c r="D170">
        <v>4696074</v>
      </c>
      <c r="E170" t="s">
        <v>30</v>
      </c>
      <c r="H170" t="b">
        <v>1</v>
      </c>
      <c r="I170" t="s">
        <v>376</v>
      </c>
      <c r="K170" t="s">
        <v>22</v>
      </c>
      <c r="L170" t="s">
        <v>26</v>
      </c>
      <c r="O170">
        <v>1</v>
      </c>
      <c r="P170">
        <v>1</v>
      </c>
      <c r="R170">
        <v>38.571008800000001</v>
      </c>
      <c r="S170">
        <v>-121.5038249</v>
      </c>
      <c r="T170">
        <v>83</v>
      </c>
      <c r="U170" s="17">
        <v>43827</v>
      </c>
    </row>
    <row r="171" spans="1:21" x14ac:dyDescent="0.25">
      <c r="A171" t="s">
        <v>377</v>
      </c>
      <c r="B171" t="s">
        <v>22</v>
      </c>
      <c r="C171">
        <v>4201524</v>
      </c>
      <c r="D171">
        <v>4604982</v>
      </c>
      <c r="E171" t="s">
        <v>68</v>
      </c>
      <c r="H171" t="b">
        <v>1</v>
      </c>
      <c r="I171" t="s">
        <v>378</v>
      </c>
      <c r="K171" t="s">
        <v>22</v>
      </c>
      <c r="L171" t="s">
        <v>26</v>
      </c>
      <c r="O171">
        <v>1</v>
      </c>
      <c r="P171">
        <v>1</v>
      </c>
      <c r="R171">
        <v>38.552256999999997</v>
      </c>
      <c r="S171">
        <v>-121.44394800000001</v>
      </c>
      <c r="T171">
        <v>149</v>
      </c>
      <c r="U171" s="17">
        <v>43805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6"/>
  <sheetViews>
    <sheetView tabSelected="1" workbookViewId="0">
      <pane xSplit="2" ySplit="2" topLeftCell="Y157" activePane="bottomRight" state="frozen"/>
      <selection pane="topRight" activeCell="C1" sqref="C1"/>
      <selection pane="bottomLeft" activeCell="A3" sqref="A3"/>
      <selection pane="bottomRight" activeCell="AJ173" sqref="AJ173"/>
    </sheetView>
  </sheetViews>
  <sheetFormatPr defaultColWidth="11" defaultRowHeight="15.75" x14ac:dyDescent="0.25"/>
  <cols>
    <col min="1" max="1" width="48.625" style="1" hidden="1" customWidth="1"/>
    <col min="2" max="2" width="48.625" style="5" bestFit="1" customWidth="1"/>
    <col min="3" max="3" width="11" style="5" bestFit="1" customWidth="1"/>
    <col min="4" max="4" width="10.5" style="5" bestFit="1" customWidth="1"/>
    <col min="5" max="5" width="8.125" style="5" bestFit="1" customWidth="1"/>
    <col min="6" max="6" width="18.625" style="5" bestFit="1" customWidth="1"/>
    <col min="7" max="7" width="16.5" style="5" bestFit="1" customWidth="1"/>
    <col min="8" max="8" width="12.625" style="5" bestFit="1" customWidth="1"/>
    <col min="9" max="9" width="8.375" style="5" bestFit="1" customWidth="1"/>
    <col min="10" max="10" width="81.625" style="5" bestFit="1" customWidth="1"/>
    <col min="11" max="11" width="7.5" style="5" bestFit="1" customWidth="1"/>
    <col min="12" max="12" width="15.875" style="5" bestFit="1" customWidth="1"/>
    <col min="13" max="13" width="5.375" style="5" bestFit="1" customWidth="1"/>
    <col min="14" max="14" width="8" style="5" bestFit="1" customWidth="1"/>
    <col min="15" max="15" width="7.125" style="5" bestFit="1" customWidth="1"/>
    <col min="16" max="16" width="10.375" style="5" bestFit="1" customWidth="1"/>
    <col min="17" max="17" width="6.375" style="5" bestFit="1" customWidth="1"/>
    <col min="18" max="18" width="10" style="5" bestFit="1" customWidth="1"/>
    <col min="19" max="19" width="5" style="5" bestFit="1" customWidth="1"/>
    <col min="20" max="20" width="12.125" style="5" bestFit="1" customWidth="1"/>
    <col min="21" max="21" width="12.875" style="5" bestFit="1" customWidth="1"/>
    <col min="22" max="22" width="11.125" style="6" bestFit="1" customWidth="1"/>
    <col min="23" max="23" width="10" style="2" bestFit="1" customWidth="1"/>
    <col min="24" max="24" width="4.125" style="3" bestFit="1" customWidth="1"/>
    <col min="25" max="25" width="7.5" style="3" bestFit="1" customWidth="1"/>
    <col min="26" max="26" width="6" style="3" bestFit="1" customWidth="1"/>
    <col min="27" max="27" width="9.875" style="3" bestFit="1" customWidth="1"/>
    <col min="28" max="28" width="8.5" style="3" bestFit="1" customWidth="1"/>
    <col min="29" max="29" width="6" style="3" bestFit="1" customWidth="1"/>
    <col min="30" max="30" width="4" style="4" bestFit="1" customWidth="1"/>
    <col min="31" max="31" width="6" style="12" bestFit="1" customWidth="1"/>
    <col min="32" max="32" width="5.375" style="12" bestFit="1" customWidth="1"/>
    <col min="33" max="33" width="11" style="12" bestFit="1"/>
    <col min="34" max="34" width="8.75" style="16" customWidth="1"/>
    <col min="35" max="35" width="17.625" style="16" customWidth="1"/>
    <col min="36" max="36" width="16.875" style="12" bestFit="1" customWidth="1"/>
    <col min="37" max="37" width="52.875" style="12" bestFit="1" customWidth="1"/>
    <col min="38" max="38" width="10" style="12" bestFit="1" customWidth="1"/>
    <col min="39" max="39" width="19.5" style="12" bestFit="1" customWidth="1"/>
    <col min="40" max="40" width="14.375" style="12" bestFit="1" customWidth="1"/>
    <col min="41" max="41" width="12.625" style="12" bestFit="1" customWidth="1"/>
    <col min="42" max="42" width="32.125" style="13" bestFit="1" customWidth="1"/>
  </cols>
  <sheetData>
    <row r="1" spans="1:47" s="1" customFormat="1" x14ac:dyDescent="0.25">
      <c r="A1" s="26" t="s">
        <v>379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7" t="s">
        <v>380</v>
      </c>
      <c r="X1" s="28"/>
      <c r="Y1" s="28"/>
      <c r="Z1" s="28"/>
      <c r="AA1" s="28"/>
      <c r="AB1" s="28"/>
      <c r="AC1" s="28"/>
      <c r="AD1" s="29"/>
      <c r="AE1" s="30" t="s">
        <v>381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2"/>
    </row>
    <row r="2" spans="1:47" s="1" customFormat="1" x14ac:dyDescent="0.25">
      <c r="A2" s="1" t="s">
        <v>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382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20</v>
      </c>
      <c r="W2" s="2" t="s">
        <v>383</v>
      </c>
      <c r="X2" s="3" t="s">
        <v>384</v>
      </c>
      <c r="Y2" s="3" t="s">
        <v>9</v>
      </c>
      <c r="Z2" s="3" t="s">
        <v>385</v>
      </c>
      <c r="AA2" s="3" t="s">
        <v>386</v>
      </c>
      <c r="AB2" s="3" t="s">
        <v>387</v>
      </c>
      <c r="AC2" s="3" t="s">
        <v>388</v>
      </c>
      <c r="AD2" s="4" t="s">
        <v>10</v>
      </c>
      <c r="AE2" s="9" t="s">
        <v>385</v>
      </c>
      <c r="AF2" s="10" t="s">
        <v>11</v>
      </c>
      <c r="AG2" s="10" t="s">
        <v>389</v>
      </c>
      <c r="AH2" s="23" t="s">
        <v>384</v>
      </c>
      <c r="AI2" s="23" t="s">
        <v>390</v>
      </c>
      <c r="AJ2" s="10" t="s">
        <v>391</v>
      </c>
      <c r="AK2" s="10" t="s">
        <v>9</v>
      </c>
      <c r="AL2" s="10" t="s">
        <v>392</v>
      </c>
      <c r="AM2" s="10" t="s">
        <v>386</v>
      </c>
      <c r="AN2" s="10" t="s">
        <v>387</v>
      </c>
      <c r="AO2" s="10" t="s">
        <v>388</v>
      </c>
      <c r="AP2" s="11" t="s">
        <v>393</v>
      </c>
      <c r="AT2" s="1" t="s">
        <v>394</v>
      </c>
      <c r="AU2" s="1" t="s">
        <v>395</v>
      </c>
    </row>
    <row r="3" spans="1:47" x14ac:dyDescent="0.25">
      <c r="A3" t="s">
        <v>102</v>
      </c>
      <c r="B3" s="8" t="str">
        <f t="shared" ref="B3:B34" si="0">HYPERLINK(A3)</f>
        <v>https://www.vrbo.com/1729722</v>
      </c>
      <c r="C3" s="5" t="s">
        <v>22</v>
      </c>
      <c r="D3" s="5">
        <v>1729722</v>
      </c>
      <c r="E3" s="5">
        <v>2291208</v>
      </c>
      <c r="F3" s="5" t="s">
        <v>23</v>
      </c>
      <c r="I3" s="5" t="b">
        <v>1</v>
      </c>
      <c r="J3" s="5" t="s">
        <v>103</v>
      </c>
      <c r="L3" s="5" t="s">
        <v>22</v>
      </c>
      <c r="M3" s="5" t="s">
        <v>26</v>
      </c>
      <c r="Q3" s="5">
        <v>2</v>
      </c>
      <c r="R3" s="5">
        <v>1</v>
      </c>
      <c r="T3" s="5">
        <f>VLOOKUP(B3,new_lat_lng!A:S,18,FALSE)</f>
        <v>38.545595499999997</v>
      </c>
      <c r="U3" s="5">
        <f>VLOOKUP(B3,new_lat_lng!A:S,19,FALSE)</f>
        <v>-121.47898517</v>
      </c>
      <c r="V3" s="7">
        <v>43827</v>
      </c>
      <c r="AF3" s="12" t="s">
        <v>26</v>
      </c>
      <c r="AG3" s="12" t="s">
        <v>22</v>
      </c>
      <c r="AH3" s="16" t="s">
        <v>396</v>
      </c>
      <c r="AI3" s="16" t="str">
        <f t="shared" ref="AI3:AI34" si="1">SUBSTITUTE(AH3,"-","")</f>
        <v>01302810370000</v>
      </c>
      <c r="AK3" s="12" t="s">
        <v>397</v>
      </c>
      <c r="AL3" s="12" t="s">
        <v>398</v>
      </c>
      <c r="AM3" s="12" t="s">
        <v>399</v>
      </c>
      <c r="AN3" s="12" t="s">
        <v>400</v>
      </c>
      <c r="AO3" s="12" t="s">
        <v>401</v>
      </c>
      <c r="AQ3">
        <f>1+2</f>
        <v>3</v>
      </c>
      <c r="AR3" t="b">
        <f t="shared" ref="AR3:AR34" si="2">OR(IF(AH3&lt;&gt;"",TRUE,FALSE),IF(AJ3&lt;&gt;"",TRUE,FALSE),IF(AK3&lt;&gt;"",TRUE,FALSE))</f>
        <v>1</v>
      </c>
      <c r="AS3" t="str">
        <f t="shared" ref="AS3:AS34" si="3">IF(OR(NOT(AI3=""),NOT(AJ3=""),NOT(AK3=""),AO3="room",AN3="RV",AN3="timeshare",AN3="resort",AE3="no"),"Done","")</f>
        <v>Done</v>
      </c>
      <c r="AT3" t="str">
        <f t="shared" ref="AT3:AT34" si="4">IF(OR(AO3="room",AN3="RV",AN3="timeshare",AN3="resort",AE3="no"),"NO","YES")</f>
        <v>YES</v>
      </c>
      <c r="AU3" s="25">
        <v>44061</v>
      </c>
    </row>
    <row r="4" spans="1:47" x14ac:dyDescent="0.25">
      <c r="A4" t="s">
        <v>37</v>
      </c>
      <c r="B4" s="8" t="str">
        <f t="shared" si="0"/>
        <v>https://www.vrbo.com/1566646</v>
      </c>
      <c r="C4" s="5" t="s">
        <v>22</v>
      </c>
      <c r="D4" s="5">
        <v>1566646</v>
      </c>
      <c r="E4" s="5">
        <v>2127741</v>
      </c>
      <c r="F4" s="5" t="s">
        <v>23</v>
      </c>
      <c r="I4" s="5" t="b">
        <v>1</v>
      </c>
      <c r="J4" s="5" t="s">
        <v>38</v>
      </c>
      <c r="L4" s="5" t="s">
        <v>39</v>
      </c>
      <c r="M4" s="5" t="s">
        <v>40</v>
      </c>
      <c r="Q4" s="5">
        <v>3</v>
      </c>
      <c r="R4" s="5">
        <v>2</v>
      </c>
      <c r="T4" s="5">
        <f>VLOOKUP(B4,new_lat_lng!A:S,18,FALSE)</f>
        <v>38.63143084</v>
      </c>
      <c r="U4" s="5">
        <f>VLOOKUP(B4,new_lat_lng!A:S,19,FALSE)</f>
        <v>-121.49895495</v>
      </c>
      <c r="V4" s="7">
        <v>43827</v>
      </c>
      <c r="AF4" s="12" t="s">
        <v>26</v>
      </c>
      <c r="AG4" s="12" t="s">
        <v>22</v>
      </c>
      <c r="AH4" s="16" t="s">
        <v>402</v>
      </c>
      <c r="AI4" s="16" t="str">
        <f t="shared" si="1"/>
        <v>22522501160000</v>
      </c>
      <c r="AK4" s="12" t="s">
        <v>403</v>
      </c>
      <c r="AL4" s="12" t="s">
        <v>398</v>
      </c>
      <c r="AM4" s="12" t="s">
        <v>399</v>
      </c>
      <c r="AN4" s="12" t="s">
        <v>400</v>
      </c>
      <c r="AO4" s="12" t="s">
        <v>401</v>
      </c>
      <c r="AQ4">
        <f t="shared" ref="AQ4:AQ35" si="5">AQ3+1</f>
        <v>4</v>
      </c>
      <c r="AR4" t="b">
        <f t="shared" si="2"/>
        <v>1</v>
      </c>
      <c r="AS4" t="str">
        <f t="shared" si="3"/>
        <v>Done</v>
      </c>
      <c r="AT4" t="str">
        <f t="shared" si="4"/>
        <v>YES</v>
      </c>
      <c r="AU4" s="25">
        <v>43984</v>
      </c>
    </row>
    <row r="5" spans="1:47" ht="14.25" customHeight="1" x14ac:dyDescent="0.25">
      <c r="A5" t="s">
        <v>41</v>
      </c>
      <c r="B5" s="8" t="str">
        <f t="shared" si="0"/>
        <v>https://www.vrbo.com/1788076</v>
      </c>
      <c r="C5" s="5" t="s">
        <v>22</v>
      </c>
      <c r="D5" s="5">
        <v>1788076</v>
      </c>
      <c r="E5" s="5">
        <v>2349585</v>
      </c>
      <c r="F5" s="5" t="s">
        <v>42</v>
      </c>
      <c r="I5" s="5" t="b">
        <v>1</v>
      </c>
      <c r="J5" s="5" t="s">
        <v>43</v>
      </c>
      <c r="L5" s="5" t="s">
        <v>22</v>
      </c>
      <c r="M5" s="5" t="s">
        <v>26</v>
      </c>
      <c r="Q5" s="5">
        <v>1</v>
      </c>
      <c r="R5" s="5">
        <v>1</v>
      </c>
      <c r="T5" s="5">
        <f>VLOOKUP(B5,new_lat_lng!A:S,18,FALSE)</f>
        <v>38.580802200000001</v>
      </c>
      <c r="U5" s="5">
        <f>VLOOKUP(B5,new_lat_lng!A:S,19,FALSE)</f>
        <v>-121.496031</v>
      </c>
      <c r="V5" s="7">
        <v>43827</v>
      </c>
      <c r="AF5" s="12" t="s">
        <v>26</v>
      </c>
      <c r="AG5" s="12" t="s">
        <v>22</v>
      </c>
      <c r="AH5" s="16" t="s">
        <v>404</v>
      </c>
      <c r="AI5" s="16" t="str">
        <f t="shared" si="1"/>
        <v>00600970150000</v>
      </c>
      <c r="AK5" s="15" t="s">
        <v>405</v>
      </c>
      <c r="AL5" s="12" t="s">
        <v>406</v>
      </c>
      <c r="AN5" s="12" t="s">
        <v>400</v>
      </c>
      <c r="AO5" s="12" t="s">
        <v>401</v>
      </c>
      <c r="AQ5">
        <f t="shared" si="5"/>
        <v>5</v>
      </c>
      <c r="AR5" t="b">
        <f t="shared" si="2"/>
        <v>1</v>
      </c>
      <c r="AS5" t="str">
        <f t="shared" si="3"/>
        <v>Done</v>
      </c>
      <c r="AT5" t="str">
        <f t="shared" si="4"/>
        <v>YES</v>
      </c>
      <c r="AU5" s="25">
        <v>44033</v>
      </c>
    </row>
    <row r="6" spans="1:47" x14ac:dyDescent="0.25">
      <c r="A6" t="s">
        <v>46</v>
      </c>
      <c r="B6" s="8" t="str">
        <f t="shared" si="0"/>
        <v>https://www.vrbo.com/1512942</v>
      </c>
      <c r="C6" s="5" t="s">
        <v>22</v>
      </c>
      <c r="D6" s="5">
        <v>1512942</v>
      </c>
      <c r="E6" s="5">
        <v>2071735</v>
      </c>
      <c r="F6" s="5" t="s">
        <v>23</v>
      </c>
      <c r="I6" s="5" t="b">
        <v>1</v>
      </c>
      <c r="J6" s="5" t="s">
        <v>47</v>
      </c>
      <c r="L6" s="5" t="s">
        <v>22</v>
      </c>
      <c r="M6" s="5" t="s">
        <v>26</v>
      </c>
      <c r="Q6" s="5">
        <v>4</v>
      </c>
      <c r="R6" s="5">
        <v>4</v>
      </c>
      <c r="T6" s="5">
        <f>VLOOKUP(B6,new_lat_lng!A:S,18,FALSE)</f>
        <v>38.548083900000002</v>
      </c>
      <c r="U6" s="5">
        <f>VLOOKUP(B6,new_lat_lng!A:S,19,FALSE)</f>
        <v>-121.4562189</v>
      </c>
      <c r="V6" s="7">
        <v>43827</v>
      </c>
      <c r="AE6" s="12" t="s">
        <v>407</v>
      </c>
      <c r="AF6" s="12" t="s">
        <v>26</v>
      </c>
      <c r="AG6" s="12" t="s">
        <v>22</v>
      </c>
      <c r="AI6" s="16" t="str">
        <f t="shared" si="1"/>
        <v/>
      </c>
      <c r="AQ6">
        <f t="shared" si="5"/>
        <v>6</v>
      </c>
      <c r="AR6" t="b">
        <f t="shared" si="2"/>
        <v>0</v>
      </c>
      <c r="AS6" t="str">
        <f t="shared" si="3"/>
        <v>Done</v>
      </c>
      <c r="AT6" t="str">
        <f t="shared" si="4"/>
        <v>NO</v>
      </c>
      <c r="AU6" s="24"/>
    </row>
    <row r="7" spans="1:47" x14ac:dyDescent="0.25">
      <c r="A7" t="s">
        <v>44</v>
      </c>
      <c r="B7" s="8" t="str">
        <f t="shared" si="0"/>
        <v>https://www.vrbo.com/1447677</v>
      </c>
      <c r="C7" s="5" t="s">
        <v>22</v>
      </c>
      <c r="D7" s="5">
        <v>1447677</v>
      </c>
      <c r="E7" s="5">
        <v>2006257</v>
      </c>
      <c r="F7" s="5" t="s">
        <v>23</v>
      </c>
      <c r="I7" s="5" t="b">
        <v>1</v>
      </c>
      <c r="J7" s="5" t="s">
        <v>45</v>
      </c>
      <c r="L7" s="5" t="s">
        <v>22</v>
      </c>
      <c r="M7" s="5" t="s">
        <v>26</v>
      </c>
      <c r="Q7" s="5">
        <v>3</v>
      </c>
      <c r="R7" s="5">
        <v>2</v>
      </c>
      <c r="T7" s="5">
        <f>VLOOKUP(B7,new_lat_lng!A:S,18,FALSE)</f>
        <v>38.587609739999998</v>
      </c>
      <c r="U7" s="5">
        <f>VLOOKUP(B7,new_lat_lng!A:S,19,FALSE)</f>
        <v>-121.38904891999999</v>
      </c>
      <c r="V7" s="7">
        <v>43827</v>
      </c>
      <c r="AF7" s="12" t="s">
        <v>26</v>
      </c>
      <c r="AG7" s="12" t="s">
        <v>22</v>
      </c>
      <c r="AH7" s="16" t="s">
        <v>408</v>
      </c>
      <c r="AI7" s="16" t="str">
        <f t="shared" si="1"/>
        <v>28602830020000</v>
      </c>
      <c r="AK7" s="12" t="s">
        <v>409</v>
      </c>
      <c r="AL7" s="12" t="s">
        <v>398</v>
      </c>
      <c r="AM7" s="12" t="s">
        <v>399</v>
      </c>
      <c r="AN7" s="12" t="s">
        <v>400</v>
      </c>
      <c r="AO7" s="12" t="s">
        <v>401</v>
      </c>
      <c r="AQ7">
        <f t="shared" si="5"/>
        <v>7</v>
      </c>
      <c r="AR7" t="b">
        <f t="shared" si="2"/>
        <v>1</v>
      </c>
      <c r="AS7" t="str">
        <f t="shared" si="3"/>
        <v>Done</v>
      </c>
      <c r="AT7" t="str">
        <f t="shared" si="4"/>
        <v>YES</v>
      </c>
      <c r="AU7" s="25">
        <v>44054</v>
      </c>
    </row>
    <row r="8" spans="1:47" x14ac:dyDescent="0.25">
      <c r="A8" t="s">
        <v>104</v>
      </c>
      <c r="B8" s="8" t="str">
        <f t="shared" si="0"/>
        <v>https://www.vrbo.com/1584612</v>
      </c>
      <c r="C8" s="5" t="s">
        <v>22</v>
      </c>
      <c r="D8" s="5">
        <v>1584612</v>
      </c>
      <c r="E8" s="5">
        <v>2145889</v>
      </c>
      <c r="F8" s="5" t="s">
        <v>23</v>
      </c>
      <c r="I8" s="5" t="b">
        <v>1</v>
      </c>
      <c r="J8" s="5" t="s">
        <v>105</v>
      </c>
      <c r="L8" s="5" t="s">
        <v>22</v>
      </c>
      <c r="M8" s="5" t="s">
        <v>26</v>
      </c>
      <c r="Q8" s="5">
        <v>5</v>
      </c>
      <c r="R8" s="5">
        <v>2</v>
      </c>
      <c r="T8" s="5">
        <f>VLOOKUP(B8,new_lat_lng!A:S,18,FALSE)</f>
        <v>38.543228499999998</v>
      </c>
      <c r="U8" s="5">
        <f>VLOOKUP(B8,new_lat_lng!A:S,19,FALSE)</f>
        <v>-121.49338880000001</v>
      </c>
      <c r="V8" s="7">
        <v>43827</v>
      </c>
      <c r="AF8" s="12" t="s">
        <v>26</v>
      </c>
      <c r="AG8" s="12" t="s">
        <v>22</v>
      </c>
      <c r="AH8" s="16" t="s">
        <v>410</v>
      </c>
      <c r="AI8" s="16" t="str">
        <f t="shared" si="1"/>
        <v>01204040050000</v>
      </c>
      <c r="AK8" s="12" t="s">
        <v>411</v>
      </c>
      <c r="AL8" s="12" t="s">
        <v>398</v>
      </c>
      <c r="AM8" s="12" t="s">
        <v>412</v>
      </c>
      <c r="AN8" s="12" t="s">
        <v>400</v>
      </c>
      <c r="AO8" s="12" t="s">
        <v>401</v>
      </c>
      <c r="AQ8">
        <f t="shared" si="5"/>
        <v>8</v>
      </c>
      <c r="AR8" t="b">
        <f t="shared" si="2"/>
        <v>1</v>
      </c>
      <c r="AS8" t="str">
        <f t="shared" si="3"/>
        <v>Done</v>
      </c>
      <c r="AT8" t="str">
        <f t="shared" si="4"/>
        <v>YES</v>
      </c>
      <c r="AU8" s="25">
        <v>43963</v>
      </c>
    </row>
    <row r="9" spans="1:47" x14ac:dyDescent="0.25">
      <c r="A9" t="s">
        <v>106</v>
      </c>
      <c r="B9" s="8" t="str">
        <f t="shared" si="0"/>
        <v>https://www.vrbo.com/1633274</v>
      </c>
      <c r="C9" s="5" t="s">
        <v>22</v>
      </c>
      <c r="D9" s="5">
        <v>1633274</v>
      </c>
      <c r="E9" s="5">
        <v>2194597</v>
      </c>
      <c r="F9" s="5" t="s">
        <v>23</v>
      </c>
      <c r="I9" s="5" t="b">
        <v>1</v>
      </c>
      <c r="J9" s="5" t="s">
        <v>107</v>
      </c>
      <c r="L9" s="5" t="s">
        <v>22</v>
      </c>
      <c r="M9" s="5" t="s">
        <v>26</v>
      </c>
      <c r="Q9" s="5">
        <v>3</v>
      </c>
      <c r="R9" s="5">
        <v>2</v>
      </c>
      <c r="T9" s="5">
        <f>VLOOKUP(B9,new_lat_lng!A:S,18,FALSE)</f>
        <v>38.499586639999997</v>
      </c>
      <c r="U9" s="5">
        <f>VLOOKUP(B9,new_lat_lng!A:S,19,FALSE)</f>
        <v>-121.41290102000001</v>
      </c>
      <c r="V9" s="7">
        <v>43827</v>
      </c>
      <c r="AF9" s="12" t="s">
        <v>26</v>
      </c>
      <c r="AG9" s="12" t="s">
        <v>22</v>
      </c>
      <c r="AH9" s="16" t="s">
        <v>413</v>
      </c>
      <c r="AI9" s="16" t="str">
        <f t="shared" si="1"/>
        <v>04302400280000</v>
      </c>
      <c r="AK9" s="12" t="s">
        <v>414</v>
      </c>
      <c r="AL9" s="12" t="s">
        <v>398</v>
      </c>
      <c r="AM9" s="12" t="s">
        <v>415</v>
      </c>
      <c r="AN9" s="12" t="s">
        <v>400</v>
      </c>
      <c r="AO9" s="12" t="s">
        <v>401</v>
      </c>
      <c r="AQ9">
        <f t="shared" si="5"/>
        <v>9</v>
      </c>
      <c r="AR9" t="b">
        <f t="shared" si="2"/>
        <v>1</v>
      </c>
      <c r="AS9" t="str">
        <f t="shared" si="3"/>
        <v>Done</v>
      </c>
      <c r="AT9" t="str">
        <f t="shared" si="4"/>
        <v>YES</v>
      </c>
      <c r="AU9" s="25">
        <v>44061</v>
      </c>
    </row>
    <row r="10" spans="1:47" x14ac:dyDescent="0.25">
      <c r="A10" t="s">
        <v>213</v>
      </c>
      <c r="B10" s="8" t="str">
        <f t="shared" si="0"/>
        <v>https://www.vrbo.com/1777977</v>
      </c>
      <c r="C10" s="5" t="s">
        <v>22</v>
      </c>
      <c r="D10" s="5">
        <v>1777977</v>
      </c>
      <c r="E10" s="5">
        <v>2339486</v>
      </c>
      <c r="F10" s="5" t="s">
        <v>51</v>
      </c>
      <c r="I10" s="5" t="b">
        <v>1</v>
      </c>
      <c r="J10" s="5" t="s">
        <v>214</v>
      </c>
      <c r="L10" s="5" t="s">
        <v>22</v>
      </c>
      <c r="M10" s="5" t="s">
        <v>26</v>
      </c>
      <c r="Q10" s="5">
        <v>3</v>
      </c>
      <c r="R10" s="5">
        <v>3</v>
      </c>
      <c r="T10" s="5">
        <f>VLOOKUP(B10,new_lat_lng!A:S,18,FALSE)</f>
        <v>38.567557049999998</v>
      </c>
      <c r="U10" s="5">
        <f>VLOOKUP(B10,new_lat_lng!A:S,19,FALSE)</f>
        <v>-121.40978619000001</v>
      </c>
      <c r="V10" s="7">
        <v>43827</v>
      </c>
      <c r="AF10" s="12" t="s">
        <v>26</v>
      </c>
      <c r="AG10" s="12" t="s">
        <v>22</v>
      </c>
      <c r="AH10" s="16" t="s">
        <v>416</v>
      </c>
      <c r="AI10" s="16" t="str">
        <f t="shared" si="1"/>
        <v>29504900250000</v>
      </c>
      <c r="AK10" s="12" t="s">
        <v>417</v>
      </c>
      <c r="AL10" s="12" t="s">
        <v>398</v>
      </c>
      <c r="AM10" s="12" t="s">
        <v>418</v>
      </c>
      <c r="AN10" s="12" t="s">
        <v>400</v>
      </c>
      <c r="AO10" s="12" t="s">
        <v>401</v>
      </c>
      <c r="AQ10">
        <f t="shared" si="5"/>
        <v>10</v>
      </c>
      <c r="AR10" t="b">
        <f t="shared" si="2"/>
        <v>1</v>
      </c>
      <c r="AS10" t="str">
        <f t="shared" si="3"/>
        <v>Done</v>
      </c>
      <c r="AT10" t="str">
        <f t="shared" si="4"/>
        <v>YES</v>
      </c>
      <c r="AU10" s="25">
        <v>43886</v>
      </c>
    </row>
    <row r="11" spans="1:47" x14ac:dyDescent="0.25">
      <c r="A11" t="s">
        <v>219</v>
      </c>
      <c r="B11" s="8" t="str">
        <f t="shared" si="0"/>
        <v>https://www.vrbo.com/1590976</v>
      </c>
      <c r="C11" s="5" t="s">
        <v>22</v>
      </c>
      <c r="D11" s="5">
        <v>1590976</v>
      </c>
      <c r="E11" s="5">
        <v>2152266</v>
      </c>
      <c r="F11" s="5" t="s">
        <v>30</v>
      </c>
      <c r="I11" s="5" t="b">
        <v>1</v>
      </c>
      <c r="J11" s="5" t="s">
        <v>220</v>
      </c>
      <c r="L11" s="5" t="s">
        <v>22</v>
      </c>
      <c r="M11" s="5" t="s">
        <v>26</v>
      </c>
      <c r="Q11" s="5">
        <v>1</v>
      </c>
      <c r="R11" s="5">
        <v>1</v>
      </c>
      <c r="T11" s="5">
        <f>VLOOKUP(B11,new_lat_lng!A:S,18,FALSE)</f>
        <v>38.548036779999997</v>
      </c>
      <c r="U11" s="5">
        <f>VLOOKUP(B11,new_lat_lng!A:S,19,FALSE)</f>
        <v>-121.47848139</v>
      </c>
      <c r="V11" s="7">
        <v>43827</v>
      </c>
      <c r="AF11" s="12" t="s">
        <v>26</v>
      </c>
      <c r="AG11" s="12" t="s">
        <v>22</v>
      </c>
      <c r="AH11" s="16" t="s">
        <v>419</v>
      </c>
      <c r="AI11" s="16" t="str">
        <f t="shared" si="1"/>
        <v>01302410250000</v>
      </c>
      <c r="AK11" s="12" t="s">
        <v>420</v>
      </c>
      <c r="AL11" s="12" t="s">
        <v>398</v>
      </c>
      <c r="AM11" s="12" t="s">
        <v>412</v>
      </c>
      <c r="AN11" s="12" t="s">
        <v>400</v>
      </c>
      <c r="AO11" s="12" t="s">
        <v>401</v>
      </c>
      <c r="AQ11">
        <f t="shared" si="5"/>
        <v>11</v>
      </c>
      <c r="AR11" t="b">
        <f t="shared" si="2"/>
        <v>1</v>
      </c>
      <c r="AS11" t="str">
        <f t="shared" si="3"/>
        <v>Done</v>
      </c>
      <c r="AT11" t="str">
        <f t="shared" si="4"/>
        <v>YES</v>
      </c>
      <c r="AU11" s="25">
        <v>43907</v>
      </c>
    </row>
    <row r="12" spans="1:47" x14ac:dyDescent="0.25">
      <c r="A12" t="s">
        <v>74</v>
      </c>
      <c r="B12" s="8" t="str">
        <f t="shared" si="0"/>
        <v>https://www.vrbo.com/1092390</v>
      </c>
      <c r="C12" s="5" t="s">
        <v>22</v>
      </c>
      <c r="D12" s="5">
        <v>1092390</v>
      </c>
      <c r="E12" s="5">
        <v>1640548</v>
      </c>
      <c r="F12" s="5" t="s">
        <v>23</v>
      </c>
      <c r="I12" s="5" t="b">
        <v>1</v>
      </c>
      <c r="J12" s="5" t="s">
        <v>75</v>
      </c>
      <c r="L12" s="5" t="s">
        <v>22</v>
      </c>
      <c r="M12" s="5" t="s">
        <v>26</v>
      </c>
      <c r="Q12" s="5">
        <v>3</v>
      </c>
      <c r="R12" s="5">
        <v>3</v>
      </c>
      <c r="T12" s="5">
        <f>VLOOKUP(B12,new_lat_lng!A:S,18,FALSE)</f>
        <v>38.575712899999999</v>
      </c>
      <c r="U12" s="5">
        <f>VLOOKUP(B12,new_lat_lng!A:S,19,FALSE)</f>
        <v>-121.4703834</v>
      </c>
      <c r="V12" s="7">
        <v>43827</v>
      </c>
      <c r="AF12" s="12" t="s">
        <v>26</v>
      </c>
      <c r="AG12" s="12" t="s">
        <v>22</v>
      </c>
      <c r="AH12" s="16" t="s">
        <v>421</v>
      </c>
      <c r="AI12" s="16" t="str">
        <f t="shared" si="1"/>
        <v>00703800140000</v>
      </c>
      <c r="AK12" s="12" t="s">
        <v>422</v>
      </c>
      <c r="AL12" s="12" t="s">
        <v>398</v>
      </c>
      <c r="AM12" s="12" t="s">
        <v>412</v>
      </c>
      <c r="AN12" s="12" t="s">
        <v>400</v>
      </c>
      <c r="AO12" s="12" t="s">
        <v>401</v>
      </c>
      <c r="AQ12">
        <f t="shared" si="5"/>
        <v>12</v>
      </c>
      <c r="AR12" t="b">
        <f t="shared" si="2"/>
        <v>1</v>
      </c>
      <c r="AS12" t="str">
        <f t="shared" si="3"/>
        <v>Done</v>
      </c>
      <c r="AT12" t="str">
        <f t="shared" si="4"/>
        <v>YES</v>
      </c>
      <c r="AU12" s="25">
        <v>43893</v>
      </c>
    </row>
    <row r="13" spans="1:47" x14ac:dyDescent="0.25">
      <c r="A13" t="s">
        <v>76</v>
      </c>
      <c r="B13" s="8" t="str">
        <f t="shared" si="0"/>
        <v>https://www.vrbo.com/1202683</v>
      </c>
      <c r="C13" s="5" t="s">
        <v>22</v>
      </c>
      <c r="D13" s="5">
        <v>1202683</v>
      </c>
      <c r="E13" s="5">
        <v>1753446</v>
      </c>
      <c r="F13" s="5" t="s">
        <v>23</v>
      </c>
      <c r="I13" s="5" t="b">
        <v>1</v>
      </c>
      <c r="J13" s="5" t="s">
        <v>77</v>
      </c>
      <c r="L13" s="5" t="s">
        <v>22</v>
      </c>
      <c r="M13" s="5" t="s">
        <v>26</v>
      </c>
      <c r="Q13" s="5">
        <v>3</v>
      </c>
      <c r="R13" s="5">
        <v>2</v>
      </c>
      <c r="T13" s="5">
        <f>VLOOKUP(B13,new_lat_lng!A:S,18,FALSE)</f>
        <v>38.579956199999998</v>
      </c>
      <c r="U13" s="5">
        <f>VLOOKUP(B13,new_lat_lng!A:S,19,FALSE)</f>
        <v>-121.48263350000001</v>
      </c>
      <c r="V13" s="7">
        <v>43827</v>
      </c>
      <c r="AF13" s="12" t="s">
        <v>26</v>
      </c>
      <c r="AG13" s="12" t="s">
        <v>22</v>
      </c>
      <c r="AH13" s="16" t="s">
        <v>423</v>
      </c>
      <c r="AI13" s="16" t="str">
        <f t="shared" si="1"/>
        <v>00201760180000</v>
      </c>
      <c r="AK13" s="12" t="s">
        <v>424</v>
      </c>
      <c r="AL13" s="12" t="s">
        <v>398</v>
      </c>
      <c r="AM13" s="12" t="s">
        <v>412</v>
      </c>
      <c r="AN13" s="12" t="s">
        <v>400</v>
      </c>
      <c r="AO13" s="12" t="s">
        <v>401</v>
      </c>
      <c r="AQ13">
        <f t="shared" si="5"/>
        <v>13</v>
      </c>
      <c r="AR13" t="b">
        <f t="shared" si="2"/>
        <v>1</v>
      </c>
      <c r="AS13" t="str">
        <f t="shared" si="3"/>
        <v>Done</v>
      </c>
      <c r="AT13" t="str">
        <f t="shared" si="4"/>
        <v>YES</v>
      </c>
      <c r="AU13" s="25">
        <v>44026</v>
      </c>
    </row>
    <row r="14" spans="1:47" x14ac:dyDescent="0.25">
      <c r="A14" t="s">
        <v>72</v>
      </c>
      <c r="B14" s="8" t="str">
        <f t="shared" si="0"/>
        <v>https://www.vrbo.com/1189876</v>
      </c>
      <c r="C14" s="5" t="s">
        <v>22</v>
      </c>
      <c r="D14" s="5">
        <v>1189876</v>
      </c>
      <c r="E14" s="5">
        <v>1740634</v>
      </c>
      <c r="F14" s="5" t="s">
        <v>23</v>
      </c>
      <c r="I14" s="5" t="b">
        <v>1</v>
      </c>
      <c r="J14" s="5" t="s">
        <v>73</v>
      </c>
      <c r="L14" s="5" t="s">
        <v>22</v>
      </c>
      <c r="M14" s="5" t="s">
        <v>26</v>
      </c>
      <c r="Q14" s="5">
        <v>3</v>
      </c>
      <c r="R14" s="5">
        <v>3</v>
      </c>
      <c r="T14" s="5">
        <f>VLOOKUP(B14,new_lat_lng!A:S,18,FALSE)</f>
        <v>38.492490599999996</v>
      </c>
      <c r="U14" s="5">
        <f>VLOOKUP(B14,new_lat_lng!A:S,19,FALSE)</f>
        <v>-121.48754099999999</v>
      </c>
      <c r="V14" s="7">
        <v>43745</v>
      </c>
      <c r="AE14" s="12" t="s">
        <v>407</v>
      </c>
      <c r="AF14" s="12" t="s">
        <v>26</v>
      </c>
      <c r="AG14" s="12" t="s">
        <v>22</v>
      </c>
      <c r="AI14" s="16" t="str">
        <f t="shared" si="1"/>
        <v/>
      </c>
      <c r="AQ14">
        <f t="shared" si="5"/>
        <v>14</v>
      </c>
      <c r="AR14" t="b">
        <f t="shared" si="2"/>
        <v>0</v>
      </c>
      <c r="AS14" t="str">
        <f t="shared" si="3"/>
        <v>Done</v>
      </c>
      <c r="AT14" t="str">
        <f t="shared" si="4"/>
        <v>NO</v>
      </c>
      <c r="AU14" s="24"/>
    </row>
    <row r="15" spans="1:47" x14ac:dyDescent="0.25">
      <c r="A15" t="s">
        <v>223</v>
      </c>
      <c r="B15" s="8" t="str">
        <f t="shared" si="0"/>
        <v>https://www.vrbo.com/1476538</v>
      </c>
      <c r="C15" s="5" t="s">
        <v>22</v>
      </c>
      <c r="D15" s="5">
        <v>1476538</v>
      </c>
      <c r="E15" s="5">
        <v>2035158</v>
      </c>
      <c r="F15" s="5" t="s">
        <v>51</v>
      </c>
      <c r="I15" s="5" t="b">
        <v>1</v>
      </c>
      <c r="J15" s="5" t="s">
        <v>224</v>
      </c>
      <c r="L15" s="5" t="s">
        <v>22</v>
      </c>
      <c r="M15" s="5" t="s">
        <v>26</v>
      </c>
      <c r="Q15" s="5">
        <v>1</v>
      </c>
      <c r="R15" s="5">
        <v>1</v>
      </c>
      <c r="T15" s="5">
        <f>VLOOKUP(B15,new_lat_lng!A:S,18,FALSE)</f>
        <v>38.569409210000003</v>
      </c>
      <c r="U15" s="5">
        <f>VLOOKUP(B15,new_lat_lng!A:S,19,FALSE)</f>
        <v>-121.46897898</v>
      </c>
      <c r="V15" s="7">
        <v>43827</v>
      </c>
      <c r="AF15" s="12" t="s">
        <v>26</v>
      </c>
      <c r="AG15" s="12" t="s">
        <v>22</v>
      </c>
      <c r="AH15" s="16" t="s">
        <v>425</v>
      </c>
      <c r="AI15" s="16" t="str">
        <f t="shared" si="1"/>
        <v>00703430010000</v>
      </c>
      <c r="AK15" s="12" t="s">
        <v>426</v>
      </c>
      <c r="AL15" s="12" t="s">
        <v>427</v>
      </c>
      <c r="AM15" s="12" t="s">
        <v>399</v>
      </c>
      <c r="AN15" s="12" t="s">
        <v>400</v>
      </c>
      <c r="AO15" s="12" t="s">
        <v>401</v>
      </c>
      <c r="AP15" s="13" t="s">
        <v>428</v>
      </c>
      <c r="AQ15">
        <f t="shared" si="5"/>
        <v>15</v>
      </c>
      <c r="AR15" t="b">
        <f t="shared" si="2"/>
        <v>1</v>
      </c>
      <c r="AS15" t="str">
        <f t="shared" si="3"/>
        <v>Done</v>
      </c>
      <c r="AT15" t="str">
        <f t="shared" si="4"/>
        <v>YES</v>
      </c>
      <c r="AU15" s="25">
        <v>43963</v>
      </c>
    </row>
    <row r="16" spans="1:47" x14ac:dyDescent="0.25">
      <c r="A16" t="s">
        <v>211</v>
      </c>
      <c r="B16" s="8" t="str">
        <f t="shared" si="0"/>
        <v>https://www.vrbo.com/1437865</v>
      </c>
      <c r="C16" s="5" t="s">
        <v>22</v>
      </c>
      <c r="D16" s="5">
        <v>1437865</v>
      </c>
      <c r="E16" s="5">
        <v>1996407</v>
      </c>
      <c r="F16" s="5" t="s">
        <v>23</v>
      </c>
      <c r="I16" s="5" t="b">
        <v>1</v>
      </c>
      <c r="J16" s="5" t="s">
        <v>212</v>
      </c>
      <c r="L16" s="5" t="s">
        <v>22</v>
      </c>
      <c r="M16" s="5" t="s">
        <v>26</v>
      </c>
      <c r="Q16" s="5">
        <v>4</v>
      </c>
      <c r="R16" s="5">
        <v>2</v>
      </c>
      <c r="T16" s="5">
        <f>VLOOKUP(B16,new_lat_lng!A:S,18,FALSE)</f>
        <v>38.529641300000002</v>
      </c>
      <c r="U16" s="5">
        <f>VLOOKUP(B16,new_lat_lng!A:S,19,FALSE)</f>
        <v>-121.5279233</v>
      </c>
      <c r="V16" s="7">
        <v>43827</v>
      </c>
      <c r="AF16" s="12" t="s">
        <v>26</v>
      </c>
      <c r="AG16" s="12" t="s">
        <v>22</v>
      </c>
      <c r="AH16" s="16" t="s">
        <v>429</v>
      </c>
      <c r="AI16" s="16" t="str">
        <f t="shared" si="1"/>
        <v>02400410120000</v>
      </c>
      <c r="AK16" s="12" t="s">
        <v>430</v>
      </c>
      <c r="AL16" s="12" t="s">
        <v>398</v>
      </c>
      <c r="AM16" s="12" t="s">
        <v>412</v>
      </c>
      <c r="AN16" s="12" t="s">
        <v>400</v>
      </c>
      <c r="AO16" s="12" t="s">
        <v>401</v>
      </c>
      <c r="AQ16">
        <f t="shared" si="5"/>
        <v>16</v>
      </c>
      <c r="AR16" t="b">
        <f t="shared" si="2"/>
        <v>1</v>
      </c>
      <c r="AS16" t="str">
        <f t="shared" si="3"/>
        <v>Done</v>
      </c>
      <c r="AT16" t="str">
        <f t="shared" si="4"/>
        <v>YES</v>
      </c>
      <c r="AU16" s="25">
        <v>44068</v>
      </c>
    </row>
    <row r="17" spans="1:47" x14ac:dyDescent="0.25">
      <c r="A17" t="s">
        <v>184</v>
      </c>
      <c r="B17" s="8" t="str">
        <f t="shared" si="0"/>
        <v>https://www.vrbo.com/1463455</v>
      </c>
      <c r="C17" s="5" t="s">
        <v>22</v>
      </c>
      <c r="D17" s="5">
        <v>1463455</v>
      </c>
      <c r="E17" s="5">
        <v>2022044</v>
      </c>
      <c r="F17" s="5" t="s">
        <v>30</v>
      </c>
      <c r="I17" s="5" t="b">
        <v>1</v>
      </c>
      <c r="J17" s="5" t="s">
        <v>185</v>
      </c>
      <c r="L17" s="5" t="s">
        <v>22</v>
      </c>
      <c r="M17" s="5" t="s">
        <v>26</v>
      </c>
      <c r="Q17" s="5">
        <v>2</v>
      </c>
      <c r="R17" s="5">
        <v>1</v>
      </c>
      <c r="T17" s="5">
        <f>VLOOKUP(B17,new_lat_lng!A:S,18,FALSE)</f>
        <v>38.583650400000003</v>
      </c>
      <c r="U17" s="5">
        <f>VLOOKUP(B17,new_lat_lng!A:S,19,FALSE)</f>
        <v>-121.48645449999999</v>
      </c>
      <c r="V17" s="7">
        <v>43805</v>
      </c>
      <c r="AE17" s="12" t="s">
        <v>407</v>
      </c>
      <c r="AF17" s="12" t="s">
        <v>26</v>
      </c>
      <c r="AG17" s="12" t="s">
        <v>22</v>
      </c>
      <c r="AI17" s="16" t="str">
        <f t="shared" si="1"/>
        <v/>
      </c>
      <c r="AQ17">
        <f t="shared" si="5"/>
        <v>17</v>
      </c>
      <c r="AR17" t="b">
        <f t="shared" si="2"/>
        <v>0</v>
      </c>
      <c r="AS17" t="str">
        <f t="shared" si="3"/>
        <v>Done</v>
      </c>
      <c r="AT17" t="str">
        <f t="shared" si="4"/>
        <v>NO</v>
      </c>
      <c r="AU17" s="24"/>
    </row>
    <row r="18" spans="1:47" x14ac:dyDescent="0.25">
      <c r="A18" t="s">
        <v>209</v>
      </c>
      <c r="B18" s="8" t="str">
        <f t="shared" si="0"/>
        <v>https://www.vrbo.com/1535989</v>
      </c>
      <c r="C18" s="5" t="s">
        <v>22</v>
      </c>
      <c r="D18" s="5">
        <v>1535989</v>
      </c>
      <c r="E18" s="5">
        <v>2095668</v>
      </c>
      <c r="F18" s="5" t="s">
        <v>23</v>
      </c>
      <c r="I18" s="5" t="b">
        <v>1</v>
      </c>
      <c r="J18" s="5" t="s">
        <v>210</v>
      </c>
      <c r="L18" s="5" t="s">
        <v>22</v>
      </c>
      <c r="M18" s="5" t="s">
        <v>26</v>
      </c>
      <c r="Q18" s="5">
        <v>3</v>
      </c>
      <c r="R18" s="5">
        <v>1</v>
      </c>
      <c r="T18" s="5">
        <f>VLOOKUP(B18,new_lat_lng!A:S,18,FALSE)</f>
        <v>38.547467089999998</v>
      </c>
      <c r="U18" s="5">
        <f>VLOOKUP(B18,new_lat_lng!A:S,19,FALSE)</f>
        <v>-121.46388193999999</v>
      </c>
      <c r="V18" s="7">
        <v>43827</v>
      </c>
      <c r="AF18" s="12" t="s">
        <v>26</v>
      </c>
      <c r="AG18" s="12" t="s">
        <v>22</v>
      </c>
      <c r="AH18" s="16" t="s">
        <v>431</v>
      </c>
      <c r="AI18" s="16" t="str">
        <f t="shared" si="1"/>
        <v>01401840020000</v>
      </c>
      <c r="AK18" s="12" t="s">
        <v>432</v>
      </c>
      <c r="AL18" s="12" t="s">
        <v>398</v>
      </c>
      <c r="AM18" s="12" t="s">
        <v>418</v>
      </c>
      <c r="AN18" s="12" t="s">
        <v>400</v>
      </c>
      <c r="AO18" s="12" t="s">
        <v>401</v>
      </c>
      <c r="AQ18">
        <f t="shared" si="5"/>
        <v>18</v>
      </c>
      <c r="AR18" t="b">
        <f t="shared" si="2"/>
        <v>1</v>
      </c>
      <c r="AS18" t="str">
        <f t="shared" si="3"/>
        <v>Done</v>
      </c>
      <c r="AT18" t="str">
        <f t="shared" si="4"/>
        <v>YES</v>
      </c>
      <c r="AU18" s="25">
        <v>44040</v>
      </c>
    </row>
    <row r="19" spans="1:47" x14ac:dyDescent="0.25">
      <c r="A19" t="s">
        <v>112</v>
      </c>
      <c r="B19" s="8" t="str">
        <f t="shared" si="0"/>
        <v>https://www.vrbo.com/1819259</v>
      </c>
      <c r="C19" s="5" t="s">
        <v>22</v>
      </c>
      <c r="D19" s="5">
        <v>1819259</v>
      </c>
      <c r="E19" s="5">
        <v>2380768</v>
      </c>
      <c r="F19" s="5" t="s">
        <v>23</v>
      </c>
      <c r="I19" s="5" t="b">
        <v>1</v>
      </c>
      <c r="J19" s="5" t="s">
        <v>113</v>
      </c>
      <c r="L19" s="5" t="s">
        <v>25</v>
      </c>
      <c r="M19" s="5" t="s">
        <v>26</v>
      </c>
      <c r="Q19" s="5">
        <v>4</v>
      </c>
      <c r="R19" s="5">
        <v>2</v>
      </c>
      <c r="T19" s="5">
        <f>VLOOKUP(B19,new_lat_lng!A:S,18,FALSE)</f>
        <v>38.52236267</v>
      </c>
      <c r="U19" s="5">
        <f>VLOOKUP(B19,new_lat_lng!A:S,19,FALSE)</f>
        <v>-121.57379751000001</v>
      </c>
      <c r="V19" s="7">
        <v>43827</v>
      </c>
      <c r="AF19" s="12" t="s">
        <v>26</v>
      </c>
      <c r="AG19" s="12" t="s">
        <v>22</v>
      </c>
      <c r="AH19" s="16" t="s">
        <v>433</v>
      </c>
      <c r="AI19" s="16" t="str">
        <f t="shared" si="1"/>
        <v>072124004000</v>
      </c>
      <c r="AK19" s="12" t="s">
        <v>434</v>
      </c>
      <c r="AL19" s="12" t="s">
        <v>398</v>
      </c>
      <c r="AM19" s="12" t="s">
        <v>412</v>
      </c>
      <c r="AN19" s="12" t="s">
        <v>400</v>
      </c>
      <c r="AO19" s="12" t="s">
        <v>401</v>
      </c>
      <c r="AQ19">
        <f t="shared" si="5"/>
        <v>19</v>
      </c>
      <c r="AR19" t="b">
        <f t="shared" si="2"/>
        <v>1</v>
      </c>
      <c r="AS19" t="str">
        <f t="shared" si="3"/>
        <v>Done</v>
      </c>
      <c r="AT19" t="str">
        <f t="shared" si="4"/>
        <v>YES</v>
      </c>
      <c r="AU19" s="25">
        <v>43949</v>
      </c>
    </row>
    <row r="20" spans="1:47" x14ac:dyDescent="0.25">
      <c r="A20" t="s">
        <v>27</v>
      </c>
      <c r="B20" s="8" t="str">
        <f t="shared" si="0"/>
        <v>https://www.vrbo.com/825911</v>
      </c>
      <c r="C20" s="5" t="s">
        <v>22</v>
      </c>
      <c r="D20" s="5">
        <v>825911</v>
      </c>
      <c r="E20" s="5">
        <v>1373849</v>
      </c>
      <c r="F20" s="5" t="s">
        <v>23</v>
      </c>
      <c r="I20" s="5" t="b">
        <v>1</v>
      </c>
      <c r="J20" s="5" t="s">
        <v>28</v>
      </c>
      <c r="L20" s="5" t="s">
        <v>22</v>
      </c>
      <c r="M20" s="5" t="s">
        <v>26</v>
      </c>
      <c r="Q20" s="5">
        <v>2</v>
      </c>
      <c r="R20" s="5">
        <v>1</v>
      </c>
      <c r="T20" s="5">
        <f>VLOOKUP(B20,new_lat_lng!A:S,18,FALSE)</f>
        <v>38.656711999999999</v>
      </c>
      <c r="U20" s="5">
        <f>VLOOKUP(B20,new_lat_lng!A:S,19,FALSE)</f>
        <v>-121.349245</v>
      </c>
      <c r="V20" s="7">
        <v>43827</v>
      </c>
      <c r="AF20" s="12" t="s">
        <v>26</v>
      </c>
      <c r="AG20" s="12" t="s">
        <v>22</v>
      </c>
      <c r="AH20" s="16" t="s">
        <v>435</v>
      </c>
      <c r="AI20" s="16" t="str">
        <f t="shared" si="1"/>
        <v>22806000250000</v>
      </c>
      <c r="AK20" s="12" t="s">
        <v>436</v>
      </c>
      <c r="AL20" s="12" t="s">
        <v>398</v>
      </c>
      <c r="AM20" s="12" t="s">
        <v>399</v>
      </c>
      <c r="AN20" s="12" t="s">
        <v>400</v>
      </c>
      <c r="AO20" s="12" t="s">
        <v>401</v>
      </c>
      <c r="AQ20">
        <f t="shared" si="5"/>
        <v>20</v>
      </c>
      <c r="AR20" t="b">
        <f t="shared" si="2"/>
        <v>1</v>
      </c>
      <c r="AS20" t="str">
        <f t="shared" si="3"/>
        <v>Done</v>
      </c>
      <c r="AT20" t="str">
        <f t="shared" si="4"/>
        <v>YES</v>
      </c>
      <c r="AU20" s="25">
        <v>43893</v>
      </c>
    </row>
    <row r="21" spans="1:47" x14ac:dyDescent="0.25">
      <c r="A21" t="s">
        <v>32</v>
      </c>
      <c r="B21" s="8" t="str">
        <f t="shared" si="0"/>
        <v>https://www.vrbo.com/1608312</v>
      </c>
      <c r="C21" s="5" t="s">
        <v>22</v>
      </c>
      <c r="D21" s="5">
        <v>1608312</v>
      </c>
      <c r="E21" s="5">
        <v>2169611</v>
      </c>
      <c r="F21" s="5" t="s">
        <v>23</v>
      </c>
      <c r="I21" s="5" t="b">
        <v>1</v>
      </c>
      <c r="J21" s="5" t="s">
        <v>33</v>
      </c>
      <c r="L21" s="5" t="s">
        <v>22</v>
      </c>
      <c r="M21" s="5" t="s">
        <v>26</v>
      </c>
      <c r="Q21" s="5">
        <v>3</v>
      </c>
      <c r="R21" s="5">
        <v>2</v>
      </c>
      <c r="T21" s="5">
        <f>VLOOKUP(B21,new_lat_lng!A:S,18,FALSE)</f>
        <v>38.562874970000003</v>
      </c>
      <c r="U21" s="5">
        <f>VLOOKUP(B21,new_lat_lng!A:S,19,FALSE)</f>
        <v>-121.33209316999999</v>
      </c>
      <c r="V21" s="7">
        <v>43827</v>
      </c>
      <c r="AF21" s="12" t="s">
        <v>26</v>
      </c>
      <c r="AG21" s="12" t="s">
        <v>22</v>
      </c>
      <c r="AH21" s="16" t="s">
        <v>437</v>
      </c>
      <c r="AI21" s="16" t="str">
        <f t="shared" si="1"/>
        <v>06804320030000</v>
      </c>
      <c r="AK21" s="12" t="s">
        <v>438</v>
      </c>
      <c r="AL21" s="12" t="s">
        <v>398</v>
      </c>
      <c r="AM21" s="12" t="s">
        <v>412</v>
      </c>
      <c r="AN21" s="12" t="s">
        <v>400</v>
      </c>
      <c r="AO21" s="12" t="s">
        <v>401</v>
      </c>
      <c r="AQ21">
        <f t="shared" si="5"/>
        <v>21</v>
      </c>
      <c r="AR21" t="b">
        <f t="shared" si="2"/>
        <v>1</v>
      </c>
      <c r="AS21" t="str">
        <f t="shared" si="3"/>
        <v>Done</v>
      </c>
      <c r="AT21" t="str">
        <f t="shared" si="4"/>
        <v>YES</v>
      </c>
      <c r="AU21" s="25">
        <v>44040</v>
      </c>
    </row>
    <row r="22" spans="1:47" ht="16.5" customHeight="1" x14ac:dyDescent="0.25">
      <c r="A22" t="s">
        <v>21</v>
      </c>
      <c r="B22" s="8" t="str">
        <f t="shared" si="0"/>
        <v>https://www.vrbo.com/1777672</v>
      </c>
      <c r="C22" s="5" t="s">
        <v>22</v>
      </c>
      <c r="D22" s="5">
        <v>1777672</v>
      </c>
      <c r="E22" s="5">
        <v>2339181</v>
      </c>
      <c r="F22" s="5" t="s">
        <v>23</v>
      </c>
      <c r="I22" s="5" t="b">
        <v>1</v>
      </c>
      <c r="J22" s="5" t="s">
        <v>24</v>
      </c>
      <c r="L22" s="5" t="s">
        <v>25</v>
      </c>
      <c r="M22" s="5" t="s">
        <v>26</v>
      </c>
      <c r="Q22" s="5">
        <v>3</v>
      </c>
      <c r="R22" s="5">
        <v>2</v>
      </c>
      <c r="T22" s="5">
        <f>VLOOKUP(B22,new_lat_lng!A:S,18,FALSE)</f>
        <v>38.579716019999999</v>
      </c>
      <c r="U22" s="5">
        <f>VLOOKUP(B22,new_lat_lng!A:S,19,FALSE)</f>
        <v>-121.54551368</v>
      </c>
      <c r="V22" s="7">
        <v>43827</v>
      </c>
      <c r="AF22" s="12" t="s">
        <v>26</v>
      </c>
      <c r="AG22" s="12" t="s">
        <v>22</v>
      </c>
      <c r="AH22" s="16">
        <v>8430024000</v>
      </c>
      <c r="AI22" s="16" t="str">
        <f t="shared" si="1"/>
        <v>8430024000</v>
      </c>
      <c r="AK22" s="15" t="s">
        <v>439</v>
      </c>
      <c r="AL22" s="12" t="s">
        <v>398</v>
      </c>
      <c r="AN22" s="12" t="s">
        <v>400</v>
      </c>
      <c r="AO22" s="12" t="s">
        <v>401</v>
      </c>
      <c r="AQ22">
        <f t="shared" si="5"/>
        <v>22</v>
      </c>
      <c r="AR22" t="b">
        <f t="shared" si="2"/>
        <v>1</v>
      </c>
      <c r="AS22" t="str">
        <f t="shared" si="3"/>
        <v>Done</v>
      </c>
      <c r="AT22" t="str">
        <f t="shared" si="4"/>
        <v>YES</v>
      </c>
      <c r="AU22" s="25">
        <v>44012</v>
      </c>
    </row>
    <row r="23" spans="1:47" x14ac:dyDescent="0.25">
      <c r="A23" t="s">
        <v>67</v>
      </c>
      <c r="B23" s="8" t="str">
        <f t="shared" si="0"/>
        <v>https://www.vrbo.com/1528831</v>
      </c>
      <c r="C23" s="5" t="s">
        <v>22</v>
      </c>
      <c r="D23" s="5">
        <v>1528831</v>
      </c>
      <c r="E23" s="5">
        <v>2087630</v>
      </c>
      <c r="F23" s="5" t="s">
        <v>68</v>
      </c>
      <c r="I23" s="5" t="b">
        <v>1</v>
      </c>
      <c r="J23" s="5" t="s">
        <v>69</v>
      </c>
      <c r="L23" s="5" t="s">
        <v>22</v>
      </c>
      <c r="M23" s="5" t="s">
        <v>26</v>
      </c>
      <c r="Q23" s="5">
        <v>1</v>
      </c>
      <c r="R23" s="5">
        <v>1</v>
      </c>
      <c r="T23" s="5">
        <f>VLOOKUP(B23,new_lat_lng!A:S,18,FALSE)</f>
        <v>38.605530610000002</v>
      </c>
      <c r="U23" s="5">
        <f>VLOOKUP(B23,new_lat_lng!A:S,19,FALSE)</f>
        <v>-121.55095258</v>
      </c>
      <c r="V23" s="7">
        <v>43827</v>
      </c>
      <c r="AF23" s="12" t="s">
        <v>26</v>
      </c>
      <c r="AG23" s="12" t="s">
        <v>22</v>
      </c>
      <c r="AH23" s="16">
        <v>27402500110000</v>
      </c>
      <c r="AI23" s="16" t="str">
        <f t="shared" si="1"/>
        <v>27402500110000</v>
      </c>
      <c r="AK23" s="12" t="s">
        <v>440</v>
      </c>
      <c r="AL23" s="12" t="s">
        <v>398</v>
      </c>
      <c r="AN23" s="12" t="s">
        <v>400</v>
      </c>
      <c r="AO23" s="12" t="s">
        <v>401</v>
      </c>
      <c r="AQ23">
        <f t="shared" si="5"/>
        <v>23</v>
      </c>
      <c r="AR23" t="b">
        <f t="shared" si="2"/>
        <v>1</v>
      </c>
      <c r="AS23" t="str">
        <f t="shared" si="3"/>
        <v>Done</v>
      </c>
      <c r="AT23" t="str">
        <f t="shared" si="4"/>
        <v>YES</v>
      </c>
      <c r="AU23" s="25">
        <v>43942</v>
      </c>
    </row>
    <row r="24" spans="1:47" x14ac:dyDescent="0.25">
      <c r="A24" t="s">
        <v>70</v>
      </c>
      <c r="B24" s="8" t="str">
        <f t="shared" si="0"/>
        <v>https://www.vrbo.com/1763141</v>
      </c>
      <c r="C24" s="5" t="s">
        <v>22</v>
      </c>
      <c r="D24" s="5">
        <v>1763141</v>
      </c>
      <c r="E24" s="5">
        <v>2324648</v>
      </c>
      <c r="F24" s="5" t="s">
        <v>23</v>
      </c>
      <c r="I24" s="5" t="b">
        <v>1</v>
      </c>
      <c r="J24" s="5" t="s">
        <v>71</v>
      </c>
      <c r="L24" s="5" t="s">
        <v>22</v>
      </c>
      <c r="M24" s="5" t="s">
        <v>26</v>
      </c>
      <c r="Q24" s="5">
        <v>1</v>
      </c>
      <c r="R24" s="5">
        <v>1</v>
      </c>
      <c r="T24" s="5">
        <f>VLOOKUP(B24,new_lat_lng!A:S,18,FALSE)</f>
        <v>38.541648260000002</v>
      </c>
      <c r="U24" s="5">
        <f>VLOOKUP(B24,new_lat_lng!A:S,19,FALSE)</f>
        <v>-121.48145949000001</v>
      </c>
      <c r="V24" s="7">
        <v>43827</v>
      </c>
      <c r="AF24" s="12" t="s">
        <v>26</v>
      </c>
      <c r="AG24" s="12" t="s">
        <v>22</v>
      </c>
      <c r="AH24" s="16" t="s">
        <v>441</v>
      </c>
      <c r="AI24" s="16" t="str">
        <f t="shared" si="1"/>
        <v>01900250090000</v>
      </c>
      <c r="AK24" s="12" t="s">
        <v>442</v>
      </c>
      <c r="AL24" s="12" t="s">
        <v>398</v>
      </c>
      <c r="AM24" s="12" t="s">
        <v>412</v>
      </c>
      <c r="AN24" s="12" t="s">
        <v>400</v>
      </c>
      <c r="AO24" s="12" t="s">
        <v>401</v>
      </c>
      <c r="AQ24">
        <f t="shared" si="5"/>
        <v>24</v>
      </c>
      <c r="AR24" t="b">
        <f t="shared" si="2"/>
        <v>1</v>
      </c>
      <c r="AS24" t="str">
        <f t="shared" si="3"/>
        <v>Done</v>
      </c>
      <c r="AT24" t="str">
        <f t="shared" si="4"/>
        <v>YES</v>
      </c>
      <c r="AU24" s="25">
        <v>44047</v>
      </c>
    </row>
    <row r="25" spans="1:47" x14ac:dyDescent="0.25">
      <c r="A25" t="s">
        <v>122</v>
      </c>
      <c r="B25" s="8" t="str">
        <f t="shared" si="0"/>
        <v>https://www.vrbo.com/724432</v>
      </c>
      <c r="C25" s="5" t="s">
        <v>22</v>
      </c>
      <c r="D25" s="5">
        <v>724432</v>
      </c>
      <c r="E25" s="5">
        <v>1272370</v>
      </c>
      <c r="F25" s="5" t="s">
        <v>30</v>
      </c>
      <c r="I25" s="5" t="b">
        <v>1</v>
      </c>
      <c r="J25" s="5" t="s">
        <v>123</v>
      </c>
      <c r="L25" s="5" t="s">
        <v>22</v>
      </c>
      <c r="M25" s="5" t="s">
        <v>26</v>
      </c>
      <c r="Q25" s="5">
        <v>1</v>
      </c>
      <c r="R25" s="5">
        <v>1</v>
      </c>
      <c r="T25" s="5">
        <f>VLOOKUP(B25,new_lat_lng!A:S,18,FALSE)</f>
        <v>38.621271999999998</v>
      </c>
      <c r="U25" s="5">
        <f>VLOOKUP(B25,new_lat_lng!A:S,19,FALSE)</f>
        <v>-121.393649</v>
      </c>
      <c r="V25" s="7">
        <v>43827</v>
      </c>
      <c r="AF25" s="12" t="s">
        <v>26</v>
      </c>
      <c r="AG25" s="12" t="s">
        <v>22</v>
      </c>
      <c r="AH25" s="16" t="s">
        <v>443</v>
      </c>
      <c r="AI25" s="16" t="str">
        <f t="shared" si="1"/>
        <v>26801030060000</v>
      </c>
      <c r="AK25" s="12" t="s">
        <v>444</v>
      </c>
      <c r="AL25" s="12" t="s">
        <v>398</v>
      </c>
      <c r="AM25" s="12" t="s">
        <v>412</v>
      </c>
      <c r="AN25" s="12" t="s">
        <v>400</v>
      </c>
      <c r="AO25" s="12" t="s">
        <v>401</v>
      </c>
      <c r="AQ25">
        <f t="shared" si="5"/>
        <v>25</v>
      </c>
      <c r="AR25" t="b">
        <f t="shared" si="2"/>
        <v>1</v>
      </c>
      <c r="AS25" t="str">
        <f t="shared" si="3"/>
        <v>Done</v>
      </c>
      <c r="AT25" t="str">
        <f t="shared" si="4"/>
        <v>YES</v>
      </c>
      <c r="AU25" s="25">
        <v>44005</v>
      </c>
    </row>
    <row r="26" spans="1:47" x14ac:dyDescent="0.25">
      <c r="A26" t="s">
        <v>118</v>
      </c>
      <c r="B26" s="8" t="str">
        <f t="shared" si="0"/>
        <v>https://www.vrbo.com/1423293</v>
      </c>
      <c r="C26" s="5" t="s">
        <v>22</v>
      </c>
      <c r="D26" s="5">
        <v>1423293</v>
      </c>
      <c r="E26" s="5">
        <v>1981789</v>
      </c>
      <c r="F26" s="5" t="s">
        <v>23</v>
      </c>
      <c r="I26" s="5" t="b">
        <v>1</v>
      </c>
      <c r="J26" s="5" t="s">
        <v>119</v>
      </c>
      <c r="L26" s="5" t="s">
        <v>22</v>
      </c>
      <c r="M26" s="5" t="s">
        <v>26</v>
      </c>
      <c r="Q26" s="5">
        <v>3</v>
      </c>
      <c r="R26" s="5">
        <v>2</v>
      </c>
      <c r="T26" s="5">
        <f>VLOOKUP(B26,new_lat_lng!A:S,18,FALSE)</f>
        <v>38.458906259999999</v>
      </c>
      <c r="U26" s="5">
        <f>VLOOKUP(B26,new_lat_lng!A:S,19,FALSE)</f>
        <v>-121.42410455</v>
      </c>
      <c r="V26" s="7">
        <v>43827</v>
      </c>
      <c r="AF26" s="12" t="s">
        <v>26</v>
      </c>
      <c r="AG26" s="12" t="s">
        <v>22</v>
      </c>
      <c r="AH26" s="16" t="s">
        <v>445</v>
      </c>
      <c r="AI26" s="16" t="str">
        <f t="shared" si="1"/>
        <v>11711400430000</v>
      </c>
      <c r="AK26" s="12" t="s">
        <v>446</v>
      </c>
      <c r="AL26" s="12" t="s">
        <v>398</v>
      </c>
      <c r="AM26" s="12" t="s">
        <v>399</v>
      </c>
      <c r="AN26" s="12" t="s">
        <v>400</v>
      </c>
      <c r="AO26" s="12" t="s">
        <v>401</v>
      </c>
      <c r="AQ26">
        <f t="shared" si="5"/>
        <v>26</v>
      </c>
      <c r="AR26" t="b">
        <f t="shared" si="2"/>
        <v>1</v>
      </c>
      <c r="AS26" t="str">
        <f t="shared" si="3"/>
        <v>Done</v>
      </c>
      <c r="AT26" t="str">
        <f t="shared" si="4"/>
        <v>YES</v>
      </c>
      <c r="AU26" s="25">
        <v>44019</v>
      </c>
    </row>
    <row r="27" spans="1:47" x14ac:dyDescent="0.25">
      <c r="A27" t="s">
        <v>120</v>
      </c>
      <c r="B27" s="8" t="str">
        <f t="shared" si="0"/>
        <v>https://www.vrbo.com/1793460</v>
      </c>
      <c r="C27" s="5" t="s">
        <v>22</v>
      </c>
      <c r="D27" s="5">
        <v>1793460</v>
      </c>
      <c r="E27" s="5">
        <v>2354969</v>
      </c>
      <c r="F27" s="5" t="s">
        <v>23</v>
      </c>
      <c r="I27" s="5" t="b">
        <v>1</v>
      </c>
      <c r="J27" s="5" t="s">
        <v>121</v>
      </c>
      <c r="L27" s="5" t="s">
        <v>22</v>
      </c>
      <c r="M27" s="5" t="s">
        <v>26</v>
      </c>
      <c r="Q27" s="5">
        <v>5</v>
      </c>
      <c r="R27" s="5">
        <v>3</v>
      </c>
      <c r="T27" s="5">
        <f>VLOOKUP(B27,new_lat_lng!A:S,18,FALSE)</f>
        <v>38.567158839999998</v>
      </c>
      <c r="U27" s="5">
        <f>VLOOKUP(B27,new_lat_lng!A:S,19,FALSE)</f>
        <v>-121.48575911</v>
      </c>
      <c r="V27" s="7">
        <v>43827</v>
      </c>
      <c r="AF27" s="12" t="s">
        <v>26</v>
      </c>
      <c r="AG27" s="12" t="s">
        <v>22</v>
      </c>
      <c r="AH27" s="16" t="s">
        <v>447</v>
      </c>
      <c r="AI27" s="16" t="str">
        <f t="shared" si="1"/>
        <v>00703150260000</v>
      </c>
      <c r="AK27" s="12" t="s">
        <v>448</v>
      </c>
      <c r="AL27" s="12" t="s">
        <v>398</v>
      </c>
      <c r="AM27" s="12" t="s">
        <v>449</v>
      </c>
      <c r="AN27" s="12" t="s">
        <v>400</v>
      </c>
      <c r="AO27" s="12" t="s">
        <v>401</v>
      </c>
      <c r="AQ27">
        <f t="shared" si="5"/>
        <v>27</v>
      </c>
      <c r="AR27" t="b">
        <f t="shared" si="2"/>
        <v>1</v>
      </c>
      <c r="AS27" t="str">
        <f t="shared" si="3"/>
        <v>Done</v>
      </c>
      <c r="AT27" t="str">
        <f t="shared" si="4"/>
        <v>YES</v>
      </c>
      <c r="AU27" s="25">
        <v>43907</v>
      </c>
    </row>
    <row r="28" spans="1:47" x14ac:dyDescent="0.25">
      <c r="A28" t="s">
        <v>34</v>
      </c>
      <c r="B28" s="8" t="str">
        <f t="shared" si="0"/>
        <v>https://www.vrbo.com/504680</v>
      </c>
      <c r="C28" s="5" t="s">
        <v>22</v>
      </c>
      <c r="D28" s="5">
        <v>504680</v>
      </c>
      <c r="E28" s="5">
        <v>1087861</v>
      </c>
      <c r="F28" s="5" t="s">
        <v>35</v>
      </c>
      <c r="I28" s="5" t="b">
        <v>1</v>
      </c>
      <c r="J28" s="5" t="s">
        <v>36</v>
      </c>
      <c r="L28" s="5" t="s">
        <v>22</v>
      </c>
      <c r="M28" s="5" t="s">
        <v>26</v>
      </c>
      <c r="Q28" s="5">
        <v>1</v>
      </c>
      <c r="R28" s="5">
        <v>1</v>
      </c>
      <c r="T28" s="5">
        <f>VLOOKUP(B28,new_lat_lng!A:S,18,FALSE)</f>
        <v>38.575113799999997</v>
      </c>
      <c r="U28" s="5">
        <f>VLOOKUP(B28,new_lat_lng!A:S,19,FALSE)</f>
        <v>-121.46221629999999</v>
      </c>
      <c r="V28" s="7">
        <v>43703</v>
      </c>
      <c r="AE28" s="12" t="s">
        <v>407</v>
      </c>
      <c r="AF28" s="12" t="s">
        <v>26</v>
      </c>
      <c r="AG28" s="12" t="s">
        <v>22</v>
      </c>
      <c r="AI28" s="16" t="str">
        <f t="shared" si="1"/>
        <v/>
      </c>
      <c r="AQ28">
        <f t="shared" si="5"/>
        <v>28</v>
      </c>
      <c r="AR28" t="b">
        <f t="shared" si="2"/>
        <v>0</v>
      </c>
      <c r="AS28" t="str">
        <f t="shared" si="3"/>
        <v>Done</v>
      </c>
      <c r="AT28" t="str">
        <f t="shared" si="4"/>
        <v>NO</v>
      </c>
      <c r="AU28" s="24"/>
    </row>
    <row r="29" spans="1:47" ht="15.75" customHeight="1" x14ac:dyDescent="0.25">
      <c r="A29" t="s">
        <v>29</v>
      </c>
      <c r="B29" s="8" t="str">
        <f t="shared" si="0"/>
        <v>https://www.vrbo.com/1788120</v>
      </c>
      <c r="C29" s="5" t="s">
        <v>22</v>
      </c>
      <c r="D29" s="5">
        <v>1788120</v>
      </c>
      <c r="E29" s="5">
        <v>2349629</v>
      </c>
      <c r="F29" s="5" t="s">
        <v>30</v>
      </c>
      <c r="I29" s="5" t="b">
        <v>1</v>
      </c>
      <c r="J29" s="5" t="s">
        <v>31</v>
      </c>
      <c r="L29" s="5" t="s">
        <v>22</v>
      </c>
      <c r="M29" s="5" t="s">
        <v>26</v>
      </c>
      <c r="Q29" s="5">
        <v>1</v>
      </c>
      <c r="R29" s="5">
        <v>1</v>
      </c>
      <c r="T29" s="5">
        <f>VLOOKUP(B29,new_lat_lng!A:S,18,FALSE)</f>
        <v>38.580802200000001</v>
      </c>
      <c r="U29" s="5">
        <f>VLOOKUP(B29,new_lat_lng!A:S,19,FALSE)</f>
        <v>-121.496031</v>
      </c>
      <c r="V29" s="7">
        <v>43827</v>
      </c>
      <c r="AF29" s="12" t="s">
        <v>26</v>
      </c>
      <c r="AG29" s="12" t="s">
        <v>22</v>
      </c>
      <c r="AH29" s="16" t="s">
        <v>404</v>
      </c>
      <c r="AI29" s="16" t="str">
        <f t="shared" si="1"/>
        <v>00600970150000</v>
      </c>
      <c r="AK29" s="15" t="s">
        <v>405</v>
      </c>
      <c r="AL29" s="12" t="s">
        <v>406</v>
      </c>
      <c r="AN29" s="12" t="s">
        <v>400</v>
      </c>
      <c r="AO29" s="12" t="s">
        <v>401</v>
      </c>
      <c r="AQ29">
        <f t="shared" si="5"/>
        <v>29</v>
      </c>
      <c r="AR29" t="b">
        <f t="shared" si="2"/>
        <v>1</v>
      </c>
      <c r="AS29" t="str">
        <f t="shared" si="3"/>
        <v>Done</v>
      </c>
      <c r="AT29" t="str">
        <f t="shared" si="4"/>
        <v>YES</v>
      </c>
      <c r="AU29" s="25">
        <v>43914</v>
      </c>
    </row>
    <row r="30" spans="1:47" ht="15.75" customHeight="1" x14ac:dyDescent="0.25">
      <c r="A30" t="s">
        <v>215</v>
      </c>
      <c r="B30" s="8" t="str">
        <f t="shared" si="0"/>
        <v>https://www.vrbo.com/963461</v>
      </c>
      <c r="C30" s="5" t="s">
        <v>22</v>
      </c>
      <c r="D30" s="5">
        <v>963461</v>
      </c>
      <c r="E30" s="5">
        <v>1511416</v>
      </c>
      <c r="F30" s="5" t="s">
        <v>23</v>
      </c>
      <c r="I30" s="5" t="b">
        <v>1</v>
      </c>
      <c r="J30" s="5" t="s">
        <v>216</v>
      </c>
      <c r="L30" s="5" t="s">
        <v>22</v>
      </c>
      <c r="M30" s="5" t="s">
        <v>26</v>
      </c>
      <c r="Q30" s="5">
        <v>7</v>
      </c>
      <c r="R30" s="5">
        <v>4</v>
      </c>
      <c r="T30" s="5">
        <f>VLOOKUP(B30,new_lat_lng!A:S,18,FALSE)</f>
        <v>38.631254380000001</v>
      </c>
      <c r="U30" s="5">
        <f>VLOOKUP(B30,new_lat_lng!A:S,19,FALSE)</f>
        <v>-121.56090792000001</v>
      </c>
      <c r="V30" s="7">
        <v>43827</v>
      </c>
      <c r="AF30" s="12" t="s">
        <v>26</v>
      </c>
      <c r="AG30" s="12" t="s">
        <v>22</v>
      </c>
      <c r="AH30" s="16">
        <v>22502600070000</v>
      </c>
      <c r="AI30" s="16" t="str">
        <f t="shared" si="1"/>
        <v>22502600070000</v>
      </c>
      <c r="AK30" s="15" t="s">
        <v>450</v>
      </c>
      <c r="AL30" s="12" t="s">
        <v>398</v>
      </c>
      <c r="AN30" s="12" t="s">
        <v>400</v>
      </c>
      <c r="AO30" s="12" t="s">
        <v>401</v>
      </c>
      <c r="AQ30">
        <f t="shared" si="5"/>
        <v>30</v>
      </c>
      <c r="AR30" t="b">
        <f t="shared" si="2"/>
        <v>1</v>
      </c>
      <c r="AS30" t="str">
        <f t="shared" si="3"/>
        <v>Done</v>
      </c>
      <c r="AT30" t="str">
        <f t="shared" si="4"/>
        <v>YES</v>
      </c>
      <c r="AU30" s="25">
        <v>43935</v>
      </c>
    </row>
    <row r="31" spans="1:47" x14ac:dyDescent="0.25">
      <c r="A31" t="s">
        <v>221</v>
      </c>
      <c r="B31" s="8" t="str">
        <f t="shared" si="0"/>
        <v>https://www.vrbo.com/1802241</v>
      </c>
      <c r="C31" s="5" t="s">
        <v>22</v>
      </c>
      <c r="D31" s="5">
        <v>1802241</v>
      </c>
      <c r="E31" s="5">
        <v>2363750</v>
      </c>
      <c r="F31" s="5" t="s">
        <v>42</v>
      </c>
      <c r="I31" s="5" t="b">
        <v>1</v>
      </c>
      <c r="J31" s="5" t="s">
        <v>222</v>
      </c>
      <c r="L31" s="5" t="s">
        <v>22</v>
      </c>
      <c r="M31" s="5" t="s">
        <v>26</v>
      </c>
      <c r="Q31" s="5">
        <v>1</v>
      </c>
      <c r="R31" s="5">
        <v>1</v>
      </c>
      <c r="T31" s="5">
        <f>VLOOKUP(B31,new_lat_lng!A:S,18,FALSE)</f>
        <v>38.602278400000003</v>
      </c>
      <c r="U31" s="5">
        <f>VLOOKUP(B31,new_lat_lng!A:S,19,FALSE)</f>
        <v>-121.45350449999999</v>
      </c>
      <c r="V31" s="7">
        <v>43827</v>
      </c>
      <c r="AF31" s="12" t="s">
        <v>26</v>
      </c>
      <c r="AG31" s="12" t="s">
        <v>22</v>
      </c>
      <c r="AH31" s="16" t="s">
        <v>451</v>
      </c>
      <c r="AI31" s="16" t="str">
        <f t="shared" si="1"/>
        <v>27502350180000</v>
      </c>
      <c r="AK31" s="12" t="s">
        <v>452</v>
      </c>
      <c r="AL31" s="12" t="s">
        <v>398</v>
      </c>
      <c r="AM31" s="12" t="s">
        <v>399</v>
      </c>
      <c r="AN31" s="12" t="s">
        <v>400</v>
      </c>
      <c r="AO31" s="12" t="s">
        <v>401</v>
      </c>
      <c r="AQ31">
        <f t="shared" si="5"/>
        <v>31</v>
      </c>
      <c r="AR31" t="b">
        <f t="shared" si="2"/>
        <v>1</v>
      </c>
      <c r="AS31" t="str">
        <f t="shared" si="3"/>
        <v>Done</v>
      </c>
      <c r="AT31" t="str">
        <f t="shared" si="4"/>
        <v>YES</v>
      </c>
      <c r="AU31" s="25">
        <v>44026</v>
      </c>
    </row>
    <row r="32" spans="1:47" x14ac:dyDescent="0.25">
      <c r="A32" t="s">
        <v>217</v>
      </c>
      <c r="B32" s="8" t="str">
        <f t="shared" si="0"/>
        <v>https://www.vrbo.com/1303888</v>
      </c>
      <c r="C32" s="5" t="s">
        <v>22</v>
      </c>
      <c r="D32" s="5">
        <v>1303888</v>
      </c>
      <c r="E32" s="5">
        <v>1855038</v>
      </c>
      <c r="F32" s="5" t="s">
        <v>125</v>
      </c>
      <c r="I32" s="5" t="b">
        <v>1</v>
      </c>
      <c r="J32" s="5" t="s">
        <v>218</v>
      </c>
      <c r="L32" s="5" t="s">
        <v>22</v>
      </c>
      <c r="M32" s="5" t="s">
        <v>26</v>
      </c>
      <c r="Q32" s="5">
        <v>2</v>
      </c>
      <c r="R32" s="5">
        <v>2</v>
      </c>
      <c r="T32" s="5">
        <f>VLOOKUP(B32,new_lat_lng!A:S,18,FALSE)</f>
        <v>38.577369070000003</v>
      </c>
      <c r="U32" s="5">
        <f>VLOOKUP(B32,new_lat_lng!A:S,19,FALSE)</f>
        <v>-121.50348571000001</v>
      </c>
      <c r="V32" s="7">
        <v>43827</v>
      </c>
      <c r="AF32" s="12" t="s">
        <v>26</v>
      </c>
      <c r="AG32" s="12" t="s">
        <v>22</v>
      </c>
      <c r="AI32" s="16" t="str">
        <f t="shared" si="1"/>
        <v/>
      </c>
      <c r="AJ32" s="12" t="s">
        <v>453</v>
      </c>
      <c r="AK32" s="12" t="s">
        <v>454</v>
      </c>
      <c r="AL32" s="12" t="s">
        <v>398</v>
      </c>
      <c r="AN32" s="12" t="s">
        <v>400</v>
      </c>
      <c r="AO32" s="12" t="s">
        <v>401</v>
      </c>
      <c r="AQ32">
        <f t="shared" si="5"/>
        <v>32</v>
      </c>
      <c r="AR32" t="b">
        <f t="shared" si="2"/>
        <v>1</v>
      </c>
      <c r="AS32" t="str">
        <f t="shared" si="3"/>
        <v>Done</v>
      </c>
      <c r="AT32" t="str">
        <f t="shared" si="4"/>
        <v>YES</v>
      </c>
      <c r="AU32" s="25">
        <v>44019</v>
      </c>
    </row>
    <row r="33" spans="1:47" x14ac:dyDescent="0.25">
      <c r="A33" t="s">
        <v>140</v>
      </c>
      <c r="B33" s="8" t="str">
        <f t="shared" si="0"/>
        <v>https://www.vrbo.com/1495474</v>
      </c>
      <c r="C33" s="5" t="s">
        <v>22</v>
      </c>
      <c r="D33" s="5">
        <v>1495474</v>
      </c>
      <c r="E33" s="5">
        <v>2054180</v>
      </c>
      <c r="F33" s="5" t="s">
        <v>83</v>
      </c>
      <c r="I33" s="5" t="b">
        <v>1</v>
      </c>
      <c r="J33" s="5" t="s">
        <v>141</v>
      </c>
      <c r="L33" s="5" t="s">
        <v>22</v>
      </c>
      <c r="M33" s="5" t="s">
        <v>26</v>
      </c>
      <c r="Q33" s="5">
        <v>2</v>
      </c>
      <c r="R33" s="5">
        <v>1</v>
      </c>
      <c r="T33" s="5">
        <f>VLOOKUP(B33,new_lat_lng!A:S,18,FALSE)</f>
        <v>38.571815229999999</v>
      </c>
      <c r="U33" s="5">
        <f>VLOOKUP(B33,new_lat_lng!A:S,19,FALSE)</f>
        <v>-121.45696792</v>
      </c>
      <c r="V33" s="7">
        <v>43827</v>
      </c>
      <c r="AF33" s="12" t="s">
        <v>26</v>
      </c>
      <c r="AG33" s="12" t="s">
        <v>22</v>
      </c>
      <c r="AH33" s="16">
        <v>402730150000</v>
      </c>
      <c r="AI33" s="16" t="str">
        <f t="shared" si="1"/>
        <v>402730150000</v>
      </c>
      <c r="AK33" s="12" t="s">
        <v>455</v>
      </c>
      <c r="AL33" s="12" t="s">
        <v>398</v>
      </c>
      <c r="AN33" s="12" t="s">
        <v>456</v>
      </c>
      <c r="AO33" s="12" t="s">
        <v>401</v>
      </c>
      <c r="AQ33">
        <f t="shared" si="5"/>
        <v>33</v>
      </c>
      <c r="AR33" t="b">
        <f t="shared" si="2"/>
        <v>1</v>
      </c>
      <c r="AS33" t="str">
        <f t="shared" si="3"/>
        <v>Done</v>
      </c>
      <c r="AT33" t="str">
        <f t="shared" si="4"/>
        <v>YES</v>
      </c>
      <c r="AU33" s="25">
        <v>43921</v>
      </c>
    </row>
    <row r="34" spans="1:47" x14ac:dyDescent="0.25">
      <c r="A34" t="s">
        <v>182</v>
      </c>
      <c r="B34" s="8" t="str">
        <f t="shared" si="0"/>
        <v>https://www.vrbo.com/803221</v>
      </c>
      <c r="C34" s="5" t="s">
        <v>22</v>
      </c>
      <c r="D34" s="5">
        <v>803221</v>
      </c>
      <c r="E34" s="5">
        <v>1351159</v>
      </c>
      <c r="F34" s="5" t="s">
        <v>68</v>
      </c>
      <c r="I34" s="5" t="b">
        <v>1</v>
      </c>
      <c r="J34" s="5" t="s">
        <v>183</v>
      </c>
      <c r="L34" s="5" t="s">
        <v>22</v>
      </c>
      <c r="M34" s="5" t="s">
        <v>26</v>
      </c>
      <c r="Q34" s="5">
        <v>2</v>
      </c>
      <c r="R34" s="5">
        <v>1</v>
      </c>
      <c r="T34" s="5">
        <f>VLOOKUP(B34,new_lat_lng!A:S,18,FALSE)</f>
        <v>38.576214479999997</v>
      </c>
      <c r="U34" s="5">
        <f>VLOOKUP(B34,new_lat_lng!A:S,19,FALSE)</f>
        <v>-121.44793136</v>
      </c>
      <c r="V34" s="7">
        <v>43827</v>
      </c>
      <c r="AF34" s="12" t="s">
        <v>26</v>
      </c>
      <c r="AG34" s="12" t="s">
        <v>22</v>
      </c>
      <c r="AH34" s="16" t="s">
        <v>457</v>
      </c>
      <c r="AI34" s="16" t="str">
        <f t="shared" si="1"/>
        <v>00402920220000</v>
      </c>
      <c r="AK34" s="12" t="s">
        <v>458</v>
      </c>
      <c r="AL34" s="12" t="s">
        <v>398</v>
      </c>
      <c r="AM34" s="12" t="s">
        <v>412</v>
      </c>
      <c r="AN34" s="12" t="s">
        <v>456</v>
      </c>
      <c r="AO34" s="12" t="s">
        <v>401</v>
      </c>
      <c r="AQ34">
        <f t="shared" si="5"/>
        <v>34</v>
      </c>
      <c r="AR34" t="b">
        <f t="shared" si="2"/>
        <v>1</v>
      </c>
      <c r="AS34" t="str">
        <f t="shared" si="3"/>
        <v>Done</v>
      </c>
      <c r="AT34" t="str">
        <f t="shared" si="4"/>
        <v>YES</v>
      </c>
      <c r="AU34" s="25">
        <v>44054</v>
      </c>
    </row>
    <row r="35" spans="1:47" x14ac:dyDescent="0.25">
      <c r="A35" t="s">
        <v>176</v>
      </c>
      <c r="B35" s="8" t="str">
        <f t="shared" ref="B35:B59" si="6">HYPERLINK(A35)</f>
        <v>https://www.vrbo.com/751058</v>
      </c>
      <c r="C35" s="5" t="s">
        <v>22</v>
      </c>
      <c r="D35" s="5">
        <v>751058</v>
      </c>
      <c r="E35" s="5">
        <v>1298996</v>
      </c>
      <c r="F35" s="5" t="s">
        <v>23</v>
      </c>
      <c r="I35" s="5" t="b">
        <v>1</v>
      </c>
      <c r="J35" s="5" t="s">
        <v>177</v>
      </c>
      <c r="L35" s="5" t="s">
        <v>22</v>
      </c>
      <c r="M35" s="5" t="s">
        <v>26</v>
      </c>
      <c r="Q35" s="5">
        <v>2</v>
      </c>
      <c r="R35" s="5">
        <v>2</v>
      </c>
      <c r="T35" s="5">
        <f>VLOOKUP(B35,new_lat_lng!A:S,18,FALSE)</f>
        <v>38.651276199999998</v>
      </c>
      <c r="U35" s="5">
        <f>VLOOKUP(B35,new_lat_lng!A:S,19,FALSE)</f>
        <v>-121.363212</v>
      </c>
      <c r="V35" s="7">
        <v>43827</v>
      </c>
      <c r="AF35" s="12" t="s">
        <v>26</v>
      </c>
      <c r="AG35" s="12" t="s">
        <v>22</v>
      </c>
      <c r="AH35" s="16" t="s">
        <v>459</v>
      </c>
      <c r="AI35" s="16" t="str">
        <f t="shared" ref="AI35:AI66" si="7">SUBSTITUTE(AH35,"-","")</f>
        <v>24001230050000</v>
      </c>
      <c r="AK35" s="12" t="s">
        <v>460</v>
      </c>
      <c r="AL35" s="12" t="s">
        <v>398</v>
      </c>
      <c r="AM35" s="12" t="s">
        <v>418</v>
      </c>
      <c r="AN35" s="12" t="s">
        <v>400</v>
      </c>
      <c r="AO35" s="12" t="s">
        <v>401</v>
      </c>
      <c r="AQ35">
        <f t="shared" si="5"/>
        <v>35</v>
      </c>
      <c r="AR35" t="b">
        <f t="shared" ref="AR35:AR66" si="8">OR(IF(AH35&lt;&gt;"",TRUE,FALSE),IF(AJ35&lt;&gt;"",TRUE,FALSE),IF(AK35&lt;&gt;"",TRUE,FALSE))</f>
        <v>1</v>
      </c>
      <c r="AS35" t="str">
        <f t="shared" ref="AS35:AS66" si="9">IF(OR(NOT(AI35=""),NOT(AJ35=""),NOT(AK35=""),AO35="room",AN35="RV",AN35="timeshare",AN35="resort",AE35="no"),"Done","")</f>
        <v>Done</v>
      </c>
      <c r="AT35" t="str">
        <f t="shared" ref="AT35:AT66" si="10">IF(OR(AO35="room",AN35="RV",AN35="timeshare",AN35="resort",AE35="no"),"NO","YES")</f>
        <v>YES</v>
      </c>
      <c r="AU35" s="25">
        <v>44047</v>
      </c>
    </row>
    <row r="36" spans="1:47" x14ac:dyDescent="0.25">
      <c r="A36" t="s">
        <v>146</v>
      </c>
      <c r="B36" s="8" t="str">
        <f t="shared" si="6"/>
        <v>https://www.vrbo.com/914587</v>
      </c>
      <c r="C36" s="5" t="s">
        <v>22</v>
      </c>
      <c r="D36" s="5">
        <v>914587</v>
      </c>
      <c r="E36" s="5">
        <v>1462528</v>
      </c>
      <c r="F36" s="5" t="s">
        <v>23</v>
      </c>
      <c r="I36" s="5" t="b">
        <v>1</v>
      </c>
      <c r="J36" s="5" t="s">
        <v>147</v>
      </c>
      <c r="L36" s="5" t="s">
        <v>22</v>
      </c>
      <c r="M36" s="5" t="s">
        <v>26</v>
      </c>
      <c r="Q36" s="5">
        <v>5</v>
      </c>
      <c r="R36" s="5">
        <v>3</v>
      </c>
      <c r="T36" s="5">
        <f>VLOOKUP(B36,new_lat_lng!A:S,18,FALSE)</f>
        <v>38.657682909999998</v>
      </c>
      <c r="U36" s="5">
        <f>VLOOKUP(B36,new_lat_lng!A:S,19,FALSE)</f>
        <v>-121.55038897999999</v>
      </c>
      <c r="V36" s="7">
        <v>43827</v>
      </c>
      <c r="AF36" s="12" t="s">
        <v>26</v>
      </c>
      <c r="AG36" s="12" t="s">
        <v>22</v>
      </c>
      <c r="AH36" s="16" t="s">
        <v>461</v>
      </c>
      <c r="AI36" s="16" t="str">
        <f t="shared" si="7"/>
        <v>22515700580000</v>
      </c>
      <c r="AK36" s="12" t="s">
        <v>462</v>
      </c>
      <c r="AL36" s="12" t="s">
        <v>427</v>
      </c>
      <c r="AM36" s="12" t="s">
        <v>412</v>
      </c>
      <c r="AN36" s="12" t="s">
        <v>400</v>
      </c>
      <c r="AO36" s="12" t="s">
        <v>401</v>
      </c>
      <c r="AQ36">
        <f t="shared" ref="AQ36:AQ67" si="11">AQ35+1</f>
        <v>36</v>
      </c>
      <c r="AR36" t="b">
        <f t="shared" si="8"/>
        <v>1</v>
      </c>
      <c r="AS36" t="str">
        <f t="shared" si="9"/>
        <v>Done</v>
      </c>
      <c r="AT36" t="str">
        <f t="shared" si="10"/>
        <v>YES</v>
      </c>
      <c r="AU36" s="25">
        <v>43900</v>
      </c>
    </row>
    <row r="37" spans="1:47" ht="16.5" customHeight="1" x14ac:dyDescent="0.25">
      <c r="A37" t="s">
        <v>142</v>
      </c>
      <c r="B37" s="8" t="str">
        <f t="shared" si="6"/>
        <v>https://www.vrbo.com/1724190</v>
      </c>
      <c r="C37" s="5" t="s">
        <v>22</v>
      </c>
      <c r="D37" s="5">
        <v>1724190</v>
      </c>
      <c r="E37" s="5">
        <v>2285675</v>
      </c>
      <c r="F37" s="5" t="s">
        <v>23</v>
      </c>
      <c r="I37" s="5" t="b">
        <v>1</v>
      </c>
      <c r="J37" s="5" t="s">
        <v>143</v>
      </c>
      <c r="L37" s="5" t="s">
        <v>22</v>
      </c>
      <c r="M37" s="5" t="s">
        <v>26</v>
      </c>
      <c r="Q37" s="5">
        <v>1</v>
      </c>
      <c r="R37" s="5">
        <v>1</v>
      </c>
      <c r="T37" s="5">
        <f>VLOOKUP(B37,new_lat_lng!A:S,18,FALSE)</f>
        <v>38.56560125</v>
      </c>
      <c r="U37" s="5">
        <f>VLOOKUP(B37,new_lat_lng!A:S,19,FALSE)</f>
        <v>-121.49430456</v>
      </c>
      <c r="V37" s="7">
        <v>43827</v>
      </c>
      <c r="AF37" s="12" t="s">
        <v>26</v>
      </c>
      <c r="AG37" s="12" t="s">
        <v>22</v>
      </c>
      <c r="AH37" s="16">
        <v>902050060000</v>
      </c>
      <c r="AI37" s="16" t="str">
        <f t="shared" si="7"/>
        <v>902050060000</v>
      </c>
      <c r="AK37" s="15" t="s">
        <v>463</v>
      </c>
      <c r="AL37" s="12" t="s">
        <v>398</v>
      </c>
      <c r="AN37" s="12" t="s">
        <v>400</v>
      </c>
      <c r="AO37" s="12" t="s">
        <v>401</v>
      </c>
      <c r="AQ37">
        <f t="shared" si="11"/>
        <v>37</v>
      </c>
      <c r="AR37" t="b">
        <f t="shared" si="8"/>
        <v>1</v>
      </c>
      <c r="AS37" t="str">
        <f t="shared" si="9"/>
        <v>Done</v>
      </c>
      <c r="AT37" t="str">
        <f t="shared" si="10"/>
        <v>YES</v>
      </c>
      <c r="AU37" s="25">
        <v>43942</v>
      </c>
    </row>
    <row r="38" spans="1:47" x14ac:dyDescent="0.25">
      <c r="A38" t="s">
        <v>148</v>
      </c>
      <c r="B38" s="8" t="str">
        <f t="shared" si="6"/>
        <v>https://www.vrbo.com/1826970</v>
      </c>
      <c r="C38" s="5" t="s">
        <v>22</v>
      </c>
      <c r="D38" s="5">
        <v>1826970</v>
      </c>
      <c r="E38" s="5">
        <v>2388479</v>
      </c>
      <c r="F38" s="5" t="s">
        <v>23</v>
      </c>
      <c r="I38" s="5" t="b">
        <v>1</v>
      </c>
      <c r="J38" s="5" t="s">
        <v>149</v>
      </c>
      <c r="L38" s="5" t="s">
        <v>22</v>
      </c>
      <c r="M38" s="5" t="s">
        <v>26</v>
      </c>
      <c r="Q38" s="5">
        <v>3</v>
      </c>
      <c r="R38" s="5">
        <v>2</v>
      </c>
      <c r="T38" s="5">
        <f>VLOOKUP(B38,new_lat_lng!A:S,18,FALSE)</f>
        <v>38.54411159</v>
      </c>
      <c r="U38" s="5">
        <f>VLOOKUP(B38,new_lat_lng!A:S,19,FALSE)</f>
        <v>-121.35121925</v>
      </c>
      <c r="V38" s="7">
        <v>43827</v>
      </c>
      <c r="AE38" s="12" t="s">
        <v>407</v>
      </c>
      <c r="AF38" s="12" t="s">
        <v>26</v>
      </c>
      <c r="AG38" s="12" t="s">
        <v>22</v>
      </c>
      <c r="AI38" s="16" t="str">
        <f t="shared" si="7"/>
        <v/>
      </c>
      <c r="AQ38">
        <f t="shared" si="11"/>
        <v>38</v>
      </c>
      <c r="AR38" t="b">
        <f t="shared" si="8"/>
        <v>0</v>
      </c>
      <c r="AS38" t="str">
        <f t="shared" si="9"/>
        <v>Done</v>
      </c>
      <c r="AT38" t="str">
        <f t="shared" si="10"/>
        <v>NO</v>
      </c>
      <c r="AU38" s="24"/>
    </row>
    <row r="39" spans="1:47" x14ac:dyDescent="0.25">
      <c r="A39" t="s">
        <v>144</v>
      </c>
      <c r="B39" s="8" t="str">
        <f t="shared" si="6"/>
        <v>https://www.vrbo.com/1694488</v>
      </c>
      <c r="C39" s="5" t="s">
        <v>22</v>
      </c>
      <c r="D39" s="5">
        <v>1694488</v>
      </c>
      <c r="E39" s="5">
        <v>2255970</v>
      </c>
      <c r="F39" s="5" t="s">
        <v>23</v>
      </c>
      <c r="I39" s="5" t="b">
        <v>1</v>
      </c>
      <c r="J39" s="5" t="s">
        <v>145</v>
      </c>
      <c r="L39" s="5" t="s">
        <v>22</v>
      </c>
      <c r="M39" s="5" t="s">
        <v>26</v>
      </c>
      <c r="Q39" s="5">
        <v>3</v>
      </c>
      <c r="R39" s="5">
        <v>1</v>
      </c>
      <c r="T39" s="5">
        <f>VLOOKUP(B39,new_lat_lng!A:S,18,FALSE)</f>
        <v>38.585023800000002</v>
      </c>
      <c r="U39" s="5">
        <f>VLOOKUP(B39,new_lat_lng!A:S,19,FALSE)</f>
        <v>-121.38876860000001</v>
      </c>
      <c r="V39" s="7">
        <v>43827</v>
      </c>
      <c r="AF39" s="12" t="s">
        <v>26</v>
      </c>
      <c r="AG39" s="12" t="s">
        <v>22</v>
      </c>
      <c r="AH39" s="16" t="s">
        <v>464</v>
      </c>
      <c r="AI39" s="16" t="str">
        <f t="shared" si="7"/>
        <v>28602430220000</v>
      </c>
      <c r="AK39" s="12" t="s">
        <v>465</v>
      </c>
      <c r="AL39" s="12" t="s">
        <v>398</v>
      </c>
      <c r="AM39" s="12" t="s">
        <v>399</v>
      </c>
      <c r="AN39" s="12" t="s">
        <v>400</v>
      </c>
      <c r="AO39" s="12" t="s">
        <v>401</v>
      </c>
      <c r="AQ39">
        <f t="shared" si="11"/>
        <v>39</v>
      </c>
      <c r="AR39" t="b">
        <f t="shared" si="8"/>
        <v>1</v>
      </c>
      <c r="AS39" t="str">
        <f t="shared" si="9"/>
        <v>Done</v>
      </c>
      <c r="AT39" t="str">
        <f t="shared" si="10"/>
        <v>YES</v>
      </c>
      <c r="AU39" s="25">
        <v>43998</v>
      </c>
    </row>
    <row r="40" spans="1:47" x14ac:dyDescent="0.25">
      <c r="A40" t="s">
        <v>50</v>
      </c>
      <c r="B40" s="8" t="str">
        <f t="shared" si="6"/>
        <v>https://www.vrbo.com/970969</v>
      </c>
      <c r="C40" s="5" t="s">
        <v>22</v>
      </c>
      <c r="D40" s="5">
        <v>970969</v>
      </c>
      <c r="E40" s="5">
        <v>1518924</v>
      </c>
      <c r="F40" s="5" t="s">
        <v>51</v>
      </c>
      <c r="I40" s="5" t="b">
        <v>1</v>
      </c>
      <c r="J40" s="5" t="s">
        <v>52</v>
      </c>
      <c r="L40" s="5" t="s">
        <v>22</v>
      </c>
      <c r="M40" s="5" t="s">
        <v>26</v>
      </c>
      <c r="Q40" s="5">
        <v>2</v>
      </c>
      <c r="R40" s="5">
        <v>2</v>
      </c>
      <c r="T40" s="5">
        <f>VLOOKUP(B40,new_lat_lng!A:S,18,FALSE)</f>
        <v>38.665471650000001</v>
      </c>
      <c r="U40" s="5">
        <f>VLOOKUP(B40,new_lat_lng!A:S,19,FALSE)</f>
        <v>-121.53589285</v>
      </c>
      <c r="V40" s="7">
        <v>43827</v>
      </c>
      <c r="AF40" s="12" t="s">
        <v>26</v>
      </c>
      <c r="AG40" s="12" t="s">
        <v>22</v>
      </c>
      <c r="AI40" s="16" t="str">
        <f t="shared" si="7"/>
        <v/>
      </c>
      <c r="AJ40" s="12" t="s">
        <v>466</v>
      </c>
      <c r="AK40" s="12" t="s">
        <v>467</v>
      </c>
      <c r="AL40" s="12" t="s">
        <v>406</v>
      </c>
      <c r="AM40" s="12" t="s">
        <v>415</v>
      </c>
      <c r="AN40" s="12" t="s">
        <v>400</v>
      </c>
      <c r="AO40" s="12" t="s">
        <v>401</v>
      </c>
      <c r="AQ40">
        <f t="shared" si="11"/>
        <v>40</v>
      </c>
      <c r="AR40" t="b">
        <f t="shared" si="8"/>
        <v>1</v>
      </c>
      <c r="AS40" t="str">
        <f t="shared" si="9"/>
        <v>Done</v>
      </c>
      <c r="AT40" t="str">
        <f t="shared" si="10"/>
        <v>YES</v>
      </c>
      <c r="AU40" s="25">
        <v>44075</v>
      </c>
    </row>
    <row r="41" spans="1:47" ht="18" customHeight="1" x14ac:dyDescent="0.25">
      <c r="A41" t="s">
        <v>150</v>
      </c>
      <c r="B41" s="8" t="str">
        <f t="shared" si="6"/>
        <v>https://www.vrbo.com/816894</v>
      </c>
      <c r="C41" s="5" t="s">
        <v>22</v>
      </c>
      <c r="D41" s="5">
        <v>816894</v>
      </c>
      <c r="E41" s="5">
        <v>1364832</v>
      </c>
      <c r="F41" s="5" t="s">
        <v>23</v>
      </c>
      <c r="I41" s="5" t="b">
        <v>1</v>
      </c>
      <c r="J41" s="5" t="s">
        <v>151</v>
      </c>
      <c r="L41" s="5" t="s">
        <v>22</v>
      </c>
      <c r="M41" s="5" t="s">
        <v>26</v>
      </c>
      <c r="Q41" s="5">
        <v>3</v>
      </c>
      <c r="R41" s="5">
        <v>3</v>
      </c>
      <c r="T41" s="5">
        <f>VLOOKUP(B41,new_lat_lng!A:S,18,FALSE)</f>
        <v>38.676618410000003</v>
      </c>
      <c r="U41" s="5">
        <f>VLOOKUP(B41,new_lat_lng!A:S,19,FALSE)</f>
        <v>-121.52649993</v>
      </c>
      <c r="V41" s="7">
        <v>43827</v>
      </c>
      <c r="AF41" s="12" t="s">
        <v>26</v>
      </c>
      <c r="AG41" s="12" t="s">
        <v>22</v>
      </c>
      <c r="AH41" s="16">
        <v>20112200610000</v>
      </c>
      <c r="AI41" s="16" t="str">
        <f t="shared" si="7"/>
        <v>20112200610000</v>
      </c>
      <c r="AK41" s="15" t="s">
        <v>468</v>
      </c>
      <c r="AL41" s="12" t="s">
        <v>406</v>
      </c>
      <c r="AN41" s="12" t="s">
        <v>400</v>
      </c>
      <c r="AO41" s="12" t="s">
        <v>401</v>
      </c>
      <c r="AQ41">
        <f t="shared" si="11"/>
        <v>41</v>
      </c>
      <c r="AR41" t="b">
        <f t="shared" si="8"/>
        <v>1</v>
      </c>
      <c r="AS41" t="str">
        <f t="shared" si="9"/>
        <v>Done</v>
      </c>
      <c r="AT41" t="str">
        <f t="shared" si="10"/>
        <v>YES</v>
      </c>
      <c r="AU41" s="25">
        <v>43949</v>
      </c>
    </row>
    <row r="42" spans="1:47" x14ac:dyDescent="0.25">
      <c r="A42" t="s">
        <v>154</v>
      </c>
      <c r="B42" s="8" t="str">
        <f t="shared" si="6"/>
        <v>https://www.vrbo.com/1481380</v>
      </c>
      <c r="C42" s="5" t="s">
        <v>22</v>
      </c>
      <c r="D42" s="5">
        <v>1481380</v>
      </c>
      <c r="E42" s="5">
        <v>2040008</v>
      </c>
      <c r="F42" s="5" t="s">
        <v>23</v>
      </c>
      <c r="I42" s="5" t="b">
        <v>1</v>
      </c>
      <c r="J42" s="5" t="s">
        <v>155</v>
      </c>
      <c r="L42" s="5" t="s">
        <v>25</v>
      </c>
      <c r="M42" s="5" t="s">
        <v>26</v>
      </c>
      <c r="Q42" s="5">
        <v>4</v>
      </c>
      <c r="R42" s="5">
        <v>3</v>
      </c>
      <c r="T42" s="5">
        <f>VLOOKUP(B42,new_lat_lng!A:S,18,FALSE)</f>
        <v>38.586560470000002</v>
      </c>
      <c r="U42" s="5">
        <f>VLOOKUP(B42,new_lat_lng!A:S,19,FALSE)</f>
        <v>-121.53901401</v>
      </c>
      <c r="V42" s="7">
        <v>43805</v>
      </c>
      <c r="AE42" s="12" t="s">
        <v>407</v>
      </c>
      <c r="AF42" s="12" t="s">
        <v>26</v>
      </c>
      <c r="AG42" s="12" t="s">
        <v>22</v>
      </c>
      <c r="AI42" s="16" t="str">
        <f t="shared" si="7"/>
        <v/>
      </c>
      <c r="AQ42">
        <f t="shared" si="11"/>
        <v>42</v>
      </c>
      <c r="AR42" t="b">
        <f t="shared" si="8"/>
        <v>0</v>
      </c>
      <c r="AS42" t="str">
        <f t="shared" si="9"/>
        <v>Done</v>
      </c>
      <c r="AT42" t="str">
        <f t="shared" si="10"/>
        <v>NO</v>
      </c>
      <c r="AU42" s="24"/>
    </row>
    <row r="43" spans="1:47" x14ac:dyDescent="0.25">
      <c r="A43" t="s">
        <v>129</v>
      </c>
      <c r="B43" s="8" t="str">
        <f t="shared" si="6"/>
        <v>https://www.vrbo.com/1570135</v>
      </c>
      <c r="C43" s="5" t="s">
        <v>22</v>
      </c>
      <c r="D43" s="5">
        <v>1570135</v>
      </c>
      <c r="E43" s="5">
        <v>2131311</v>
      </c>
      <c r="F43" s="5" t="s">
        <v>30</v>
      </c>
      <c r="I43" s="5" t="b">
        <v>1</v>
      </c>
      <c r="J43" s="5" t="s">
        <v>130</v>
      </c>
      <c r="L43" s="5" t="s">
        <v>22</v>
      </c>
      <c r="M43" s="5" t="s">
        <v>26</v>
      </c>
      <c r="Q43" s="5">
        <v>2</v>
      </c>
      <c r="R43" s="5">
        <v>2</v>
      </c>
      <c r="T43" s="5">
        <f>VLOOKUP(B43,new_lat_lng!A:S,18,FALSE)</f>
        <v>38.574142000000002</v>
      </c>
      <c r="U43" s="5">
        <f>VLOOKUP(B43,new_lat_lng!A:S,19,FALSE)</f>
        <v>-121.487595</v>
      </c>
      <c r="V43" s="7">
        <v>43827</v>
      </c>
      <c r="AF43" s="12" t="s">
        <v>26</v>
      </c>
      <c r="AG43" s="12" t="s">
        <v>22</v>
      </c>
      <c r="AH43" s="16" t="s">
        <v>469</v>
      </c>
      <c r="AI43" s="16" t="str">
        <f t="shared" si="7"/>
        <v>00601720200000</v>
      </c>
      <c r="AK43" s="12" t="s">
        <v>470</v>
      </c>
      <c r="AL43" s="12" t="s">
        <v>398</v>
      </c>
      <c r="AM43" s="12" t="s">
        <v>449</v>
      </c>
      <c r="AN43" s="12" t="s">
        <v>471</v>
      </c>
      <c r="AO43" s="12" t="s">
        <v>401</v>
      </c>
      <c r="AQ43">
        <f t="shared" si="11"/>
        <v>43</v>
      </c>
      <c r="AR43" t="b">
        <f t="shared" si="8"/>
        <v>1</v>
      </c>
      <c r="AS43" t="str">
        <f t="shared" si="9"/>
        <v>Done</v>
      </c>
      <c r="AT43" t="str">
        <f t="shared" si="10"/>
        <v>YES</v>
      </c>
      <c r="AU43" s="25">
        <v>44054</v>
      </c>
    </row>
    <row r="44" spans="1:47" x14ac:dyDescent="0.25">
      <c r="A44" t="s">
        <v>131</v>
      </c>
      <c r="B44" s="8" t="str">
        <f t="shared" si="6"/>
        <v>https://www.vrbo.com/1448978</v>
      </c>
      <c r="C44" s="5" t="s">
        <v>22</v>
      </c>
      <c r="D44" s="5">
        <v>1448978</v>
      </c>
      <c r="E44" s="5">
        <v>2007558</v>
      </c>
      <c r="F44" s="5" t="s">
        <v>23</v>
      </c>
      <c r="I44" s="5" t="b">
        <v>1</v>
      </c>
      <c r="J44" s="5" t="s">
        <v>132</v>
      </c>
      <c r="L44" s="5" t="s">
        <v>22</v>
      </c>
      <c r="M44" s="5" t="s">
        <v>26</v>
      </c>
      <c r="Q44" s="5">
        <v>3</v>
      </c>
      <c r="R44" s="5">
        <v>3</v>
      </c>
      <c r="T44" s="5">
        <f>VLOOKUP(B44,new_lat_lng!A:S,18,FALSE)</f>
        <v>38.574083600000002</v>
      </c>
      <c r="U44" s="5">
        <f>VLOOKUP(B44,new_lat_lng!A:S,19,FALSE)</f>
        <v>-121.44451715</v>
      </c>
      <c r="V44" s="7">
        <v>43827</v>
      </c>
      <c r="AF44" s="12" t="s">
        <v>26</v>
      </c>
      <c r="AG44" s="12" t="s">
        <v>22</v>
      </c>
      <c r="AH44" s="16" t="s">
        <v>472</v>
      </c>
      <c r="AI44" s="16" t="str">
        <f t="shared" si="7"/>
        <v>00402510200000</v>
      </c>
      <c r="AK44" s="12" t="s">
        <v>473</v>
      </c>
      <c r="AL44" s="12" t="s">
        <v>398</v>
      </c>
      <c r="AM44" s="12" t="s">
        <v>412</v>
      </c>
      <c r="AN44" s="12" t="s">
        <v>400</v>
      </c>
      <c r="AO44" s="12" t="s">
        <v>401</v>
      </c>
      <c r="AQ44">
        <f t="shared" si="11"/>
        <v>44</v>
      </c>
      <c r="AR44" t="b">
        <f t="shared" si="8"/>
        <v>1</v>
      </c>
      <c r="AS44" t="str">
        <f t="shared" si="9"/>
        <v>Done</v>
      </c>
      <c r="AT44" t="str">
        <f t="shared" si="10"/>
        <v>YES</v>
      </c>
      <c r="AU44" s="25">
        <v>43900</v>
      </c>
    </row>
    <row r="45" spans="1:47" x14ac:dyDescent="0.25">
      <c r="A45" t="s">
        <v>137</v>
      </c>
      <c r="B45" s="8" t="str">
        <f t="shared" si="6"/>
        <v>https://www.vrbo.com/1781715</v>
      </c>
      <c r="C45" s="5" t="s">
        <v>22</v>
      </c>
      <c r="D45" s="5">
        <v>1781715</v>
      </c>
      <c r="E45" s="5">
        <v>2343224</v>
      </c>
      <c r="F45" s="5" t="s">
        <v>138</v>
      </c>
      <c r="I45" s="5" t="b">
        <v>1</v>
      </c>
      <c r="J45" s="5" t="s">
        <v>139</v>
      </c>
      <c r="L45" s="5" t="s">
        <v>22</v>
      </c>
      <c r="M45" s="5" t="s">
        <v>26</v>
      </c>
      <c r="Q45" s="5">
        <v>2</v>
      </c>
      <c r="R45" s="5">
        <v>1</v>
      </c>
      <c r="T45" s="5">
        <f>VLOOKUP(B45,new_lat_lng!A:S,18,FALSE)</f>
        <v>38.58333768</v>
      </c>
      <c r="U45" s="5">
        <f>VLOOKUP(B45,new_lat_lng!A:S,19,FALSE)</f>
        <v>-121.46472634</v>
      </c>
      <c r="V45" s="7">
        <v>43827</v>
      </c>
      <c r="AF45" s="12" t="s">
        <v>26</v>
      </c>
      <c r="AG45" s="12" t="s">
        <v>22</v>
      </c>
      <c r="AH45" s="16" t="s">
        <v>474</v>
      </c>
      <c r="AI45" s="16" t="str">
        <f t="shared" si="7"/>
        <v>00301040080000</v>
      </c>
      <c r="AK45" s="12" t="s">
        <v>475</v>
      </c>
      <c r="AL45" s="12" t="s">
        <v>398</v>
      </c>
      <c r="AN45" s="12" t="s">
        <v>456</v>
      </c>
      <c r="AO45" s="12" t="s">
        <v>401</v>
      </c>
      <c r="AQ45">
        <f t="shared" si="11"/>
        <v>45</v>
      </c>
      <c r="AR45" t="b">
        <f t="shared" si="8"/>
        <v>1</v>
      </c>
      <c r="AS45" t="str">
        <f t="shared" si="9"/>
        <v>Done</v>
      </c>
      <c r="AT45" t="str">
        <f t="shared" si="10"/>
        <v>YES</v>
      </c>
      <c r="AU45" s="25">
        <v>44061</v>
      </c>
    </row>
    <row r="46" spans="1:47" x14ac:dyDescent="0.25">
      <c r="A46" t="s">
        <v>133</v>
      </c>
      <c r="B46" s="8" t="str">
        <f t="shared" si="6"/>
        <v>https://www.vrbo.com/1398761</v>
      </c>
      <c r="C46" s="5" t="s">
        <v>22</v>
      </c>
      <c r="D46" s="5">
        <v>1398761</v>
      </c>
      <c r="E46" s="5">
        <v>1957126</v>
      </c>
      <c r="F46" s="5" t="s">
        <v>23</v>
      </c>
      <c r="I46" s="5" t="b">
        <v>1</v>
      </c>
      <c r="J46" s="5" t="s">
        <v>134</v>
      </c>
      <c r="L46" s="5" t="s">
        <v>22</v>
      </c>
      <c r="M46" s="5" t="s">
        <v>26</v>
      </c>
      <c r="Q46" s="5">
        <v>1</v>
      </c>
      <c r="R46" s="5">
        <v>1</v>
      </c>
      <c r="T46" s="5">
        <f>VLOOKUP(B46,new_lat_lng!A:S,18,FALSE)</f>
        <v>38.582254880000001</v>
      </c>
      <c r="U46" s="5">
        <f>VLOOKUP(B46,new_lat_lng!A:S,19,FALSE)</f>
        <v>-121.48361267999999</v>
      </c>
      <c r="V46" s="7">
        <v>43827</v>
      </c>
      <c r="AF46" s="12" t="s">
        <v>26</v>
      </c>
      <c r="AG46" s="12" t="s">
        <v>22</v>
      </c>
      <c r="AH46" s="16" t="s">
        <v>476</v>
      </c>
      <c r="AI46" s="16" t="str">
        <f t="shared" si="7"/>
        <v>00201250160000</v>
      </c>
      <c r="AK46" s="12" t="s">
        <v>477</v>
      </c>
      <c r="AL46" s="12" t="s">
        <v>398</v>
      </c>
      <c r="AM46" s="12" t="s">
        <v>412</v>
      </c>
      <c r="AN46" s="12" t="s">
        <v>400</v>
      </c>
      <c r="AO46" s="12" t="s">
        <v>478</v>
      </c>
      <c r="AQ46">
        <f t="shared" si="11"/>
        <v>46</v>
      </c>
      <c r="AR46" t="b">
        <f t="shared" si="8"/>
        <v>1</v>
      </c>
      <c r="AS46" t="str">
        <f t="shared" si="9"/>
        <v>Done</v>
      </c>
      <c r="AT46" t="str">
        <f t="shared" si="10"/>
        <v>NO</v>
      </c>
      <c r="AU46" s="24"/>
    </row>
    <row r="47" spans="1:47" x14ac:dyDescent="0.25">
      <c r="A47" t="s">
        <v>135</v>
      </c>
      <c r="B47" s="8" t="str">
        <f t="shared" si="6"/>
        <v>https://www.vrbo.com/430442</v>
      </c>
      <c r="C47" s="5" t="s">
        <v>22</v>
      </c>
      <c r="D47" s="5">
        <v>430442</v>
      </c>
      <c r="E47" s="5">
        <v>1013492</v>
      </c>
      <c r="F47" s="5" t="s">
        <v>23</v>
      </c>
      <c r="I47" s="5" t="b">
        <v>1</v>
      </c>
      <c r="J47" s="5" t="s">
        <v>136</v>
      </c>
      <c r="L47" s="5" t="s">
        <v>22</v>
      </c>
      <c r="M47" s="5" t="s">
        <v>26</v>
      </c>
      <c r="Q47" s="5">
        <v>4</v>
      </c>
      <c r="R47" s="5">
        <v>2</v>
      </c>
      <c r="T47" s="5">
        <f>VLOOKUP(B47,new_lat_lng!A:S,18,FALSE)</f>
        <v>38.574952000000003</v>
      </c>
      <c r="U47" s="5">
        <f>VLOOKUP(B47,new_lat_lng!A:S,19,FALSE)</f>
        <v>-121.37824500000001</v>
      </c>
      <c r="V47" s="7">
        <v>43827</v>
      </c>
      <c r="AF47" s="12" t="s">
        <v>26</v>
      </c>
      <c r="AG47" s="12" t="s">
        <v>22</v>
      </c>
      <c r="AH47" s="16" t="s">
        <v>479</v>
      </c>
      <c r="AI47" s="16" t="str">
        <f t="shared" si="7"/>
        <v>29204300150000</v>
      </c>
      <c r="AK47" s="12" t="s">
        <v>480</v>
      </c>
      <c r="AL47" s="12" t="s">
        <v>398</v>
      </c>
      <c r="AM47" s="12" t="s">
        <v>412</v>
      </c>
      <c r="AN47" s="12" t="s">
        <v>400</v>
      </c>
      <c r="AO47" s="12" t="s">
        <v>401</v>
      </c>
      <c r="AQ47">
        <f t="shared" si="11"/>
        <v>47</v>
      </c>
      <c r="AR47" t="b">
        <f t="shared" si="8"/>
        <v>1</v>
      </c>
      <c r="AS47" t="str">
        <f t="shared" si="9"/>
        <v>Done</v>
      </c>
      <c r="AT47" t="str">
        <f t="shared" si="10"/>
        <v>YES</v>
      </c>
      <c r="AU47" s="25">
        <v>43893</v>
      </c>
    </row>
    <row r="48" spans="1:47" x14ac:dyDescent="0.25">
      <c r="A48" t="s">
        <v>156</v>
      </c>
      <c r="B48" s="8" t="str">
        <f t="shared" si="6"/>
        <v>https://www.vrbo.com/1263456</v>
      </c>
      <c r="C48" s="5" t="s">
        <v>22</v>
      </c>
      <c r="D48" s="5">
        <v>1263456</v>
      </c>
      <c r="E48" s="5">
        <v>1814526</v>
      </c>
      <c r="F48" s="5" t="s">
        <v>68</v>
      </c>
      <c r="I48" s="5" t="b">
        <v>1</v>
      </c>
      <c r="J48" s="5" t="s">
        <v>157</v>
      </c>
      <c r="L48" s="5" t="s">
        <v>22</v>
      </c>
      <c r="M48" s="5" t="s">
        <v>26</v>
      </c>
      <c r="Q48" s="5">
        <v>1</v>
      </c>
      <c r="R48" s="5">
        <v>1</v>
      </c>
      <c r="T48" s="5">
        <f>VLOOKUP(B48,new_lat_lng!A:S,18,FALSE)</f>
        <v>38.585962479999999</v>
      </c>
      <c r="U48" s="5">
        <f>VLOOKUP(B48,new_lat_lng!A:S,19,FALSE)</f>
        <v>-121.39019785000001</v>
      </c>
      <c r="V48" s="7">
        <v>43827</v>
      </c>
      <c r="AE48" s="12" t="s">
        <v>407</v>
      </c>
      <c r="AF48" s="12" t="s">
        <v>26</v>
      </c>
      <c r="AG48" s="12" t="s">
        <v>22</v>
      </c>
      <c r="AI48" s="16" t="str">
        <f t="shared" si="7"/>
        <v/>
      </c>
      <c r="AQ48">
        <f t="shared" si="11"/>
        <v>48</v>
      </c>
      <c r="AR48" t="b">
        <f t="shared" si="8"/>
        <v>0</v>
      </c>
      <c r="AS48" t="str">
        <f t="shared" si="9"/>
        <v>Done</v>
      </c>
      <c r="AT48" t="str">
        <f t="shared" si="10"/>
        <v>NO</v>
      </c>
      <c r="AU48" s="24"/>
    </row>
    <row r="49" spans="1:47" x14ac:dyDescent="0.25">
      <c r="A49" t="s">
        <v>48</v>
      </c>
      <c r="B49" s="8" t="str">
        <f t="shared" si="6"/>
        <v>https://www.vrbo.com/1798249</v>
      </c>
      <c r="C49" s="5" t="s">
        <v>22</v>
      </c>
      <c r="D49" s="5">
        <v>1798249</v>
      </c>
      <c r="E49" s="5">
        <v>2359758</v>
      </c>
      <c r="F49" s="5" t="s">
        <v>23</v>
      </c>
      <c r="I49" s="5" t="b">
        <v>1</v>
      </c>
      <c r="J49" s="5" t="s">
        <v>49</v>
      </c>
      <c r="L49" s="5" t="s">
        <v>22</v>
      </c>
      <c r="M49" s="5" t="s">
        <v>26</v>
      </c>
      <c r="Q49" s="5">
        <v>2</v>
      </c>
      <c r="R49" s="5">
        <v>1</v>
      </c>
      <c r="T49" s="5">
        <f>VLOOKUP(B49,new_lat_lng!A:S,18,FALSE)</f>
        <v>38.556297000000001</v>
      </c>
      <c r="U49" s="5">
        <f>VLOOKUP(B49,new_lat_lng!A:S,19,FALSE)</f>
        <v>-121.4947415</v>
      </c>
      <c r="V49" s="7">
        <v>43827</v>
      </c>
      <c r="AE49" s="12" t="s">
        <v>407</v>
      </c>
      <c r="AF49" s="12" t="s">
        <v>26</v>
      </c>
      <c r="AG49" s="12" t="s">
        <v>22</v>
      </c>
      <c r="AI49" s="16" t="str">
        <f t="shared" si="7"/>
        <v/>
      </c>
      <c r="AQ49">
        <f t="shared" si="11"/>
        <v>49</v>
      </c>
      <c r="AR49" t="b">
        <f t="shared" si="8"/>
        <v>0</v>
      </c>
      <c r="AS49" t="str">
        <f t="shared" si="9"/>
        <v>Done</v>
      </c>
      <c r="AT49" t="str">
        <f t="shared" si="10"/>
        <v>NO</v>
      </c>
      <c r="AU49" s="24"/>
    </row>
    <row r="50" spans="1:47" x14ac:dyDescent="0.25">
      <c r="A50" t="s">
        <v>166</v>
      </c>
      <c r="B50" s="8" t="str">
        <f t="shared" si="6"/>
        <v>https://www.vrbo.com/1450696</v>
      </c>
      <c r="C50" s="5" t="s">
        <v>22</v>
      </c>
      <c r="D50" s="5">
        <v>1450696</v>
      </c>
      <c r="E50" s="5">
        <v>2009279</v>
      </c>
      <c r="F50" s="5" t="s">
        <v>30</v>
      </c>
      <c r="I50" s="5" t="b">
        <v>1</v>
      </c>
      <c r="J50" s="5" t="s">
        <v>167</v>
      </c>
      <c r="L50" s="5" t="s">
        <v>22</v>
      </c>
      <c r="M50" s="5" t="s">
        <v>26</v>
      </c>
      <c r="Q50" s="5">
        <v>1</v>
      </c>
      <c r="R50" s="5">
        <v>1</v>
      </c>
      <c r="T50" s="5">
        <f>VLOOKUP(B50,new_lat_lng!A:S,18,FALSE)</f>
        <v>38.5328485</v>
      </c>
      <c r="U50" s="5">
        <f>VLOOKUP(B50,new_lat_lng!A:S,19,FALSE)</f>
        <v>-121.42758240000001</v>
      </c>
      <c r="V50" s="7">
        <v>43745</v>
      </c>
      <c r="AE50" s="12" t="s">
        <v>407</v>
      </c>
      <c r="AF50" s="12" t="s">
        <v>26</v>
      </c>
      <c r="AG50" s="12" t="s">
        <v>22</v>
      </c>
      <c r="AI50" s="16" t="str">
        <f t="shared" si="7"/>
        <v/>
      </c>
      <c r="AQ50">
        <f t="shared" si="11"/>
        <v>50</v>
      </c>
      <c r="AR50" t="b">
        <f t="shared" si="8"/>
        <v>0</v>
      </c>
      <c r="AS50" t="str">
        <f t="shared" si="9"/>
        <v>Done</v>
      </c>
      <c r="AT50" t="str">
        <f t="shared" si="10"/>
        <v>NO</v>
      </c>
      <c r="AU50" s="24"/>
    </row>
    <row r="51" spans="1:47" x14ac:dyDescent="0.25">
      <c r="A51" t="s">
        <v>160</v>
      </c>
      <c r="B51" s="8" t="str">
        <f t="shared" si="6"/>
        <v>https://www.vrbo.com/1051045</v>
      </c>
      <c r="C51" s="5" t="s">
        <v>22</v>
      </c>
      <c r="D51" s="5">
        <v>1051045</v>
      </c>
      <c r="E51" s="5">
        <v>1599165</v>
      </c>
      <c r="F51" s="5" t="s">
        <v>23</v>
      </c>
      <c r="I51" s="5" t="b">
        <v>1</v>
      </c>
      <c r="J51" s="5" t="s">
        <v>161</v>
      </c>
      <c r="L51" s="5" t="s">
        <v>22</v>
      </c>
      <c r="M51" s="5" t="s">
        <v>26</v>
      </c>
      <c r="Q51" s="5">
        <v>3</v>
      </c>
      <c r="R51" s="5">
        <v>2</v>
      </c>
      <c r="T51" s="5">
        <f>VLOOKUP(B51,new_lat_lng!A:S,18,FALSE)</f>
        <v>38.453378399999998</v>
      </c>
      <c r="U51" s="5">
        <f>VLOOKUP(B51,new_lat_lng!A:S,19,FALSE)</f>
        <v>-121.3623758</v>
      </c>
      <c r="V51" s="7">
        <v>43827</v>
      </c>
      <c r="AF51" s="12" t="s">
        <v>26</v>
      </c>
      <c r="AG51" s="12" t="s">
        <v>22</v>
      </c>
      <c r="AH51" s="16" t="s">
        <v>481</v>
      </c>
      <c r="AI51" s="16" t="str">
        <f t="shared" si="7"/>
        <v>12105900560000</v>
      </c>
      <c r="AK51" s="12" t="s">
        <v>482</v>
      </c>
      <c r="AL51" s="12" t="s">
        <v>398</v>
      </c>
      <c r="AM51" s="12" t="s">
        <v>412</v>
      </c>
      <c r="AN51" s="12" t="s">
        <v>400</v>
      </c>
      <c r="AO51" s="12" t="s">
        <v>401</v>
      </c>
      <c r="AQ51">
        <f t="shared" si="11"/>
        <v>51</v>
      </c>
      <c r="AR51" t="b">
        <f t="shared" si="8"/>
        <v>1</v>
      </c>
      <c r="AS51" t="str">
        <f t="shared" si="9"/>
        <v>Done</v>
      </c>
      <c r="AT51" t="str">
        <f t="shared" si="10"/>
        <v>YES</v>
      </c>
      <c r="AU51" s="25">
        <v>43977</v>
      </c>
    </row>
    <row r="52" spans="1:47" x14ac:dyDescent="0.25">
      <c r="A52" t="s">
        <v>252</v>
      </c>
      <c r="B52" s="8" t="str">
        <f t="shared" si="6"/>
        <v>https://www.vrbo.com/401931</v>
      </c>
      <c r="C52" s="5" t="s">
        <v>22</v>
      </c>
      <c r="D52" s="5">
        <v>401931</v>
      </c>
      <c r="E52" s="5">
        <v>401931</v>
      </c>
      <c r="F52" s="5" t="s">
        <v>23</v>
      </c>
      <c r="I52" s="5" t="b">
        <v>1</v>
      </c>
      <c r="J52" s="5" t="s">
        <v>253</v>
      </c>
      <c r="L52" s="5" t="s">
        <v>22</v>
      </c>
      <c r="M52" s="5" t="s">
        <v>26</v>
      </c>
      <c r="Q52" s="5">
        <v>3</v>
      </c>
      <c r="R52" s="5">
        <v>4</v>
      </c>
      <c r="T52" s="5">
        <f>VLOOKUP(B52,new_lat_lng!A:S,18,FALSE)</f>
        <v>38.58463287</v>
      </c>
      <c r="U52" s="5">
        <f>VLOOKUP(B52,new_lat_lng!A:S,19,FALSE)</f>
        <v>-121.49060059</v>
      </c>
      <c r="V52" s="7">
        <v>43827</v>
      </c>
      <c r="AE52" s="12" t="s">
        <v>407</v>
      </c>
      <c r="AF52" s="12" t="s">
        <v>26</v>
      </c>
      <c r="AG52" s="12" t="s">
        <v>22</v>
      </c>
      <c r="AI52" s="16" t="str">
        <f t="shared" si="7"/>
        <v/>
      </c>
      <c r="AQ52">
        <f t="shared" si="11"/>
        <v>52</v>
      </c>
      <c r="AR52" t="b">
        <f t="shared" si="8"/>
        <v>0</v>
      </c>
      <c r="AS52" t="str">
        <f t="shared" si="9"/>
        <v>Done</v>
      </c>
      <c r="AT52" t="str">
        <f t="shared" si="10"/>
        <v>NO</v>
      </c>
      <c r="AU52" s="24"/>
    </row>
    <row r="53" spans="1:47" x14ac:dyDescent="0.25">
      <c r="A53" t="s">
        <v>168</v>
      </c>
      <c r="B53" s="8" t="str">
        <f t="shared" si="6"/>
        <v>https://www.vrbo.com/926181</v>
      </c>
      <c r="C53" s="5" t="s">
        <v>22</v>
      </c>
      <c r="D53" s="5">
        <v>926181</v>
      </c>
      <c r="E53" s="5">
        <v>1474122</v>
      </c>
      <c r="F53" s="5" t="s">
        <v>23</v>
      </c>
      <c r="I53" s="5" t="b">
        <v>1</v>
      </c>
      <c r="J53" s="5" t="s">
        <v>169</v>
      </c>
      <c r="L53" s="5" t="s">
        <v>22</v>
      </c>
      <c r="M53" s="5" t="s">
        <v>26</v>
      </c>
      <c r="Q53" s="5">
        <v>2</v>
      </c>
      <c r="R53" s="5">
        <v>2</v>
      </c>
      <c r="T53" s="5">
        <f>VLOOKUP(B53,new_lat_lng!A:S,18,FALSE)</f>
        <v>38.656683000000001</v>
      </c>
      <c r="U53" s="5">
        <f>VLOOKUP(B53,new_lat_lng!A:S,19,FALSE)</f>
        <v>-121.34926059999999</v>
      </c>
      <c r="V53" s="7">
        <v>43827</v>
      </c>
      <c r="AF53" s="12" t="s">
        <v>26</v>
      </c>
      <c r="AG53" s="12" t="s">
        <v>22</v>
      </c>
      <c r="AH53" s="16" t="s">
        <v>435</v>
      </c>
      <c r="AI53" s="16" t="str">
        <f t="shared" si="7"/>
        <v>22806000250000</v>
      </c>
      <c r="AK53" s="12" t="s">
        <v>483</v>
      </c>
      <c r="AL53" s="12" t="s">
        <v>398</v>
      </c>
      <c r="AM53" s="12" t="s">
        <v>399</v>
      </c>
      <c r="AN53" s="12" t="s">
        <v>400</v>
      </c>
      <c r="AO53" s="12" t="s">
        <v>401</v>
      </c>
      <c r="AP53" s="13" t="s">
        <v>484</v>
      </c>
      <c r="AQ53">
        <f t="shared" si="11"/>
        <v>53</v>
      </c>
      <c r="AR53" t="b">
        <f t="shared" si="8"/>
        <v>1</v>
      </c>
      <c r="AS53" t="str">
        <f t="shared" si="9"/>
        <v>Done</v>
      </c>
      <c r="AT53" t="str">
        <f t="shared" si="10"/>
        <v>YES</v>
      </c>
      <c r="AU53" s="25">
        <v>44075</v>
      </c>
    </row>
    <row r="54" spans="1:47" x14ac:dyDescent="0.25">
      <c r="A54" t="s">
        <v>164</v>
      </c>
      <c r="B54" s="8" t="str">
        <f t="shared" si="6"/>
        <v>https://www.vrbo.com/1245761</v>
      </c>
      <c r="C54" s="5" t="s">
        <v>22</v>
      </c>
      <c r="D54" s="5">
        <v>1245761</v>
      </c>
      <c r="E54" s="5">
        <v>1796705</v>
      </c>
      <c r="F54" s="5" t="s">
        <v>23</v>
      </c>
      <c r="I54" s="5" t="b">
        <v>1</v>
      </c>
      <c r="J54" s="5" t="s">
        <v>165</v>
      </c>
      <c r="L54" s="5" t="s">
        <v>22</v>
      </c>
      <c r="M54" s="5" t="s">
        <v>26</v>
      </c>
      <c r="Q54" s="5">
        <v>3</v>
      </c>
      <c r="R54" s="5">
        <v>2</v>
      </c>
      <c r="T54" s="5">
        <f>VLOOKUP(B54,new_lat_lng!A:S,18,FALSE)</f>
        <v>38.502924229999998</v>
      </c>
      <c r="U54" s="5">
        <f>VLOOKUP(B54,new_lat_lng!A:S,19,FALSE)</f>
        <v>-121.54468903999999</v>
      </c>
      <c r="V54" s="7">
        <v>43827</v>
      </c>
      <c r="AE54" s="12" t="s">
        <v>407</v>
      </c>
      <c r="AF54" s="12" t="s">
        <v>26</v>
      </c>
      <c r="AG54" s="12" t="s">
        <v>22</v>
      </c>
      <c r="AI54" s="16" t="str">
        <f t="shared" si="7"/>
        <v/>
      </c>
      <c r="AQ54">
        <f t="shared" si="11"/>
        <v>54</v>
      </c>
      <c r="AR54" t="b">
        <f t="shared" si="8"/>
        <v>0</v>
      </c>
      <c r="AS54" t="str">
        <f t="shared" si="9"/>
        <v>Done</v>
      </c>
      <c r="AT54" t="str">
        <f t="shared" si="10"/>
        <v>NO</v>
      </c>
      <c r="AU54" s="24"/>
    </row>
    <row r="55" spans="1:47" x14ac:dyDescent="0.25">
      <c r="A55" t="s">
        <v>256</v>
      </c>
      <c r="B55" s="8" t="str">
        <f t="shared" si="6"/>
        <v>https://www.vrbo.com/1824557</v>
      </c>
      <c r="C55" s="5" t="s">
        <v>22</v>
      </c>
      <c r="D55" s="5">
        <v>1824557</v>
      </c>
      <c r="E55" s="5">
        <v>2386066</v>
      </c>
      <c r="F55" s="5" t="s">
        <v>30</v>
      </c>
      <c r="I55" s="5" t="b">
        <v>1</v>
      </c>
      <c r="J55" s="5" t="s">
        <v>257</v>
      </c>
      <c r="L55" s="5" t="s">
        <v>22</v>
      </c>
      <c r="M55" s="5" t="s">
        <v>26</v>
      </c>
      <c r="Q55" s="5">
        <v>2</v>
      </c>
      <c r="R55" s="5">
        <v>2</v>
      </c>
      <c r="T55" s="5">
        <f>VLOOKUP(B55,new_lat_lng!A:S,18,FALSE)</f>
        <v>38.578363060000001</v>
      </c>
      <c r="U55" s="5">
        <f>VLOOKUP(B55,new_lat_lng!A:S,19,FALSE)</f>
        <v>-121.50553867000001</v>
      </c>
      <c r="V55" s="7">
        <v>43827</v>
      </c>
      <c r="AF55" s="12" t="s">
        <v>26</v>
      </c>
      <c r="AG55" s="12" t="s">
        <v>22</v>
      </c>
      <c r="AH55" s="16" t="s">
        <v>485</v>
      </c>
      <c r="AI55" s="16" t="str">
        <f t="shared" si="7"/>
        <v>00603000100000</v>
      </c>
      <c r="AK55" s="12" t="s">
        <v>486</v>
      </c>
      <c r="AL55" s="12" t="s">
        <v>406</v>
      </c>
      <c r="AM55" s="12" t="s">
        <v>399</v>
      </c>
      <c r="AN55" s="12" t="s">
        <v>400</v>
      </c>
      <c r="AO55" s="12" t="s">
        <v>401</v>
      </c>
      <c r="AQ55">
        <f t="shared" si="11"/>
        <v>55</v>
      </c>
      <c r="AR55" t="b">
        <f t="shared" si="8"/>
        <v>1</v>
      </c>
      <c r="AS55" t="str">
        <f t="shared" si="9"/>
        <v>Done</v>
      </c>
      <c r="AT55" t="str">
        <f t="shared" si="10"/>
        <v>YES</v>
      </c>
      <c r="AU55" s="25">
        <v>43998</v>
      </c>
    </row>
    <row r="56" spans="1:47" x14ac:dyDescent="0.25">
      <c r="A56" t="s">
        <v>162</v>
      </c>
      <c r="B56" s="8" t="str">
        <f t="shared" si="6"/>
        <v>https://www.vrbo.com/1470229</v>
      </c>
      <c r="C56" s="5" t="s">
        <v>22</v>
      </c>
      <c r="D56" s="5">
        <v>1470229</v>
      </c>
      <c r="E56" s="5">
        <v>2028846</v>
      </c>
      <c r="F56" s="5" t="s">
        <v>23</v>
      </c>
      <c r="I56" s="5" t="b">
        <v>1</v>
      </c>
      <c r="J56" s="5" t="s">
        <v>163</v>
      </c>
      <c r="L56" s="5" t="s">
        <v>22</v>
      </c>
      <c r="M56" s="5" t="s">
        <v>26</v>
      </c>
      <c r="Q56" s="5">
        <v>1</v>
      </c>
      <c r="R56" s="5">
        <v>1</v>
      </c>
      <c r="T56" s="5">
        <f>VLOOKUP(B56,new_lat_lng!A:S,18,FALSE)</f>
        <v>38.539502280000001</v>
      </c>
      <c r="U56" s="5">
        <f>VLOOKUP(B56,new_lat_lng!A:S,19,FALSE)</f>
        <v>-121.45814927000001</v>
      </c>
      <c r="V56" s="7">
        <v>43827</v>
      </c>
      <c r="AF56" s="12" t="s">
        <v>26</v>
      </c>
      <c r="AG56" s="12" t="s">
        <v>22</v>
      </c>
      <c r="AH56" s="16" t="s">
        <v>487</v>
      </c>
      <c r="AI56" s="16" t="str">
        <f t="shared" si="7"/>
        <v>02000930290000</v>
      </c>
      <c r="AK56" s="12" t="s">
        <v>488</v>
      </c>
      <c r="AL56" s="12" t="s">
        <v>398</v>
      </c>
      <c r="AM56" s="12" t="s">
        <v>418</v>
      </c>
      <c r="AN56" s="12" t="s">
        <v>400</v>
      </c>
      <c r="AO56" s="12" t="s">
        <v>401</v>
      </c>
      <c r="AQ56">
        <f t="shared" si="11"/>
        <v>56</v>
      </c>
      <c r="AR56" t="b">
        <f t="shared" si="8"/>
        <v>1</v>
      </c>
      <c r="AS56" t="str">
        <f t="shared" si="9"/>
        <v>Done</v>
      </c>
      <c r="AT56" t="str">
        <f t="shared" si="10"/>
        <v>YES</v>
      </c>
      <c r="AU56" s="25">
        <v>44040</v>
      </c>
    </row>
    <row r="57" spans="1:47" x14ac:dyDescent="0.25">
      <c r="A57" t="s">
        <v>254</v>
      </c>
      <c r="B57" s="8" t="str">
        <f t="shared" si="6"/>
        <v>https://www.vrbo.com/1512943</v>
      </c>
      <c r="C57" s="5" t="s">
        <v>22</v>
      </c>
      <c r="D57" s="5">
        <v>1512943</v>
      </c>
      <c r="E57" s="5">
        <v>2071736</v>
      </c>
      <c r="F57" s="5" t="s">
        <v>23</v>
      </c>
      <c r="I57" s="5" t="b">
        <v>1</v>
      </c>
      <c r="J57" s="5" t="s">
        <v>255</v>
      </c>
      <c r="L57" s="5" t="s">
        <v>22</v>
      </c>
      <c r="M57" s="5" t="s">
        <v>26</v>
      </c>
      <c r="Q57" s="5">
        <v>2</v>
      </c>
      <c r="R57" s="5">
        <v>2</v>
      </c>
      <c r="T57" s="5">
        <f>VLOOKUP(B57,new_lat_lng!A:S,18,FALSE)</f>
        <v>38.553133600000002</v>
      </c>
      <c r="U57" s="5">
        <f>VLOOKUP(B57,new_lat_lng!A:S,19,FALSE)</f>
        <v>-121.47484799999999</v>
      </c>
      <c r="V57" s="7">
        <v>43827</v>
      </c>
      <c r="AE57" s="12" t="s">
        <v>407</v>
      </c>
      <c r="AF57" s="12" t="s">
        <v>26</v>
      </c>
      <c r="AG57" s="12" t="s">
        <v>22</v>
      </c>
      <c r="AI57" s="16" t="str">
        <f t="shared" si="7"/>
        <v/>
      </c>
      <c r="AQ57">
        <f t="shared" si="11"/>
        <v>57</v>
      </c>
      <c r="AR57" t="b">
        <f t="shared" si="8"/>
        <v>0</v>
      </c>
      <c r="AS57" t="str">
        <f t="shared" si="9"/>
        <v>Done</v>
      </c>
      <c r="AT57" t="str">
        <f t="shared" si="10"/>
        <v>NO</v>
      </c>
      <c r="AU57" s="24"/>
    </row>
    <row r="58" spans="1:47" x14ac:dyDescent="0.25">
      <c r="A58" t="s">
        <v>170</v>
      </c>
      <c r="B58" s="8" t="str">
        <f t="shared" si="6"/>
        <v>https://www.vrbo.com/1651913</v>
      </c>
      <c r="C58" s="5" t="s">
        <v>22</v>
      </c>
      <c r="D58" s="5">
        <v>1651913</v>
      </c>
      <c r="E58" s="5">
        <v>2213308</v>
      </c>
      <c r="F58" s="5" t="s">
        <v>68</v>
      </c>
      <c r="I58" s="5" t="b">
        <v>1</v>
      </c>
      <c r="J58" s="5" t="s">
        <v>171</v>
      </c>
      <c r="L58" s="5" t="s">
        <v>22</v>
      </c>
      <c r="M58" s="5" t="s">
        <v>26</v>
      </c>
      <c r="Q58" s="5">
        <v>0</v>
      </c>
      <c r="R58" s="5">
        <v>1</v>
      </c>
      <c r="T58" s="5">
        <f>VLOOKUP(B58,new_lat_lng!A:S,18,FALSE)</f>
        <v>38.568613890000002</v>
      </c>
      <c r="U58" s="5">
        <f>VLOOKUP(B58,new_lat_lng!A:S,19,FALSE)</f>
        <v>-121.44422192</v>
      </c>
      <c r="V58" s="7">
        <v>43827</v>
      </c>
      <c r="AF58" s="12" t="s">
        <v>26</v>
      </c>
      <c r="AG58" s="12" t="s">
        <v>22</v>
      </c>
      <c r="AH58" s="16" t="s">
        <v>489</v>
      </c>
      <c r="AI58" s="16" t="str">
        <f t="shared" si="7"/>
        <v>00800610130000</v>
      </c>
      <c r="AK58" s="12" t="s">
        <v>490</v>
      </c>
      <c r="AL58" s="12" t="s">
        <v>427</v>
      </c>
      <c r="AM58" s="12" t="s">
        <v>412</v>
      </c>
      <c r="AN58" s="12" t="s">
        <v>456</v>
      </c>
      <c r="AO58" s="12" t="s">
        <v>401</v>
      </c>
      <c r="AP58" s="13" t="s">
        <v>491</v>
      </c>
      <c r="AQ58">
        <f t="shared" si="11"/>
        <v>58</v>
      </c>
      <c r="AR58" t="b">
        <f t="shared" si="8"/>
        <v>1</v>
      </c>
      <c r="AS58" t="str">
        <f t="shared" si="9"/>
        <v>Done</v>
      </c>
      <c r="AT58" t="str">
        <f t="shared" si="10"/>
        <v>YES</v>
      </c>
      <c r="AU58" s="25">
        <v>44005</v>
      </c>
    </row>
    <row r="59" spans="1:47" x14ac:dyDescent="0.25">
      <c r="A59" t="s">
        <v>152</v>
      </c>
      <c r="B59" s="8" t="str">
        <f t="shared" si="6"/>
        <v>https://www.vrbo.com/1338738</v>
      </c>
      <c r="C59" s="5" t="s">
        <v>22</v>
      </c>
      <c r="D59" s="5">
        <v>1338738</v>
      </c>
      <c r="E59" s="5">
        <v>1897074</v>
      </c>
      <c r="F59" s="5" t="s">
        <v>23</v>
      </c>
      <c r="I59" s="5" t="b">
        <v>1</v>
      </c>
      <c r="J59" s="5" t="s">
        <v>153</v>
      </c>
      <c r="L59" s="5" t="s">
        <v>22</v>
      </c>
      <c r="M59" s="5" t="s">
        <v>26</v>
      </c>
      <c r="Q59" s="5">
        <v>3</v>
      </c>
      <c r="R59" s="5">
        <v>2</v>
      </c>
      <c r="T59" s="5">
        <f>VLOOKUP(B59,new_lat_lng!A:S,18,FALSE)</f>
        <v>38.66535588</v>
      </c>
      <c r="U59" s="5">
        <f>VLOOKUP(B59,new_lat_lng!A:S,19,FALSE)</f>
        <v>-121.35293455</v>
      </c>
      <c r="V59" s="7">
        <v>43827</v>
      </c>
      <c r="AF59" s="12" t="s">
        <v>26</v>
      </c>
      <c r="AG59" s="12" t="s">
        <v>22</v>
      </c>
      <c r="AH59" s="16">
        <v>22803600490000</v>
      </c>
      <c r="AI59" s="16" t="str">
        <f t="shared" si="7"/>
        <v>22803600490000</v>
      </c>
      <c r="AK59" s="12" t="s">
        <v>492</v>
      </c>
      <c r="AL59" s="12" t="s">
        <v>398</v>
      </c>
      <c r="AN59" s="12" t="s">
        <v>400</v>
      </c>
      <c r="AO59" s="12" t="s">
        <v>401</v>
      </c>
      <c r="AP59" s="13" t="s">
        <v>493</v>
      </c>
      <c r="AQ59">
        <f t="shared" si="11"/>
        <v>59</v>
      </c>
      <c r="AR59" t="b">
        <f t="shared" si="8"/>
        <v>1</v>
      </c>
      <c r="AS59" t="str">
        <f t="shared" si="9"/>
        <v>Done</v>
      </c>
      <c r="AT59" t="str">
        <f t="shared" si="10"/>
        <v>YES</v>
      </c>
      <c r="AU59" s="25">
        <v>44012</v>
      </c>
    </row>
    <row r="60" spans="1:47" x14ac:dyDescent="0.25">
      <c r="A60" t="s">
        <v>158</v>
      </c>
      <c r="B60" s="8" t="s">
        <v>158</v>
      </c>
      <c r="C60" s="5" t="s">
        <v>22</v>
      </c>
      <c r="D60" s="5">
        <v>1782850</v>
      </c>
      <c r="E60" s="5">
        <v>2344359</v>
      </c>
      <c r="F60" s="5" t="s">
        <v>68</v>
      </c>
      <c r="I60" s="5" t="b">
        <v>1</v>
      </c>
      <c r="J60" s="5" t="s">
        <v>159</v>
      </c>
      <c r="L60" s="5" t="s">
        <v>22</v>
      </c>
      <c r="M60" s="5" t="s">
        <v>26</v>
      </c>
      <c r="Q60" s="5">
        <v>1</v>
      </c>
      <c r="R60" s="5">
        <v>1</v>
      </c>
      <c r="T60" s="5">
        <f>VLOOKUP(B60,new_lat_lng!A:S,18,FALSE)</f>
        <v>38.575402099999998</v>
      </c>
      <c r="U60" s="5">
        <f>VLOOKUP(B60,new_lat_lng!A:S,19,FALSE)</f>
        <v>-121.45658450000001</v>
      </c>
      <c r="V60" s="7">
        <v>43827</v>
      </c>
      <c r="AF60" s="12" t="s">
        <v>26</v>
      </c>
      <c r="AG60" s="12" t="s">
        <v>22</v>
      </c>
      <c r="AH60" s="16" t="s">
        <v>494</v>
      </c>
      <c r="AI60" s="16" t="str">
        <f t="shared" si="7"/>
        <v>00401630140000</v>
      </c>
      <c r="AK60" s="12" t="s">
        <v>495</v>
      </c>
      <c r="AL60" s="12" t="s">
        <v>398</v>
      </c>
      <c r="AN60" s="12" t="s">
        <v>456</v>
      </c>
      <c r="AO60" s="12" t="s">
        <v>401</v>
      </c>
      <c r="AP60" s="13" t="s">
        <v>496</v>
      </c>
      <c r="AQ60">
        <f t="shared" si="11"/>
        <v>60</v>
      </c>
      <c r="AR60" t="b">
        <f t="shared" si="8"/>
        <v>1</v>
      </c>
      <c r="AS60" t="str">
        <f t="shared" si="9"/>
        <v>Done</v>
      </c>
      <c r="AT60" t="str">
        <f t="shared" si="10"/>
        <v>YES</v>
      </c>
      <c r="AU60" s="25">
        <v>43914</v>
      </c>
    </row>
    <row r="61" spans="1:47" x14ac:dyDescent="0.25">
      <c r="A61" t="s">
        <v>127</v>
      </c>
      <c r="B61" s="8" t="str">
        <f t="shared" ref="B61:B92" si="12">HYPERLINK(A61)</f>
        <v>https://www.vrbo.com/926184</v>
      </c>
      <c r="C61" s="5" t="s">
        <v>22</v>
      </c>
      <c r="D61" s="5">
        <v>926184</v>
      </c>
      <c r="E61" s="5">
        <v>1474125</v>
      </c>
      <c r="F61" s="5" t="s">
        <v>23</v>
      </c>
      <c r="I61" s="5" t="b">
        <v>1</v>
      </c>
      <c r="J61" s="5" t="s">
        <v>128</v>
      </c>
      <c r="L61" s="5" t="s">
        <v>22</v>
      </c>
      <c r="M61" s="5" t="s">
        <v>26</v>
      </c>
      <c r="Q61" s="5">
        <v>2</v>
      </c>
      <c r="R61" s="5">
        <v>1</v>
      </c>
      <c r="T61" s="5">
        <f>VLOOKUP(B61,new_lat_lng!A:S,18,FALSE)</f>
        <v>38.557060999999997</v>
      </c>
      <c r="U61" s="5">
        <f>VLOOKUP(B61,new_lat_lng!A:S,19,FALSE)</f>
        <v>-121.337244</v>
      </c>
      <c r="V61" s="7">
        <v>43827</v>
      </c>
      <c r="AF61" s="12" t="s">
        <v>26</v>
      </c>
      <c r="AG61" s="12" t="s">
        <v>22</v>
      </c>
      <c r="AH61" s="16" t="s">
        <v>497</v>
      </c>
      <c r="AI61" s="16" t="str">
        <f t="shared" si="7"/>
        <v>06803800330000</v>
      </c>
      <c r="AK61" s="12" t="s">
        <v>498</v>
      </c>
      <c r="AL61" s="12" t="s">
        <v>398</v>
      </c>
      <c r="AM61" s="12" t="s">
        <v>399</v>
      </c>
      <c r="AN61" s="12" t="s">
        <v>400</v>
      </c>
      <c r="AO61" s="12" t="s">
        <v>401</v>
      </c>
      <c r="AQ61">
        <f t="shared" si="11"/>
        <v>61</v>
      </c>
      <c r="AR61" t="b">
        <f t="shared" si="8"/>
        <v>1</v>
      </c>
      <c r="AS61" t="str">
        <f t="shared" si="9"/>
        <v>Done</v>
      </c>
      <c r="AT61" t="str">
        <f t="shared" si="10"/>
        <v>YES</v>
      </c>
      <c r="AU61" s="25">
        <v>43935</v>
      </c>
    </row>
    <row r="62" spans="1:47" x14ac:dyDescent="0.25">
      <c r="A62" t="s">
        <v>233</v>
      </c>
      <c r="B62" s="8" t="str">
        <f t="shared" si="12"/>
        <v>https://www.vrbo.com/970983</v>
      </c>
      <c r="C62" s="5" t="s">
        <v>22</v>
      </c>
      <c r="D62" s="5">
        <v>970983</v>
      </c>
      <c r="E62" s="5">
        <v>1518938</v>
      </c>
      <c r="F62" s="5" t="s">
        <v>51</v>
      </c>
      <c r="I62" s="5" t="b">
        <v>1</v>
      </c>
      <c r="J62" s="5" t="s">
        <v>234</v>
      </c>
      <c r="L62" s="5" t="s">
        <v>22</v>
      </c>
      <c r="M62" s="5" t="s">
        <v>26</v>
      </c>
      <c r="Q62" s="5">
        <v>2</v>
      </c>
      <c r="R62" s="5">
        <v>2</v>
      </c>
      <c r="T62" s="5">
        <f>VLOOKUP(B62,new_lat_lng!A:S,18,FALSE)</f>
        <v>38.661766350000001</v>
      </c>
      <c r="U62" s="5">
        <f>VLOOKUP(B62,new_lat_lng!A:S,19,FALSE)</f>
        <v>-121.53412587</v>
      </c>
      <c r="V62" s="7">
        <v>43827</v>
      </c>
      <c r="AF62" s="12" t="s">
        <v>26</v>
      </c>
      <c r="AG62" s="12" t="s">
        <v>22</v>
      </c>
      <c r="AI62" s="16" t="str">
        <f t="shared" si="7"/>
        <v/>
      </c>
      <c r="AJ62" s="12" t="s">
        <v>466</v>
      </c>
      <c r="AK62" s="12" t="s">
        <v>467</v>
      </c>
      <c r="AL62" s="12" t="s">
        <v>406</v>
      </c>
      <c r="AM62" s="12" t="s">
        <v>399</v>
      </c>
      <c r="AN62" s="12" t="s">
        <v>400</v>
      </c>
      <c r="AO62" s="12" t="s">
        <v>401</v>
      </c>
      <c r="AQ62">
        <f t="shared" si="11"/>
        <v>62</v>
      </c>
      <c r="AR62" t="b">
        <f t="shared" si="8"/>
        <v>1</v>
      </c>
      <c r="AS62" t="str">
        <f t="shared" si="9"/>
        <v>Done</v>
      </c>
      <c r="AT62" t="str">
        <f t="shared" si="10"/>
        <v>YES</v>
      </c>
      <c r="AU62" s="25">
        <v>43900</v>
      </c>
    </row>
    <row r="63" spans="1:47" x14ac:dyDescent="0.25">
      <c r="A63" t="s">
        <v>231</v>
      </c>
      <c r="B63" s="8" t="str">
        <f t="shared" si="12"/>
        <v>https://www.vrbo.com/1826959</v>
      </c>
      <c r="C63" s="5" t="s">
        <v>22</v>
      </c>
      <c r="D63" s="5">
        <v>1826959</v>
      </c>
      <c r="E63" s="5">
        <v>2388468</v>
      </c>
      <c r="F63" s="5" t="s">
        <v>23</v>
      </c>
      <c r="I63" s="5" t="b">
        <v>1</v>
      </c>
      <c r="J63" s="5" t="s">
        <v>232</v>
      </c>
      <c r="L63" s="5" t="s">
        <v>22</v>
      </c>
      <c r="M63" s="5" t="s">
        <v>26</v>
      </c>
      <c r="Q63" s="5">
        <v>3</v>
      </c>
      <c r="R63" s="5">
        <v>2</v>
      </c>
      <c r="T63" s="5">
        <f>VLOOKUP(B63,new_lat_lng!A:S,18,FALSE)</f>
        <v>38.624943600000002</v>
      </c>
      <c r="U63" s="5">
        <f>VLOOKUP(B63,new_lat_lng!A:S,19,FALSE)</f>
        <v>-121.49076441</v>
      </c>
      <c r="V63" s="7">
        <v>43827</v>
      </c>
      <c r="AE63" s="12" t="s">
        <v>407</v>
      </c>
      <c r="AF63" s="12" t="s">
        <v>26</v>
      </c>
      <c r="AG63" s="12" t="s">
        <v>22</v>
      </c>
      <c r="AI63" s="16" t="str">
        <f t="shared" si="7"/>
        <v/>
      </c>
      <c r="AQ63">
        <f t="shared" si="11"/>
        <v>63</v>
      </c>
      <c r="AR63" t="b">
        <f t="shared" si="8"/>
        <v>0</v>
      </c>
      <c r="AS63" t="str">
        <f t="shared" si="9"/>
        <v>Done</v>
      </c>
      <c r="AT63" t="str">
        <f t="shared" si="10"/>
        <v>NO</v>
      </c>
      <c r="AU63" s="24"/>
    </row>
    <row r="64" spans="1:47" x14ac:dyDescent="0.25">
      <c r="A64" t="s">
        <v>124</v>
      </c>
      <c r="B64" s="8" t="str">
        <f t="shared" si="12"/>
        <v>https://www.vrbo.com/571981</v>
      </c>
      <c r="C64" s="5" t="s">
        <v>22</v>
      </c>
      <c r="D64" s="5">
        <v>571981</v>
      </c>
      <c r="E64" s="5">
        <v>1119298</v>
      </c>
      <c r="F64" s="5" t="s">
        <v>125</v>
      </c>
      <c r="I64" s="5" t="b">
        <v>1</v>
      </c>
      <c r="J64" s="5" t="s">
        <v>126</v>
      </c>
      <c r="L64" s="5" t="s">
        <v>22</v>
      </c>
      <c r="M64" s="5" t="s">
        <v>26</v>
      </c>
      <c r="Q64" s="5">
        <v>1</v>
      </c>
      <c r="R64" s="5">
        <v>2</v>
      </c>
      <c r="T64" s="5">
        <f>VLOOKUP(B64,new_lat_lng!A:S,18,FALSE)</f>
        <v>38.577131399999999</v>
      </c>
      <c r="U64" s="5">
        <f>VLOOKUP(B64,new_lat_lng!A:S,19,FALSE)</f>
        <v>-121.5010896</v>
      </c>
      <c r="V64" s="7">
        <v>43827</v>
      </c>
      <c r="AF64" s="12" t="s">
        <v>26</v>
      </c>
      <c r="AG64" s="12" t="s">
        <v>22</v>
      </c>
      <c r="AI64" s="16" t="str">
        <f t="shared" si="7"/>
        <v/>
      </c>
      <c r="AJ64" s="12" t="s">
        <v>453</v>
      </c>
      <c r="AK64" s="12" t="s">
        <v>499</v>
      </c>
      <c r="AL64" s="12" t="s">
        <v>398</v>
      </c>
      <c r="AM64" s="12" t="s">
        <v>449</v>
      </c>
      <c r="AN64" s="12" t="s">
        <v>400</v>
      </c>
      <c r="AO64" s="12" t="s">
        <v>401</v>
      </c>
      <c r="AQ64">
        <f t="shared" si="11"/>
        <v>64</v>
      </c>
      <c r="AR64" t="b">
        <f t="shared" si="8"/>
        <v>1</v>
      </c>
      <c r="AS64" t="str">
        <f t="shared" si="9"/>
        <v>Done</v>
      </c>
      <c r="AT64" t="str">
        <f t="shared" si="10"/>
        <v>YES</v>
      </c>
      <c r="AU64" s="25">
        <v>44026</v>
      </c>
    </row>
    <row r="65" spans="1:47" x14ac:dyDescent="0.25">
      <c r="A65" t="s">
        <v>186</v>
      </c>
      <c r="B65" s="8" t="str">
        <f t="shared" si="12"/>
        <v>https://www.vrbo.com/960170</v>
      </c>
      <c r="C65" s="5" t="s">
        <v>22</v>
      </c>
      <c r="D65" s="5">
        <v>960170</v>
      </c>
      <c r="E65" s="5">
        <v>1508125</v>
      </c>
      <c r="F65" s="5" t="s">
        <v>23</v>
      </c>
      <c r="I65" s="5" t="b">
        <v>1</v>
      </c>
      <c r="J65" s="5" t="s">
        <v>187</v>
      </c>
      <c r="L65" s="5" t="s">
        <v>188</v>
      </c>
      <c r="M65" s="5" t="s">
        <v>26</v>
      </c>
      <c r="Q65" s="5">
        <v>1</v>
      </c>
      <c r="R65" s="5">
        <v>1</v>
      </c>
      <c r="T65" s="5">
        <f>VLOOKUP(B65,new_lat_lng!A:S,18,FALSE)</f>
        <v>38.567472000000002</v>
      </c>
      <c r="U65" s="5">
        <f>VLOOKUP(B65,new_lat_lng!A:S,19,FALSE)</f>
        <v>-121.455005</v>
      </c>
      <c r="V65" s="7">
        <v>43827</v>
      </c>
      <c r="AF65" s="12" t="s">
        <v>26</v>
      </c>
      <c r="AG65" s="12" t="s">
        <v>22</v>
      </c>
      <c r="AH65" s="16" t="s">
        <v>500</v>
      </c>
      <c r="AI65" s="16" t="str">
        <f t="shared" si="7"/>
        <v>00801970220000</v>
      </c>
      <c r="AK65" s="12" t="s">
        <v>501</v>
      </c>
      <c r="AL65" s="12" t="s">
        <v>398</v>
      </c>
      <c r="AM65" s="12" t="s">
        <v>418</v>
      </c>
      <c r="AN65" s="12" t="s">
        <v>400</v>
      </c>
      <c r="AO65" s="12" t="s">
        <v>401</v>
      </c>
      <c r="AQ65">
        <f t="shared" si="11"/>
        <v>65</v>
      </c>
      <c r="AR65" t="b">
        <f t="shared" si="8"/>
        <v>1</v>
      </c>
      <c r="AS65" t="str">
        <f t="shared" si="9"/>
        <v>Done</v>
      </c>
      <c r="AT65" t="str">
        <f t="shared" si="10"/>
        <v>YES</v>
      </c>
      <c r="AU65" s="25">
        <v>43935</v>
      </c>
    </row>
    <row r="66" spans="1:47" x14ac:dyDescent="0.25">
      <c r="A66" t="s">
        <v>191</v>
      </c>
      <c r="B66" s="8" t="str">
        <f t="shared" si="12"/>
        <v>https://www.vrbo.com/1722555</v>
      </c>
      <c r="C66" s="5" t="s">
        <v>22</v>
      </c>
      <c r="D66" s="5">
        <v>1722555</v>
      </c>
      <c r="E66" s="5">
        <v>2284040</v>
      </c>
      <c r="F66" s="5" t="s">
        <v>23</v>
      </c>
      <c r="I66" s="5" t="b">
        <v>1</v>
      </c>
      <c r="J66" s="5" t="s">
        <v>192</v>
      </c>
      <c r="L66" s="5" t="s">
        <v>22</v>
      </c>
      <c r="M66" s="5" t="s">
        <v>26</v>
      </c>
      <c r="Q66" s="5">
        <v>3</v>
      </c>
      <c r="R66" s="5">
        <v>2</v>
      </c>
      <c r="T66" s="5">
        <f>VLOOKUP(B66,new_lat_lng!A:S,18,FALSE)</f>
        <v>38.675870719999999</v>
      </c>
      <c r="U66" s="5">
        <f>VLOOKUP(B66,new_lat_lng!A:S,19,FALSE)</f>
        <v>-121.3403785</v>
      </c>
      <c r="V66" s="7">
        <v>43827</v>
      </c>
      <c r="AF66" s="12" t="s">
        <v>26</v>
      </c>
      <c r="AG66" s="12" t="s">
        <v>22</v>
      </c>
      <c r="AH66" s="16" t="s">
        <v>502</v>
      </c>
      <c r="AI66" s="16" t="str">
        <f t="shared" si="7"/>
        <v>22002630260000</v>
      </c>
      <c r="AK66" s="12" t="s">
        <v>503</v>
      </c>
      <c r="AL66" s="12" t="s">
        <v>406</v>
      </c>
      <c r="AM66" s="12" t="s">
        <v>412</v>
      </c>
      <c r="AN66" s="12" t="s">
        <v>400</v>
      </c>
      <c r="AO66" s="12" t="s">
        <v>401</v>
      </c>
      <c r="AQ66">
        <f t="shared" si="11"/>
        <v>66</v>
      </c>
      <c r="AR66" t="b">
        <f t="shared" si="8"/>
        <v>1</v>
      </c>
      <c r="AS66" t="str">
        <f t="shared" si="9"/>
        <v>Done</v>
      </c>
      <c r="AT66" t="str">
        <f t="shared" si="10"/>
        <v>YES</v>
      </c>
      <c r="AU66" s="25">
        <v>44012</v>
      </c>
    </row>
    <row r="67" spans="1:47" x14ac:dyDescent="0.25">
      <c r="A67" t="s">
        <v>85</v>
      </c>
      <c r="B67" s="8" t="str">
        <f t="shared" si="12"/>
        <v>https://www.vrbo.com/1570134</v>
      </c>
      <c r="C67" s="5" t="s">
        <v>22</v>
      </c>
      <c r="D67" s="5">
        <v>1570134</v>
      </c>
      <c r="E67" s="5">
        <v>2131310</v>
      </c>
      <c r="F67" s="5" t="s">
        <v>30</v>
      </c>
      <c r="I67" s="5" t="b">
        <v>1</v>
      </c>
      <c r="J67" s="5" t="s">
        <v>86</v>
      </c>
      <c r="L67" s="5" t="s">
        <v>22</v>
      </c>
      <c r="M67" s="5" t="s">
        <v>26</v>
      </c>
      <c r="Q67" s="5">
        <v>2</v>
      </c>
      <c r="R67" s="5">
        <v>2</v>
      </c>
      <c r="T67" s="5">
        <f>VLOOKUP(B67,new_lat_lng!A:S,18,FALSE)</f>
        <v>38.574142000000002</v>
      </c>
      <c r="U67" s="5">
        <f>VLOOKUP(B67,new_lat_lng!A:S,19,FALSE)</f>
        <v>-121.487595</v>
      </c>
      <c r="V67" s="7">
        <v>43827</v>
      </c>
      <c r="AF67" s="12" t="s">
        <v>26</v>
      </c>
      <c r="AG67" s="12" t="s">
        <v>22</v>
      </c>
      <c r="AH67" s="16" t="s">
        <v>469</v>
      </c>
      <c r="AI67" s="16" t="str">
        <f t="shared" ref="AI67:AI98" si="13">SUBSTITUTE(AH67,"-","")</f>
        <v>00601720200000</v>
      </c>
      <c r="AK67" s="12" t="s">
        <v>470</v>
      </c>
      <c r="AL67" s="12" t="s">
        <v>398</v>
      </c>
      <c r="AN67" s="12" t="s">
        <v>400</v>
      </c>
      <c r="AO67" s="12" t="s">
        <v>401</v>
      </c>
      <c r="AQ67">
        <f t="shared" si="11"/>
        <v>67</v>
      </c>
      <c r="AR67" t="b">
        <f t="shared" ref="AR67:AR98" si="14">OR(IF(AH67&lt;&gt;"",TRUE,FALSE),IF(AJ67&lt;&gt;"",TRUE,FALSE),IF(AK67&lt;&gt;"",TRUE,FALSE))</f>
        <v>1</v>
      </c>
      <c r="AS67" t="str">
        <f t="shared" ref="AS67:AS98" si="15">IF(OR(NOT(AI67=""),NOT(AJ67=""),NOT(AK67=""),AO67="room",AN67="RV",AN67="timeshare",AN67="resort",AE67="no"),"Done","")</f>
        <v>Done</v>
      </c>
      <c r="AT67" t="str">
        <f t="shared" ref="AT67:AT74" si="16">IF(OR(AO67="room",AN67="RV",AN67="timeshare",AN67="resort",AE67="no"),"NO","YES")</f>
        <v>YES</v>
      </c>
      <c r="AU67" s="25">
        <v>44005</v>
      </c>
    </row>
    <row r="68" spans="1:47" x14ac:dyDescent="0.25">
      <c r="A68" t="s">
        <v>258</v>
      </c>
      <c r="B68" s="8" t="str">
        <f t="shared" si="12"/>
        <v>https://www.vrbo.com/1027695</v>
      </c>
      <c r="C68" s="5" t="s">
        <v>22</v>
      </c>
      <c r="D68" s="5">
        <v>1027695</v>
      </c>
      <c r="E68" s="5">
        <v>1575643</v>
      </c>
      <c r="F68" s="5" t="s">
        <v>23</v>
      </c>
      <c r="I68" s="5" t="b">
        <v>1</v>
      </c>
      <c r="J68" s="5" t="s">
        <v>259</v>
      </c>
      <c r="L68" s="5" t="s">
        <v>22</v>
      </c>
      <c r="M68" s="5" t="s">
        <v>26</v>
      </c>
      <c r="Q68" s="5">
        <v>3</v>
      </c>
      <c r="R68" s="5">
        <v>3</v>
      </c>
      <c r="T68" s="5">
        <f>VLOOKUP(B68,new_lat_lng!A:S,18,FALSE)</f>
        <v>38.605302260000002</v>
      </c>
      <c r="U68" s="5">
        <f>VLOOKUP(B68,new_lat_lng!A:S,19,FALSE)</f>
        <v>-121.5305037</v>
      </c>
      <c r="V68" s="7">
        <v>43827</v>
      </c>
      <c r="AF68" s="12" t="s">
        <v>26</v>
      </c>
      <c r="AG68" s="12" t="s">
        <v>22</v>
      </c>
      <c r="AH68" s="16" t="s">
        <v>504</v>
      </c>
      <c r="AI68" s="16" t="str">
        <f t="shared" si="13"/>
        <v>27404300920000</v>
      </c>
      <c r="AK68" s="12" t="s">
        <v>505</v>
      </c>
      <c r="AL68" s="12" t="s">
        <v>398</v>
      </c>
      <c r="AN68" s="12" t="s">
        <v>400</v>
      </c>
      <c r="AO68" s="12" t="s">
        <v>401</v>
      </c>
      <c r="AQ68">
        <f t="shared" ref="AQ68:AQ99" si="17">AQ67+1</f>
        <v>68</v>
      </c>
      <c r="AR68" t="b">
        <f t="shared" si="14"/>
        <v>1</v>
      </c>
      <c r="AS68" t="str">
        <f t="shared" si="15"/>
        <v>Done</v>
      </c>
      <c r="AT68" t="str">
        <f t="shared" si="16"/>
        <v>YES</v>
      </c>
      <c r="AU68" s="25">
        <v>43928</v>
      </c>
    </row>
    <row r="69" spans="1:47" x14ac:dyDescent="0.25">
      <c r="A69" t="s">
        <v>89</v>
      </c>
      <c r="B69" s="8" t="str">
        <f t="shared" si="12"/>
        <v>https://www.vrbo.com/1513383</v>
      </c>
      <c r="C69" s="5" t="s">
        <v>22</v>
      </c>
      <c r="D69" s="5">
        <v>1513383</v>
      </c>
      <c r="E69" s="5">
        <v>2072176</v>
      </c>
      <c r="F69" s="5" t="s">
        <v>90</v>
      </c>
      <c r="I69" s="5" t="b">
        <v>1</v>
      </c>
      <c r="J69" s="5" t="s">
        <v>91</v>
      </c>
      <c r="L69" s="5" t="s">
        <v>22</v>
      </c>
      <c r="M69" s="5" t="s">
        <v>26</v>
      </c>
      <c r="Q69" s="5">
        <v>3</v>
      </c>
      <c r="R69" s="5">
        <v>2</v>
      </c>
      <c r="T69" s="5">
        <f>VLOOKUP(B69,new_lat_lng!A:S,18,FALSE)</f>
        <v>38.578933620000001</v>
      </c>
      <c r="U69" s="5">
        <f>VLOOKUP(B69,new_lat_lng!A:S,19,FALSE)</f>
        <v>-121.46477973</v>
      </c>
      <c r="V69" s="7">
        <v>43827</v>
      </c>
      <c r="AF69" s="12" t="s">
        <v>26</v>
      </c>
      <c r="AG69" s="12" t="s">
        <v>22</v>
      </c>
      <c r="AH69" s="16" t="s">
        <v>506</v>
      </c>
      <c r="AI69" s="16" t="str">
        <f t="shared" si="13"/>
        <v>00302040060000</v>
      </c>
      <c r="AK69" s="12" t="s">
        <v>507</v>
      </c>
      <c r="AL69" s="12" t="s">
        <v>398</v>
      </c>
      <c r="AM69" s="12" t="s">
        <v>412</v>
      </c>
      <c r="AN69" s="12" t="s">
        <v>400</v>
      </c>
      <c r="AO69" s="12" t="s">
        <v>401</v>
      </c>
      <c r="AQ69">
        <f t="shared" si="17"/>
        <v>69</v>
      </c>
      <c r="AR69" t="b">
        <f t="shared" si="14"/>
        <v>1</v>
      </c>
      <c r="AS69" t="str">
        <f t="shared" si="15"/>
        <v>Done</v>
      </c>
      <c r="AT69" t="str">
        <f t="shared" si="16"/>
        <v>YES</v>
      </c>
      <c r="AU69" s="25">
        <v>44068</v>
      </c>
    </row>
    <row r="70" spans="1:47" x14ac:dyDescent="0.25">
      <c r="A70" t="s">
        <v>180</v>
      </c>
      <c r="B70" s="8" t="str">
        <f t="shared" si="12"/>
        <v>https://www.vrbo.com/1500151</v>
      </c>
      <c r="C70" s="5" t="s">
        <v>22</v>
      </c>
      <c r="D70" s="5">
        <v>1500151</v>
      </c>
      <c r="E70" s="5">
        <v>2058912</v>
      </c>
      <c r="F70" s="5" t="s">
        <v>23</v>
      </c>
      <c r="I70" s="5" t="b">
        <v>1</v>
      </c>
      <c r="J70" s="5" t="s">
        <v>181</v>
      </c>
      <c r="L70" s="5" t="s">
        <v>22</v>
      </c>
      <c r="M70" s="5" t="s">
        <v>26</v>
      </c>
      <c r="Q70" s="5">
        <v>2</v>
      </c>
      <c r="R70" s="5">
        <v>1</v>
      </c>
      <c r="T70" s="5">
        <f>VLOOKUP(B70,new_lat_lng!A:S,18,FALSE)</f>
        <v>38.573701399999997</v>
      </c>
      <c r="U70" s="5">
        <f>VLOOKUP(B70,new_lat_lng!A:S,19,FALSE)</f>
        <v>-121.4583248</v>
      </c>
      <c r="V70" s="7">
        <v>43827</v>
      </c>
      <c r="AF70" s="12" t="s">
        <v>26</v>
      </c>
      <c r="AG70" s="12" t="s">
        <v>22</v>
      </c>
      <c r="AH70" s="16" t="s">
        <v>508</v>
      </c>
      <c r="AI70" s="16" t="str">
        <f t="shared" si="13"/>
        <v>00402730150000</v>
      </c>
      <c r="AK70" s="12" t="s">
        <v>455</v>
      </c>
      <c r="AL70" s="12" t="s">
        <v>398</v>
      </c>
      <c r="AM70" s="12" t="s">
        <v>412</v>
      </c>
      <c r="AN70" s="12" t="s">
        <v>400</v>
      </c>
      <c r="AO70" s="12" t="s">
        <v>401</v>
      </c>
      <c r="AQ70">
        <f t="shared" si="17"/>
        <v>70</v>
      </c>
      <c r="AR70" t="b">
        <f t="shared" si="14"/>
        <v>1</v>
      </c>
      <c r="AS70" t="str">
        <f t="shared" si="15"/>
        <v>Done</v>
      </c>
      <c r="AT70" t="str">
        <f t="shared" si="16"/>
        <v>YES</v>
      </c>
      <c r="AU70" s="25">
        <v>43907</v>
      </c>
    </row>
    <row r="71" spans="1:47" x14ac:dyDescent="0.25">
      <c r="A71" t="s">
        <v>57</v>
      </c>
      <c r="B71" s="8" t="str">
        <f t="shared" si="12"/>
        <v>https://www.vrbo.com/1570132</v>
      </c>
      <c r="C71" s="5" t="s">
        <v>22</v>
      </c>
      <c r="D71" s="5">
        <v>1570132</v>
      </c>
      <c r="E71" s="5">
        <v>2131308</v>
      </c>
      <c r="F71" s="5" t="s">
        <v>30</v>
      </c>
      <c r="I71" s="5" t="b">
        <v>1</v>
      </c>
      <c r="J71" s="5" t="s">
        <v>58</v>
      </c>
      <c r="L71" s="5" t="s">
        <v>22</v>
      </c>
      <c r="M71" s="5" t="s">
        <v>26</v>
      </c>
      <c r="Q71" s="5">
        <v>1</v>
      </c>
      <c r="R71" s="5">
        <v>1</v>
      </c>
      <c r="T71" s="5">
        <f>VLOOKUP(B71,new_lat_lng!A:S,18,FALSE)</f>
        <v>38.574142000000002</v>
      </c>
      <c r="U71" s="5">
        <f>VLOOKUP(B71,new_lat_lng!A:S,19,FALSE)</f>
        <v>-121.487595</v>
      </c>
      <c r="V71" s="7">
        <v>43827</v>
      </c>
      <c r="AF71" s="12" t="s">
        <v>26</v>
      </c>
      <c r="AG71" s="12" t="s">
        <v>22</v>
      </c>
      <c r="AH71" s="16" t="s">
        <v>469</v>
      </c>
      <c r="AI71" s="16" t="str">
        <f t="shared" si="13"/>
        <v>00601720200000</v>
      </c>
      <c r="AK71" s="12" t="s">
        <v>470</v>
      </c>
      <c r="AL71" s="12" t="s">
        <v>398</v>
      </c>
      <c r="AN71" s="12" t="s">
        <v>400</v>
      </c>
      <c r="AO71" s="12" t="s">
        <v>401</v>
      </c>
      <c r="AQ71">
        <f t="shared" si="17"/>
        <v>71</v>
      </c>
      <c r="AR71" t="b">
        <f t="shared" si="14"/>
        <v>1</v>
      </c>
      <c r="AS71" t="str">
        <f t="shared" si="15"/>
        <v>Done</v>
      </c>
      <c r="AT71" t="str">
        <f t="shared" si="16"/>
        <v>YES</v>
      </c>
      <c r="AU71" s="25">
        <v>43956</v>
      </c>
    </row>
    <row r="72" spans="1:47" x14ac:dyDescent="0.25">
      <c r="A72" t="s">
        <v>235</v>
      </c>
      <c r="B72" s="8" t="str">
        <f t="shared" si="12"/>
        <v>https://www.vrbo.com/491716</v>
      </c>
      <c r="C72" s="5" t="s">
        <v>22</v>
      </c>
      <c r="D72" s="5">
        <v>491716</v>
      </c>
      <c r="E72" s="5">
        <v>1074897</v>
      </c>
      <c r="F72" s="5" t="s">
        <v>90</v>
      </c>
      <c r="I72" s="5" t="b">
        <v>1</v>
      </c>
      <c r="J72" s="5" t="s">
        <v>236</v>
      </c>
      <c r="L72" s="5" t="s">
        <v>22</v>
      </c>
      <c r="M72" s="5" t="s">
        <v>26</v>
      </c>
      <c r="Q72" s="5">
        <v>2</v>
      </c>
      <c r="R72" s="5">
        <v>2</v>
      </c>
      <c r="T72" s="5">
        <f>VLOOKUP(B72,new_lat_lng!A:S,18,FALSE)</f>
        <v>38.5328485</v>
      </c>
      <c r="U72" s="5">
        <f>VLOOKUP(B72,new_lat_lng!A:S,19,FALSE)</f>
        <v>-121.42758240000001</v>
      </c>
      <c r="V72" s="7">
        <v>43703</v>
      </c>
      <c r="AE72" s="12" t="s">
        <v>407</v>
      </c>
      <c r="AF72" s="12" t="s">
        <v>26</v>
      </c>
      <c r="AG72" s="12" t="s">
        <v>22</v>
      </c>
      <c r="AI72" s="16" t="str">
        <f t="shared" si="13"/>
        <v/>
      </c>
      <c r="AQ72">
        <f t="shared" si="17"/>
        <v>72</v>
      </c>
      <c r="AR72" t="b">
        <f t="shared" si="14"/>
        <v>0</v>
      </c>
      <c r="AS72" t="str">
        <f t="shared" si="15"/>
        <v>Done</v>
      </c>
      <c r="AT72" t="str">
        <f t="shared" si="16"/>
        <v>NO</v>
      </c>
      <c r="AU72" s="24"/>
    </row>
    <row r="73" spans="1:47" ht="15.75" customHeight="1" x14ac:dyDescent="0.25">
      <c r="A73" t="s">
        <v>189</v>
      </c>
      <c r="B73" s="8" t="str">
        <f t="shared" si="12"/>
        <v>https://www.vrbo.com/835953</v>
      </c>
      <c r="C73" s="5" t="s">
        <v>22</v>
      </c>
      <c r="D73" s="5">
        <v>835953</v>
      </c>
      <c r="E73" s="5">
        <v>1383892</v>
      </c>
      <c r="F73" s="5" t="s">
        <v>23</v>
      </c>
      <c r="I73" s="5" t="b">
        <v>1</v>
      </c>
      <c r="J73" s="5" t="s">
        <v>190</v>
      </c>
      <c r="L73" s="5" t="s">
        <v>22</v>
      </c>
      <c r="M73" s="5" t="s">
        <v>26</v>
      </c>
      <c r="Q73" s="5">
        <v>3</v>
      </c>
      <c r="R73" s="5">
        <v>2</v>
      </c>
      <c r="T73" s="5">
        <f>VLOOKUP(B73,new_lat_lng!A:S,18,FALSE)</f>
        <v>38.565708800000003</v>
      </c>
      <c r="U73" s="5">
        <f>VLOOKUP(B73,new_lat_lng!A:S,19,FALSE)</f>
        <v>-121.4064628</v>
      </c>
      <c r="V73" s="7">
        <v>43827</v>
      </c>
      <c r="AF73" s="12" t="s">
        <v>26</v>
      </c>
      <c r="AG73" s="12" t="s">
        <v>22</v>
      </c>
      <c r="AH73" s="16">
        <v>29504800200000</v>
      </c>
      <c r="AI73" s="16" t="str">
        <f t="shared" si="13"/>
        <v>29504800200000</v>
      </c>
      <c r="AK73" s="15" t="s">
        <v>509</v>
      </c>
      <c r="AL73" s="12" t="s">
        <v>398</v>
      </c>
      <c r="AN73" s="12" t="s">
        <v>400</v>
      </c>
      <c r="AO73" s="12" t="s">
        <v>401</v>
      </c>
      <c r="AQ73">
        <f t="shared" si="17"/>
        <v>73</v>
      </c>
      <c r="AR73" t="b">
        <f t="shared" si="14"/>
        <v>1</v>
      </c>
      <c r="AS73" t="str">
        <f t="shared" si="15"/>
        <v>Done</v>
      </c>
      <c r="AT73" t="str">
        <f t="shared" si="16"/>
        <v>YES</v>
      </c>
      <c r="AU73" s="25">
        <v>44033</v>
      </c>
    </row>
    <row r="74" spans="1:47" x14ac:dyDescent="0.25">
      <c r="A74" t="s">
        <v>274</v>
      </c>
      <c r="B74" s="8" t="str">
        <f t="shared" si="12"/>
        <v>https://www.vrbo.com/1640504</v>
      </c>
      <c r="C74" s="5" t="s">
        <v>22</v>
      </c>
      <c r="D74" s="5">
        <v>1640504</v>
      </c>
      <c r="E74" s="5">
        <v>2201827</v>
      </c>
      <c r="F74" s="5" t="s">
        <v>30</v>
      </c>
      <c r="I74" s="5" t="b">
        <v>1</v>
      </c>
      <c r="J74" s="5" t="s">
        <v>275</v>
      </c>
      <c r="L74" s="5" t="s">
        <v>22</v>
      </c>
      <c r="M74" s="5" t="s">
        <v>26</v>
      </c>
      <c r="Q74" s="5">
        <v>1</v>
      </c>
      <c r="R74" s="5">
        <v>1</v>
      </c>
      <c r="T74" s="5">
        <f>VLOOKUP(B74,new_lat_lng!A:S,18,FALSE)</f>
        <v>38.554817159999999</v>
      </c>
      <c r="U74" s="5">
        <f>VLOOKUP(B74,new_lat_lng!A:S,19,FALSE)</f>
        <v>-121.48069733</v>
      </c>
      <c r="V74" s="7">
        <v>43827</v>
      </c>
      <c r="AF74" s="12" t="s">
        <v>26</v>
      </c>
      <c r="AG74" s="12" t="s">
        <v>22</v>
      </c>
      <c r="AH74" s="16" t="s">
        <v>510</v>
      </c>
      <c r="AI74" s="16" t="str">
        <f t="shared" si="13"/>
        <v>01003410080000</v>
      </c>
      <c r="AK74" s="12" t="s">
        <v>511</v>
      </c>
      <c r="AL74" s="12" t="s">
        <v>398</v>
      </c>
      <c r="AN74" s="12" t="s">
        <v>456</v>
      </c>
      <c r="AO74" s="12" t="s">
        <v>401</v>
      </c>
      <c r="AQ74">
        <f t="shared" si="17"/>
        <v>74</v>
      </c>
      <c r="AR74" t="b">
        <f t="shared" si="14"/>
        <v>1</v>
      </c>
      <c r="AS74" t="str">
        <f t="shared" si="15"/>
        <v>Done</v>
      </c>
      <c r="AT74" t="str">
        <f t="shared" si="16"/>
        <v>YES</v>
      </c>
      <c r="AU74" s="25">
        <v>43900</v>
      </c>
    </row>
    <row r="75" spans="1:47" x14ac:dyDescent="0.25">
      <c r="A75" t="s">
        <v>276</v>
      </c>
      <c r="B75" s="8" t="str">
        <f t="shared" si="12"/>
        <v>https://www.vrbo.com/1570663</v>
      </c>
      <c r="C75" s="5" t="s">
        <v>22</v>
      </c>
      <c r="D75" s="5">
        <v>1570663</v>
      </c>
      <c r="E75" s="5">
        <v>2131839</v>
      </c>
      <c r="F75" s="5" t="s">
        <v>23</v>
      </c>
      <c r="I75" s="5" t="b">
        <v>1</v>
      </c>
      <c r="J75" s="5" t="s">
        <v>277</v>
      </c>
      <c r="L75" s="5" t="s">
        <v>22</v>
      </c>
      <c r="M75" s="5" t="s">
        <v>26</v>
      </c>
      <c r="Q75" s="5">
        <v>1</v>
      </c>
      <c r="R75" s="5">
        <v>1</v>
      </c>
      <c r="T75" s="5">
        <f>VLOOKUP(B75,new_lat_lng!A:S,18,FALSE)</f>
        <v>38.566806499999998</v>
      </c>
      <c r="U75" s="5">
        <f>VLOOKUP(B75,new_lat_lng!A:S,19,FALSE)</f>
        <v>-121.46544162000001</v>
      </c>
      <c r="V75" s="7">
        <v>43827</v>
      </c>
      <c r="AF75" s="12" t="s">
        <v>26</v>
      </c>
      <c r="AG75" s="12" t="s">
        <v>22</v>
      </c>
      <c r="AI75" s="16" t="str">
        <f t="shared" si="13"/>
        <v/>
      </c>
      <c r="AQ75">
        <f t="shared" si="17"/>
        <v>75</v>
      </c>
      <c r="AR75" t="b">
        <f t="shared" si="14"/>
        <v>0</v>
      </c>
      <c r="AS75" t="str">
        <f t="shared" si="15"/>
        <v/>
      </c>
      <c r="AU75" s="25">
        <v>43977</v>
      </c>
    </row>
    <row r="76" spans="1:47" x14ac:dyDescent="0.25">
      <c r="A76" t="s">
        <v>201</v>
      </c>
      <c r="B76" s="8" t="str">
        <f t="shared" si="12"/>
        <v>https://www.vrbo.com/1294446</v>
      </c>
      <c r="C76" s="5" t="s">
        <v>22</v>
      </c>
      <c r="D76" s="5">
        <v>1294446</v>
      </c>
      <c r="E76" s="5">
        <v>1845595</v>
      </c>
      <c r="F76" s="5" t="s">
        <v>23</v>
      </c>
      <c r="I76" s="5" t="b">
        <v>1</v>
      </c>
      <c r="J76" s="5" t="s">
        <v>202</v>
      </c>
      <c r="L76" s="5" t="s">
        <v>22</v>
      </c>
      <c r="M76" s="5" t="s">
        <v>26</v>
      </c>
      <c r="Q76" s="5">
        <v>3</v>
      </c>
      <c r="R76" s="5">
        <v>3</v>
      </c>
      <c r="T76" s="5">
        <f>VLOOKUP(B76,new_lat_lng!A:S,18,FALSE)</f>
        <v>38.681381809999998</v>
      </c>
      <c r="U76" s="5">
        <f>VLOOKUP(B76,new_lat_lng!A:S,19,FALSE)</f>
        <v>-121.53214644000001</v>
      </c>
      <c r="V76" s="7">
        <v>43827</v>
      </c>
      <c r="AF76" s="12" t="s">
        <v>26</v>
      </c>
      <c r="AG76" s="12" t="s">
        <v>22</v>
      </c>
      <c r="AI76" s="16" t="str">
        <f t="shared" si="13"/>
        <v/>
      </c>
      <c r="AQ76">
        <f t="shared" si="17"/>
        <v>76</v>
      </c>
      <c r="AR76" t="b">
        <f t="shared" si="14"/>
        <v>0</v>
      </c>
      <c r="AS76" t="str">
        <f t="shared" si="15"/>
        <v/>
      </c>
      <c r="AU76" s="25">
        <v>43984</v>
      </c>
    </row>
    <row r="77" spans="1:47" x14ac:dyDescent="0.25">
      <c r="A77" t="s">
        <v>203</v>
      </c>
      <c r="B77" s="8" t="str">
        <f t="shared" si="12"/>
        <v>https://www.vrbo.com/1793330</v>
      </c>
      <c r="C77" s="5" t="s">
        <v>22</v>
      </c>
      <c r="D77" s="5">
        <v>1793330</v>
      </c>
      <c r="E77" s="5">
        <v>2354839</v>
      </c>
      <c r="F77" s="5" t="s">
        <v>23</v>
      </c>
      <c r="I77" s="5" t="b">
        <v>1</v>
      </c>
      <c r="J77" s="5" t="s">
        <v>204</v>
      </c>
      <c r="L77" s="5" t="s">
        <v>22</v>
      </c>
      <c r="M77" s="5" t="s">
        <v>26</v>
      </c>
      <c r="Q77" s="5">
        <v>3</v>
      </c>
      <c r="R77" s="5">
        <v>3</v>
      </c>
      <c r="T77" s="5">
        <f>VLOOKUP(B77,new_lat_lng!A:S,18,FALSE)</f>
        <v>38.672221829999998</v>
      </c>
      <c r="U77" s="5">
        <f>VLOOKUP(B77,new_lat_lng!A:S,19,FALSE)</f>
        <v>-121.52612105</v>
      </c>
      <c r="V77" s="7">
        <v>43827</v>
      </c>
      <c r="AF77" s="12" t="s">
        <v>26</v>
      </c>
      <c r="AG77" s="12" t="s">
        <v>22</v>
      </c>
      <c r="AH77" s="16" t="s">
        <v>512</v>
      </c>
      <c r="AI77" s="16" t="str">
        <f t="shared" si="13"/>
        <v>20113200480000</v>
      </c>
      <c r="AK77" s="12" t="s">
        <v>513</v>
      </c>
      <c r="AL77" s="12" t="s">
        <v>398</v>
      </c>
      <c r="AM77" s="12" t="s">
        <v>412</v>
      </c>
      <c r="AN77" s="12" t="s">
        <v>400</v>
      </c>
      <c r="AO77" s="12" t="s">
        <v>401</v>
      </c>
      <c r="AQ77">
        <f t="shared" si="17"/>
        <v>77</v>
      </c>
      <c r="AR77" t="b">
        <f t="shared" si="14"/>
        <v>1</v>
      </c>
      <c r="AS77" t="str">
        <f t="shared" si="15"/>
        <v>Done</v>
      </c>
      <c r="AT77" t="str">
        <f t="shared" ref="AT77:AT82" si="18">IF(OR(AO77="room",AN77="RV",AN77="timeshare",AN77="resort",AE77="no"),"NO","YES")</f>
        <v>YES</v>
      </c>
      <c r="AU77" s="25">
        <v>43970</v>
      </c>
    </row>
    <row r="78" spans="1:47" x14ac:dyDescent="0.25">
      <c r="A78" t="s">
        <v>239</v>
      </c>
      <c r="B78" s="8" t="str">
        <f t="shared" si="12"/>
        <v>https://www.vrbo.com/1824877</v>
      </c>
      <c r="C78" s="5" t="s">
        <v>22</v>
      </c>
      <c r="D78" s="5">
        <v>1824877</v>
      </c>
      <c r="E78" s="5">
        <v>2386386</v>
      </c>
      <c r="F78" s="5" t="s">
        <v>240</v>
      </c>
      <c r="I78" s="5" t="b">
        <v>1</v>
      </c>
      <c r="J78" s="5" t="s">
        <v>241</v>
      </c>
      <c r="L78" s="5" t="s">
        <v>22</v>
      </c>
      <c r="M78" s="5" t="s">
        <v>26</v>
      </c>
      <c r="Q78" s="5">
        <v>1</v>
      </c>
      <c r="R78" s="5">
        <v>1</v>
      </c>
      <c r="T78" s="5">
        <f>VLOOKUP(B78,new_lat_lng!A:S,18,FALSE)</f>
        <v>38.458359999999999</v>
      </c>
      <c r="U78" s="5">
        <f>VLOOKUP(B78,new_lat_lng!A:S,19,FALSE)</f>
        <v>-121.2813075</v>
      </c>
      <c r="V78" s="7">
        <v>43827</v>
      </c>
      <c r="AE78" s="12" t="s">
        <v>407</v>
      </c>
      <c r="AF78" s="12" t="s">
        <v>26</v>
      </c>
      <c r="AG78" s="12" t="s">
        <v>22</v>
      </c>
      <c r="AI78" s="16" t="str">
        <f t="shared" si="13"/>
        <v/>
      </c>
      <c r="AQ78">
        <f t="shared" si="17"/>
        <v>78</v>
      </c>
      <c r="AR78" t="b">
        <f t="shared" si="14"/>
        <v>0</v>
      </c>
      <c r="AS78" t="str">
        <f t="shared" si="15"/>
        <v>Done</v>
      </c>
      <c r="AT78" t="str">
        <f t="shared" si="18"/>
        <v>NO</v>
      </c>
      <c r="AU78" s="24"/>
    </row>
    <row r="79" spans="1:47" x14ac:dyDescent="0.25">
      <c r="A79" t="s">
        <v>242</v>
      </c>
      <c r="B79" s="8" t="str">
        <f t="shared" si="12"/>
        <v>https://www.vrbo.com/1728881</v>
      </c>
      <c r="C79" s="5" t="s">
        <v>22</v>
      </c>
      <c r="D79" s="5">
        <v>1728881</v>
      </c>
      <c r="E79" s="5">
        <v>2290367</v>
      </c>
      <c r="F79" s="5" t="s">
        <v>125</v>
      </c>
      <c r="I79" s="5" t="b">
        <v>1</v>
      </c>
      <c r="J79" s="5" t="s">
        <v>243</v>
      </c>
      <c r="L79" s="5" t="s">
        <v>22</v>
      </c>
      <c r="M79" s="5" t="s">
        <v>26</v>
      </c>
      <c r="Q79" s="5">
        <v>2</v>
      </c>
      <c r="R79" s="5">
        <v>3</v>
      </c>
      <c r="T79" s="5">
        <f>VLOOKUP(B79,new_lat_lng!A:S,18,FALSE)</f>
        <v>38.582730910000002</v>
      </c>
      <c r="U79" s="5">
        <f>VLOOKUP(B79,new_lat_lng!A:S,19,FALSE)</f>
        <v>-121.47949902000001</v>
      </c>
      <c r="V79" s="7">
        <v>43827</v>
      </c>
      <c r="AF79" s="12" t="s">
        <v>26</v>
      </c>
      <c r="AG79" s="12" t="s">
        <v>22</v>
      </c>
      <c r="AH79" s="16" t="s">
        <v>514</v>
      </c>
      <c r="AI79" s="16" t="str">
        <f t="shared" si="13"/>
        <v>00201330230001</v>
      </c>
      <c r="AK79" s="12" t="s">
        <v>515</v>
      </c>
      <c r="AL79" s="12" t="s">
        <v>398</v>
      </c>
      <c r="AM79" s="12" t="s">
        <v>418</v>
      </c>
      <c r="AN79" s="12" t="s">
        <v>400</v>
      </c>
      <c r="AO79" s="12" t="s">
        <v>401</v>
      </c>
      <c r="AQ79">
        <f t="shared" si="17"/>
        <v>79</v>
      </c>
      <c r="AR79" t="b">
        <f t="shared" si="14"/>
        <v>1</v>
      </c>
      <c r="AS79" t="str">
        <f t="shared" si="15"/>
        <v>Done</v>
      </c>
      <c r="AT79" t="str">
        <f t="shared" si="18"/>
        <v>YES</v>
      </c>
      <c r="AU79" s="25">
        <v>43886</v>
      </c>
    </row>
    <row r="80" spans="1:47" x14ac:dyDescent="0.25">
      <c r="A80" t="s">
        <v>237</v>
      </c>
      <c r="B80" s="8" t="str">
        <f t="shared" si="12"/>
        <v>https://www.vrbo.com/1340364</v>
      </c>
      <c r="C80" s="5" t="s">
        <v>22</v>
      </c>
      <c r="D80" s="5">
        <v>1340364</v>
      </c>
      <c r="E80" s="5">
        <v>1898700</v>
      </c>
      <c r="F80" s="5" t="s">
        <v>23</v>
      </c>
      <c r="I80" s="5" t="b">
        <v>1</v>
      </c>
      <c r="J80" s="5" t="s">
        <v>238</v>
      </c>
      <c r="L80" s="5" t="s">
        <v>22</v>
      </c>
      <c r="M80" s="5" t="s">
        <v>26</v>
      </c>
      <c r="Q80" s="5">
        <v>4</v>
      </c>
      <c r="R80" s="5">
        <v>2</v>
      </c>
      <c r="T80" s="5">
        <f>VLOOKUP(B80,new_lat_lng!A:S,18,FALSE)</f>
        <v>38.578688999999997</v>
      </c>
      <c r="U80" s="5">
        <f>VLOOKUP(B80,new_lat_lng!A:S,19,FALSE)</f>
        <v>-121.46822299999999</v>
      </c>
      <c r="V80" s="7">
        <v>43827</v>
      </c>
      <c r="AF80" s="12" t="s">
        <v>26</v>
      </c>
      <c r="AG80" s="12" t="s">
        <v>22</v>
      </c>
      <c r="AH80" s="16" t="s">
        <v>516</v>
      </c>
      <c r="AI80" s="16" t="str">
        <f t="shared" si="13"/>
        <v>00301520190000</v>
      </c>
      <c r="AK80" s="12" t="s">
        <v>517</v>
      </c>
      <c r="AL80" s="12" t="s">
        <v>398</v>
      </c>
      <c r="AM80" s="12" t="s">
        <v>399</v>
      </c>
      <c r="AN80" s="12" t="s">
        <v>400</v>
      </c>
      <c r="AO80" s="12" t="s">
        <v>401</v>
      </c>
      <c r="AQ80">
        <f t="shared" si="17"/>
        <v>80</v>
      </c>
      <c r="AR80" t="b">
        <f t="shared" si="14"/>
        <v>1</v>
      </c>
      <c r="AS80" t="str">
        <f t="shared" si="15"/>
        <v>Done</v>
      </c>
      <c r="AT80" t="str">
        <f t="shared" si="18"/>
        <v>YES</v>
      </c>
      <c r="AU80" s="25">
        <v>44019</v>
      </c>
    </row>
    <row r="81" spans="1:47" x14ac:dyDescent="0.25">
      <c r="A81" t="s">
        <v>270</v>
      </c>
      <c r="B81" s="8" t="str">
        <f t="shared" si="12"/>
        <v>https://www.vrbo.com/794250</v>
      </c>
      <c r="C81" s="5" t="s">
        <v>22</v>
      </c>
      <c r="D81" s="5">
        <v>794250</v>
      </c>
      <c r="E81" s="5">
        <v>1342188</v>
      </c>
      <c r="F81" s="5" t="s">
        <v>30</v>
      </c>
      <c r="I81" s="5" t="b">
        <v>1</v>
      </c>
      <c r="J81" s="5" t="s">
        <v>271</v>
      </c>
      <c r="L81" s="5" t="s">
        <v>22</v>
      </c>
      <c r="M81" s="5" t="s">
        <v>26</v>
      </c>
      <c r="Q81" s="5">
        <v>2</v>
      </c>
      <c r="R81" s="5">
        <v>1</v>
      </c>
      <c r="T81" s="5">
        <f>VLOOKUP(B81,new_lat_lng!A:S,18,FALSE)</f>
        <v>38.553896000000002</v>
      </c>
      <c r="U81" s="5">
        <f>VLOOKUP(B81,new_lat_lng!A:S,19,FALSE)</f>
        <v>-121.46696799999999</v>
      </c>
      <c r="V81" s="7">
        <v>43827</v>
      </c>
      <c r="AF81" s="12" t="s">
        <v>26</v>
      </c>
      <c r="AG81" s="12" t="s">
        <v>22</v>
      </c>
      <c r="AH81" s="16" t="s">
        <v>518</v>
      </c>
      <c r="AI81" s="16" t="str">
        <f t="shared" si="13"/>
        <v>01003210150000</v>
      </c>
      <c r="AK81" s="12" t="s">
        <v>519</v>
      </c>
      <c r="AL81" s="12" t="s">
        <v>398</v>
      </c>
      <c r="AM81" s="12" t="s">
        <v>449</v>
      </c>
      <c r="AN81" s="12" t="s">
        <v>400</v>
      </c>
      <c r="AO81" s="12" t="s">
        <v>401</v>
      </c>
      <c r="AQ81">
        <f t="shared" si="17"/>
        <v>81</v>
      </c>
      <c r="AR81" t="b">
        <f t="shared" si="14"/>
        <v>1</v>
      </c>
      <c r="AS81" t="str">
        <f t="shared" si="15"/>
        <v>Done</v>
      </c>
      <c r="AT81" t="str">
        <f t="shared" si="18"/>
        <v>YES</v>
      </c>
      <c r="AU81" s="25">
        <v>44075</v>
      </c>
    </row>
    <row r="82" spans="1:47" x14ac:dyDescent="0.25">
      <c r="A82" t="s">
        <v>272</v>
      </c>
      <c r="B82" s="8" t="str">
        <f t="shared" si="12"/>
        <v>https://www.vrbo.com/456039</v>
      </c>
      <c r="C82" s="5" t="s">
        <v>22</v>
      </c>
      <c r="D82" s="5">
        <v>456039</v>
      </c>
      <c r="E82" s="5">
        <v>1039150</v>
      </c>
      <c r="F82" s="5" t="s">
        <v>23</v>
      </c>
      <c r="I82" s="5" t="b">
        <v>1</v>
      </c>
      <c r="J82" s="5" t="s">
        <v>273</v>
      </c>
      <c r="L82" s="5" t="s">
        <v>22</v>
      </c>
      <c r="M82" s="5" t="s">
        <v>26</v>
      </c>
      <c r="Q82" s="5">
        <v>5</v>
      </c>
      <c r="R82" s="5">
        <v>2</v>
      </c>
      <c r="T82" s="5">
        <f>VLOOKUP(B82,new_lat_lng!A:S,18,FALSE)</f>
        <v>38.562942</v>
      </c>
      <c r="U82" s="5">
        <f>VLOOKUP(B82,new_lat_lng!A:S,19,FALSE)</f>
        <v>-121.445982</v>
      </c>
      <c r="V82" s="7">
        <v>43827</v>
      </c>
      <c r="AF82" s="12" t="s">
        <v>26</v>
      </c>
      <c r="AG82" s="12" t="s">
        <v>22</v>
      </c>
      <c r="AH82" s="16" t="s">
        <v>520</v>
      </c>
      <c r="AI82" s="16" t="str">
        <f t="shared" si="13"/>
        <v>00803340040000</v>
      </c>
      <c r="AK82" s="12" t="s">
        <v>521</v>
      </c>
      <c r="AL82" s="12" t="s">
        <v>398</v>
      </c>
      <c r="AM82" s="12" t="s">
        <v>412</v>
      </c>
      <c r="AN82" s="12" t="s">
        <v>400</v>
      </c>
      <c r="AO82" s="12" t="s">
        <v>401</v>
      </c>
      <c r="AQ82">
        <f t="shared" si="17"/>
        <v>82</v>
      </c>
      <c r="AR82" t="b">
        <f t="shared" si="14"/>
        <v>1</v>
      </c>
      <c r="AS82" t="str">
        <f t="shared" si="15"/>
        <v>Done</v>
      </c>
      <c r="AT82" t="str">
        <f t="shared" si="18"/>
        <v>YES</v>
      </c>
      <c r="AU82" s="25">
        <v>43907</v>
      </c>
    </row>
    <row r="83" spans="1:47" x14ac:dyDescent="0.25">
      <c r="A83" t="s">
        <v>207</v>
      </c>
      <c r="B83" s="8" t="str">
        <f t="shared" si="12"/>
        <v>https://www.vrbo.com/1516585</v>
      </c>
      <c r="C83" s="5" t="s">
        <v>22</v>
      </c>
      <c r="D83" s="5">
        <v>1516585</v>
      </c>
      <c r="E83" s="5">
        <v>2075381</v>
      </c>
      <c r="F83" s="5" t="s">
        <v>23</v>
      </c>
      <c r="I83" s="5" t="b">
        <v>1</v>
      </c>
      <c r="J83" s="5" t="s">
        <v>208</v>
      </c>
      <c r="L83" s="5" t="s">
        <v>22</v>
      </c>
      <c r="M83" s="5" t="s">
        <v>26</v>
      </c>
      <c r="Q83" s="5">
        <v>3</v>
      </c>
      <c r="R83" s="5">
        <v>1</v>
      </c>
      <c r="T83" s="5">
        <f>VLOOKUP(B83,new_lat_lng!A:S,18,FALSE)</f>
        <v>38.615906109999997</v>
      </c>
      <c r="U83" s="5">
        <f>VLOOKUP(B83,new_lat_lng!A:S,19,FALSE)</f>
        <v>-121.49126232</v>
      </c>
      <c r="V83" s="7">
        <v>43827</v>
      </c>
      <c r="AF83" s="12" t="s">
        <v>26</v>
      </c>
      <c r="AG83" s="12" t="s">
        <v>22</v>
      </c>
      <c r="AI83" s="16" t="str">
        <f t="shared" si="13"/>
        <v/>
      </c>
      <c r="AQ83">
        <f t="shared" si="17"/>
        <v>83</v>
      </c>
      <c r="AR83" t="b">
        <f t="shared" si="14"/>
        <v>0</v>
      </c>
      <c r="AS83" t="str">
        <f t="shared" si="15"/>
        <v/>
      </c>
      <c r="AU83" s="25">
        <v>43886</v>
      </c>
    </row>
    <row r="84" spans="1:47" x14ac:dyDescent="0.25">
      <c r="A84" t="s">
        <v>65</v>
      </c>
      <c r="B84" s="8" t="str">
        <f t="shared" si="12"/>
        <v>https://www.vrbo.com/720066</v>
      </c>
      <c r="C84" s="5" t="s">
        <v>22</v>
      </c>
      <c r="D84" s="5">
        <v>720066</v>
      </c>
      <c r="E84" s="5">
        <v>1268004</v>
      </c>
      <c r="F84" s="5" t="s">
        <v>30</v>
      </c>
      <c r="I84" s="5" t="b">
        <v>1</v>
      </c>
      <c r="J84" s="5" t="s">
        <v>66</v>
      </c>
      <c r="L84" s="5" t="s">
        <v>22</v>
      </c>
      <c r="M84" s="5" t="s">
        <v>26</v>
      </c>
      <c r="Q84" s="5">
        <v>1</v>
      </c>
      <c r="R84" s="5">
        <v>1</v>
      </c>
      <c r="T84" s="5">
        <f>VLOOKUP(B84,new_lat_lng!A:S,18,FALSE)</f>
        <v>38.571863</v>
      </c>
      <c r="U84" s="5">
        <f>VLOOKUP(B84,new_lat_lng!A:S,19,FALSE)</f>
        <v>-121.400898</v>
      </c>
      <c r="V84" s="7">
        <v>43827</v>
      </c>
      <c r="AF84" s="12" t="s">
        <v>26</v>
      </c>
      <c r="AG84" s="12" t="s">
        <v>22</v>
      </c>
      <c r="AH84" s="16" t="s">
        <v>522</v>
      </c>
      <c r="AI84" s="16" t="str">
        <f t="shared" si="13"/>
        <v>29300120150000</v>
      </c>
      <c r="AK84" s="12" t="s">
        <v>523</v>
      </c>
      <c r="AL84" s="12" t="s">
        <v>398</v>
      </c>
      <c r="AM84" s="12" t="s">
        <v>412</v>
      </c>
      <c r="AN84" s="12" t="s">
        <v>400</v>
      </c>
      <c r="AO84" s="12" t="s">
        <v>401</v>
      </c>
      <c r="AQ84">
        <f t="shared" si="17"/>
        <v>84</v>
      </c>
      <c r="AR84" t="b">
        <f t="shared" si="14"/>
        <v>1</v>
      </c>
      <c r="AS84" t="str">
        <f t="shared" si="15"/>
        <v>Done</v>
      </c>
      <c r="AT84" t="str">
        <f t="shared" ref="AT84:AT113" si="19">IF(OR(AO84="room",AN84="RV",AN84="timeshare",AN84="resort",AE84="no"),"NO","YES")</f>
        <v>YES</v>
      </c>
      <c r="AU84" s="25">
        <v>43949</v>
      </c>
    </row>
    <row r="85" spans="1:47" x14ac:dyDescent="0.25">
      <c r="A85" t="s">
        <v>59</v>
      </c>
      <c r="B85" s="8" t="str">
        <f t="shared" si="12"/>
        <v>https://www.vrbo.com/1778400</v>
      </c>
      <c r="C85" s="5" t="s">
        <v>22</v>
      </c>
      <c r="D85" s="5">
        <v>1778400</v>
      </c>
      <c r="E85" s="5">
        <v>2339909</v>
      </c>
      <c r="F85" s="5" t="s">
        <v>23</v>
      </c>
      <c r="I85" s="5" t="b">
        <v>1</v>
      </c>
      <c r="J85" s="5" t="s">
        <v>60</v>
      </c>
      <c r="L85" s="5" t="s">
        <v>22</v>
      </c>
      <c r="M85" s="5" t="s">
        <v>26</v>
      </c>
      <c r="Q85" s="5">
        <v>3</v>
      </c>
      <c r="R85" s="5">
        <v>2</v>
      </c>
      <c r="T85" s="5">
        <f>VLOOKUP(B85,new_lat_lng!A:S,18,FALSE)</f>
        <v>38.689629549999999</v>
      </c>
      <c r="U85" s="5">
        <f>VLOOKUP(B85,new_lat_lng!A:S,19,FALSE)</f>
        <v>-121.34653788999999</v>
      </c>
      <c r="V85" s="7">
        <v>43827</v>
      </c>
      <c r="AF85" s="12" t="s">
        <v>26</v>
      </c>
      <c r="AG85" s="12" t="s">
        <v>22</v>
      </c>
      <c r="AH85" s="16" t="s">
        <v>524</v>
      </c>
      <c r="AI85" s="16" t="str">
        <f t="shared" si="13"/>
        <v>22202900330000</v>
      </c>
      <c r="AK85" s="12" t="s">
        <v>525</v>
      </c>
      <c r="AL85" s="12" t="s">
        <v>398</v>
      </c>
      <c r="AM85" s="12" t="s">
        <v>399</v>
      </c>
      <c r="AN85" s="12" t="s">
        <v>400</v>
      </c>
      <c r="AO85" s="12" t="s">
        <v>401</v>
      </c>
      <c r="AQ85">
        <f t="shared" si="17"/>
        <v>85</v>
      </c>
      <c r="AR85" t="b">
        <f t="shared" si="14"/>
        <v>1</v>
      </c>
      <c r="AS85" t="str">
        <f t="shared" si="15"/>
        <v>Done</v>
      </c>
      <c r="AT85" t="str">
        <f t="shared" si="19"/>
        <v>YES</v>
      </c>
      <c r="AU85" s="25">
        <v>43914</v>
      </c>
    </row>
    <row r="86" spans="1:47" x14ac:dyDescent="0.25">
      <c r="A86" t="s">
        <v>205</v>
      </c>
      <c r="B86" s="8" t="str">
        <f t="shared" si="12"/>
        <v>https://www.vrbo.com/970968</v>
      </c>
      <c r="C86" s="5" t="s">
        <v>22</v>
      </c>
      <c r="D86" s="5">
        <v>970968</v>
      </c>
      <c r="E86" s="5">
        <v>1518923</v>
      </c>
      <c r="F86" s="5" t="s">
        <v>23</v>
      </c>
      <c r="I86" s="5" t="b">
        <v>1</v>
      </c>
      <c r="J86" s="5" t="s">
        <v>206</v>
      </c>
      <c r="L86" s="5" t="s">
        <v>22</v>
      </c>
      <c r="M86" s="5" t="s">
        <v>26</v>
      </c>
      <c r="Q86" s="5">
        <v>2</v>
      </c>
      <c r="R86" s="5">
        <v>1</v>
      </c>
      <c r="T86" s="5">
        <f>VLOOKUP(B86,new_lat_lng!A:S,18,FALSE)</f>
        <v>38.662963660000003</v>
      </c>
      <c r="U86" s="5">
        <f>VLOOKUP(B86,new_lat_lng!A:S,19,FALSE)</f>
        <v>-121.32312236</v>
      </c>
      <c r="V86" s="7">
        <v>43827</v>
      </c>
      <c r="AF86" s="12" t="s">
        <v>26</v>
      </c>
      <c r="AG86" s="12" t="s">
        <v>22</v>
      </c>
      <c r="AH86" s="16" t="s">
        <v>526</v>
      </c>
      <c r="AI86" s="16" t="str">
        <f t="shared" si="13"/>
        <v>23601110070000</v>
      </c>
      <c r="AK86" s="12" t="s">
        <v>527</v>
      </c>
      <c r="AL86" s="12" t="s">
        <v>398</v>
      </c>
      <c r="AM86" s="12" t="s">
        <v>399</v>
      </c>
      <c r="AN86" s="12" t="s">
        <v>400</v>
      </c>
      <c r="AO86" s="12" t="s">
        <v>401</v>
      </c>
      <c r="AP86" s="13" t="s">
        <v>528</v>
      </c>
      <c r="AQ86">
        <f t="shared" si="17"/>
        <v>86</v>
      </c>
      <c r="AR86" t="b">
        <f t="shared" si="14"/>
        <v>1</v>
      </c>
      <c r="AS86" t="str">
        <f t="shared" si="15"/>
        <v>Done</v>
      </c>
      <c r="AT86" t="str">
        <f t="shared" si="19"/>
        <v>YES</v>
      </c>
      <c r="AU86" s="25">
        <v>43977</v>
      </c>
    </row>
    <row r="87" spans="1:47" x14ac:dyDescent="0.25">
      <c r="A87" t="s">
        <v>61</v>
      </c>
      <c r="B87" s="8" t="str">
        <f t="shared" si="12"/>
        <v>https://www.vrbo.com/1671725</v>
      </c>
      <c r="C87" s="5" t="s">
        <v>22</v>
      </c>
      <c r="D87" s="5">
        <v>1671725</v>
      </c>
      <c r="E87" s="5">
        <v>2233121</v>
      </c>
      <c r="F87" s="5" t="s">
        <v>23</v>
      </c>
      <c r="I87" s="5" t="b">
        <v>1</v>
      </c>
      <c r="J87" s="5" t="s">
        <v>62</v>
      </c>
      <c r="L87" s="5" t="s">
        <v>22</v>
      </c>
      <c r="M87" s="5" t="s">
        <v>26</v>
      </c>
      <c r="Q87" s="5">
        <v>2</v>
      </c>
      <c r="R87" s="5">
        <v>1</v>
      </c>
      <c r="T87" s="5">
        <f>VLOOKUP(B87,new_lat_lng!A:S,18,FALSE)</f>
        <v>38.578800200000003</v>
      </c>
      <c r="U87" s="5">
        <f>VLOOKUP(B87,new_lat_lng!A:S,19,FALSE)</f>
        <v>-121.4594321</v>
      </c>
      <c r="V87" s="7">
        <v>43827</v>
      </c>
      <c r="AF87" s="12" t="s">
        <v>26</v>
      </c>
      <c r="AG87" s="12" t="s">
        <v>22</v>
      </c>
      <c r="AH87" s="16" t="s">
        <v>529</v>
      </c>
      <c r="AI87" s="16" t="str">
        <f t="shared" si="13"/>
        <v>00301640020000</v>
      </c>
      <c r="AK87" s="12" t="s">
        <v>530</v>
      </c>
      <c r="AL87" s="12" t="s">
        <v>398</v>
      </c>
      <c r="AN87" s="12" t="s">
        <v>400</v>
      </c>
      <c r="AO87" s="12" t="s">
        <v>401</v>
      </c>
      <c r="AQ87">
        <f t="shared" si="17"/>
        <v>87</v>
      </c>
      <c r="AR87" t="b">
        <f t="shared" si="14"/>
        <v>1</v>
      </c>
      <c r="AS87" t="str">
        <f t="shared" si="15"/>
        <v>Done</v>
      </c>
      <c r="AT87" t="str">
        <f t="shared" si="19"/>
        <v>YES</v>
      </c>
      <c r="AU87" s="25">
        <v>43970</v>
      </c>
    </row>
    <row r="88" spans="1:47" x14ac:dyDescent="0.25">
      <c r="A88" t="s">
        <v>110</v>
      </c>
      <c r="B88" s="8" t="str">
        <f t="shared" si="12"/>
        <v>https://www.vrbo.com/1189640</v>
      </c>
      <c r="C88" s="5" t="s">
        <v>22</v>
      </c>
      <c r="D88" s="5">
        <v>1189640</v>
      </c>
      <c r="E88" s="5">
        <v>1740398</v>
      </c>
      <c r="F88" s="5" t="s">
        <v>23</v>
      </c>
      <c r="I88" s="5" t="b">
        <v>1</v>
      </c>
      <c r="J88" s="5" t="s">
        <v>111</v>
      </c>
      <c r="L88" s="5" t="s">
        <v>22</v>
      </c>
      <c r="M88" s="5" t="s">
        <v>26</v>
      </c>
      <c r="Q88" s="5">
        <v>2</v>
      </c>
      <c r="R88" s="5">
        <v>2</v>
      </c>
      <c r="T88" s="5">
        <f>VLOOKUP(B88,new_lat_lng!A:S,18,FALSE)</f>
        <v>38.551288120000002</v>
      </c>
      <c r="U88" s="5">
        <f>VLOOKUP(B88,new_lat_lng!A:S,19,FALSE)</f>
        <v>-121.48995187</v>
      </c>
      <c r="V88" s="7">
        <v>43827</v>
      </c>
      <c r="AF88" s="12" t="s">
        <v>26</v>
      </c>
      <c r="AG88" s="12" t="s">
        <v>22</v>
      </c>
      <c r="AH88" s="16" t="s">
        <v>531</v>
      </c>
      <c r="AI88" s="16" t="str">
        <f t="shared" si="13"/>
        <v>01200530080000</v>
      </c>
      <c r="AK88" s="12" t="s">
        <v>532</v>
      </c>
      <c r="AL88" s="12" t="s">
        <v>398</v>
      </c>
      <c r="AN88" s="12" t="s">
        <v>456</v>
      </c>
      <c r="AP88" s="13" t="s">
        <v>533</v>
      </c>
      <c r="AQ88">
        <f t="shared" si="17"/>
        <v>88</v>
      </c>
      <c r="AR88" t="b">
        <f t="shared" si="14"/>
        <v>1</v>
      </c>
      <c r="AS88" t="str">
        <f t="shared" si="15"/>
        <v>Done</v>
      </c>
      <c r="AT88" t="str">
        <f t="shared" si="19"/>
        <v>YES</v>
      </c>
      <c r="AU88" s="25">
        <v>43935</v>
      </c>
    </row>
    <row r="89" spans="1:47" x14ac:dyDescent="0.25">
      <c r="A89" t="s">
        <v>63</v>
      </c>
      <c r="B89" s="8" t="str">
        <f t="shared" si="12"/>
        <v>https://www.vrbo.com/776699</v>
      </c>
      <c r="C89" s="5" t="s">
        <v>22</v>
      </c>
      <c r="D89" s="5">
        <v>776699</v>
      </c>
      <c r="E89" s="5">
        <v>1324637</v>
      </c>
      <c r="F89" s="5" t="s">
        <v>23</v>
      </c>
      <c r="I89" s="5" t="b">
        <v>1</v>
      </c>
      <c r="J89" s="5" t="s">
        <v>64</v>
      </c>
      <c r="L89" s="5" t="s">
        <v>22</v>
      </c>
      <c r="M89" s="5" t="s">
        <v>26</v>
      </c>
      <c r="Q89" s="5">
        <v>3</v>
      </c>
      <c r="R89" s="5">
        <v>2</v>
      </c>
      <c r="T89" s="5">
        <f>VLOOKUP(B89,new_lat_lng!A:S,18,FALSE)</f>
        <v>38.629874700000002</v>
      </c>
      <c r="U89" s="5">
        <f>VLOOKUP(B89,new_lat_lng!A:S,19,FALSE)</f>
        <v>-121.52602143</v>
      </c>
      <c r="V89" s="7">
        <v>43827</v>
      </c>
      <c r="AF89" s="12" t="s">
        <v>26</v>
      </c>
      <c r="AG89" s="12" t="s">
        <v>22</v>
      </c>
      <c r="AH89" s="16" t="s">
        <v>534</v>
      </c>
      <c r="AI89" s="16" t="str">
        <f t="shared" si="13"/>
        <v>22519000920000</v>
      </c>
      <c r="AK89" s="12" t="s">
        <v>535</v>
      </c>
      <c r="AL89" s="12" t="s">
        <v>406</v>
      </c>
      <c r="AM89" s="12" t="s">
        <v>418</v>
      </c>
      <c r="AN89" s="12" t="s">
        <v>400</v>
      </c>
      <c r="AO89" s="12" t="s">
        <v>401</v>
      </c>
      <c r="AQ89">
        <f t="shared" si="17"/>
        <v>89</v>
      </c>
      <c r="AR89" t="b">
        <f t="shared" si="14"/>
        <v>1</v>
      </c>
      <c r="AS89" t="str">
        <f t="shared" si="15"/>
        <v>Done</v>
      </c>
      <c r="AT89" t="str">
        <f t="shared" si="19"/>
        <v>YES</v>
      </c>
      <c r="AU89" s="25">
        <v>43942</v>
      </c>
    </row>
    <row r="90" spans="1:47" x14ac:dyDescent="0.25">
      <c r="A90" t="s">
        <v>108</v>
      </c>
      <c r="B90" s="8" t="str">
        <f t="shared" si="12"/>
        <v>https://www.vrbo.com/1462460</v>
      </c>
      <c r="C90" s="5" t="s">
        <v>22</v>
      </c>
      <c r="D90" s="5">
        <v>1462460</v>
      </c>
      <c r="E90" s="5">
        <v>2021049</v>
      </c>
      <c r="F90" s="5" t="s">
        <v>23</v>
      </c>
      <c r="I90" s="5" t="b">
        <v>1</v>
      </c>
      <c r="J90" s="5" t="s">
        <v>109</v>
      </c>
      <c r="L90" s="5" t="s">
        <v>22</v>
      </c>
      <c r="M90" s="5" t="s">
        <v>26</v>
      </c>
      <c r="Q90" s="5">
        <v>3</v>
      </c>
      <c r="R90" s="5">
        <v>2</v>
      </c>
      <c r="T90" s="5">
        <f>VLOOKUP(B90,new_lat_lng!A:S,18,FALSE)</f>
        <v>38.700270189999998</v>
      </c>
      <c r="U90" s="5">
        <f>VLOOKUP(B90,new_lat_lng!A:S,19,FALSE)</f>
        <v>-121.34599281</v>
      </c>
      <c r="V90" s="7">
        <v>43827</v>
      </c>
      <c r="AF90" s="12" t="s">
        <v>26</v>
      </c>
      <c r="AG90" s="12" t="s">
        <v>22</v>
      </c>
      <c r="AH90" s="16" t="s">
        <v>536</v>
      </c>
      <c r="AI90" s="16" t="str">
        <f t="shared" si="13"/>
        <v>21904400200000</v>
      </c>
      <c r="AK90" s="12" t="s">
        <v>537</v>
      </c>
      <c r="AL90" s="12" t="s">
        <v>398</v>
      </c>
      <c r="AM90" s="12" t="s">
        <v>399</v>
      </c>
      <c r="AN90" s="12" t="s">
        <v>400</v>
      </c>
      <c r="AO90" s="12" t="s">
        <v>401</v>
      </c>
      <c r="AQ90">
        <f t="shared" si="17"/>
        <v>90</v>
      </c>
      <c r="AR90" t="b">
        <f t="shared" si="14"/>
        <v>1</v>
      </c>
      <c r="AS90" t="str">
        <f t="shared" si="15"/>
        <v>Done</v>
      </c>
      <c r="AT90" t="str">
        <f t="shared" si="19"/>
        <v>YES</v>
      </c>
      <c r="AU90" s="25">
        <v>43914</v>
      </c>
    </row>
    <row r="91" spans="1:47" x14ac:dyDescent="0.25">
      <c r="A91" t="s">
        <v>225</v>
      </c>
      <c r="B91" s="8" t="str">
        <f t="shared" si="12"/>
        <v>https://www.vrbo.com/1827855</v>
      </c>
      <c r="C91" s="5" t="s">
        <v>22</v>
      </c>
      <c r="D91" s="5">
        <v>1827855</v>
      </c>
      <c r="E91" s="5">
        <v>2389364</v>
      </c>
      <c r="F91" s="5" t="s">
        <v>23</v>
      </c>
      <c r="I91" s="5" t="b">
        <v>1</v>
      </c>
      <c r="J91" s="5" t="s">
        <v>226</v>
      </c>
      <c r="L91" s="5" t="s">
        <v>22</v>
      </c>
      <c r="M91" s="5" t="s">
        <v>26</v>
      </c>
      <c r="Q91" s="5">
        <v>4</v>
      </c>
      <c r="R91" s="5">
        <v>2</v>
      </c>
      <c r="T91" s="5">
        <f>VLOOKUP(B91,new_lat_lng!A:S,18,FALSE)</f>
        <v>38.469298850000001</v>
      </c>
      <c r="U91" s="5">
        <f>VLOOKUP(B91,new_lat_lng!A:S,19,FALSE)</f>
        <v>-121.44399702</v>
      </c>
      <c r="V91" s="7">
        <v>43827</v>
      </c>
      <c r="AF91" s="12" t="s">
        <v>26</v>
      </c>
      <c r="AG91" s="12" t="s">
        <v>22</v>
      </c>
      <c r="AH91" s="16" t="s">
        <v>538</v>
      </c>
      <c r="AI91" s="16" t="str">
        <f t="shared" si="13"/>
        <v>11706950010000</v>
      </c>
      <c r="AK91" s="12" t="s">
        <v>539</v>
      </c>
      <c r="AL91" s="12" t="s">
        <v>398</v>
      </c>
      <c r="AM91" s="12" t="s">
        <v>399</v>
      </c>
      <c r="AN91" s="12" t="s">
        <v>400</v>
      </c>
      <c r="AO91" s="12" t="s">
        <v>401</v>
      </c>
      <c r="AQ91">
        <f t="shared" si="17"/>
        <v>91</v>
      </c>
      <c r="AR91" t="b">
        <f t="shared" si="14"/>
        <v>1</v>
      </c>
      <c r="AS91" t="str">
        <f t="shared" si="15"/>
        <v>Done</v>
      </c>
      <c r="AT91" t="str">
        <f t="shared" si="19"/>
        <v>YES</v>
      </c>
      <c r="AU91" s="25">
        <v>43984</v>
      </c>
    </row>
    <row r="92" spans="1:47" x14ac:dyDescent="0.25">
      <c r="A92" t="s">
        <v>262</v>
      </c>
      <c r="B92" s="8" t="str">
        <f t="shared" si="12"/>
        <v>https://www.vrbo.com/1600020</v>
      </c>
      <c r="C92" s="5" t="s">
        <v>22</v>
      </c>
      <c r="D92" s="5">
        <v>1600020</v>
      </c>
      <c r="E92" s="5">
        <v>2161315</v>
      </c>
      <c r="F92" s="5" t="s">
        <v>23</v>
      </c>
      <c r="I92" s="5" t="b">
        <v>1</v>
      </c>
      <c r="J92" s="5" t="s">
        <v>263</v>
      </c>
      <c r="L92" s="5" t="s">
        <v>22</v>
      </c>
      <c r="M92" s="5" t="s">
        <v>26</v>
      </c>
      <c r="Q92" s="5">
        <v>3</v>
      </c>
      <c r="R92" s="5">
        <v>3</v>
      </c>
      <c r="T92" s="5">
        <f>VLOOKUP(B92,new_lat_lng!A:S,18,FALSE)</f>
        <v>38.648035919999998</v>
      </c>
      <c r="U92" s="5">
        <f>VLOOKUP(B92,new_lat_lng!A:S,19,FALSE)</f>
        <v>-121.54340322</v>
      </c>
      <c r="V92" s="7">
        <v>43827</v>
      </c>
      <c r="AF92" s="12" t="s">
        <v>26</v>
      </c>
      <c r="AG92" s="12" t="s">
        <v>22</v>
      </c>
      <c r="AH92" s="16" t="s">
        <v>540</v>
      </c>
      <c r="AI92" s="16" t="str">
        <f t="shared" si="13"/>
        <v>22525701140000</v>
      </c>
      <c r="AK92" s="12" t="s">
        <v>541</v>
      </c>
      <c r="AL92" s="12" t="s">
        <v>398</v>
      </c>
      <c r="AM92" s="12" t="s">
        <v>399</v>
      </c>
      <c r="AN92" s="12" t="s">
        <v>400</v>
      </c>
      <c r="AO92" s="12" t="s">
        <v>401</v>
      </c>
      <c r="AQ92">
        <f t="shared" si="17"/>
        <v>92</v>
      </c>
      <c r="AR92" t="b">
        <f t="shared" si="14"/>
        <v>1</v>
      </c>
      <c r="AS92" t="str">
        <f t="shared" si="15"/>
        <v>Done</v>
      </c>
      <c r="AT92" t="str">
        <f t="shared" si="19"/>
        <v>YES</v>
      </c>
      <c r="AU92" s="25">
        <v>44012</v>
      </c>
    </row>
    <row r="93" spans="1:47" x14ac:dyDescent="0.25">
      <c r="A93" t="s">
        <v>229</v>
      </c>
      <c r="B93" s="8" t="str">
        <f t="shared" ref="B93:B124" si="20">HYPERLINK(A93)</f>
        <v>https://www.vrbo.com/970967</v>
      </c>
      <c r="C93" s="5" t="s">
        <v>22</v>
      </c>
      <c r="D93" s="5">
        <v>970967</v>
      </c>
      <c r="E93" s="5">
        <v>1518922</v>
      </c>
      <c r="F93" s="5" t="s">
        <v>51</v>
      </c>
      <c r="I93" s="5" t="b">
        <v>1</v>
      </c>
      <c r="J93" s="5" t="s">
        <v>230</v>
      </c>
      <c r="L93" s="5" t="s">
        <v>22</v>
      </c>
      <c r="M93" s="5" t="s">
        <v>26</v>
      </c>
      <c r="Q93" s="5">
        <v>2</v>
      </c>
      <c r="R93" s="5">
        <v>2</v>
      </c>
      <c r="T93" s="5">
        <f>VLOOKUP(B93,new_lat_lng!A:S,18,FALSE)</f>
        <v>38.666787329999998</v>
      </c>
      <c r="U93" s="5">
        <f>VLOOKUP(B93,new_lat_lng!A:S,19,FALSE)</f>
        <v>-121.52873442000001</v>
      </c>
      <c r="V93" s="7">
        <v>43827</v>
      </c>
      <c r="AE93" s="12" t="s">
        <v>407</v>
      </c>
      <c r="AF93" s="12" t="s">
        <v>26</v>
      </c>
      <c r="AG93" s="12" t="s">
        <v>22</v>
      </c>
      <c r="AI93" s="16" t="str">
        <f t="shared" si="13"/>
        <v/>
      </c>
      <c r="AQ93">
        <f t="shared" si="17"/>
        <v>93</v>
      </c>
      <c r="AR93" t="b">
        <f t="shared" si="14"/>
        <v>0</v>
      </c>
      <c r="AS93" t="str">
        <f t="shared" si="15"/>
        <v>Done</v>
      </c>
      <c r="AT93" t="str">
        <f t="shared" si="19"/>
        <v>NO</v>
      </c>
      <c r="AU93" s="24"/>
    </row>
    <row r="94" spans="1:47" x14ac:dyDescent="0.25">
      <c r="A94" t="s">
        <v>260</v>
      </c>
      <c r="B94" s="8" t="str">
        <f t="shared" si="20"/>
        <v>https://www.vrbo.com/1827157</v>
      </c>
      <c r="C94" s="5" t="s">
        <v>22</v>
      </c>
      <c r="D94" s="5">
        <v>1827157</v>
      </c>
      <c r="E94" s="5">
        <v>2388666</v>
      </c>
      <c r="F94" s="5" t="s">
        <v>23</v>
      </c>
      <c r="I94" s="5" t="b">
        <v>1</v>
      </c>
      <c r="J94" s="5" t="s">
        <v>261</v>
      </c>
      <c r="L94" s="5" t="s">
        <v>22</v>
      </c>
      <c r="M94" s="5" t="s">
        <v>26</v>
      </c>
      <c r="Q94" s="5">
        <v>1</v>
      </c>
      <c r="R94" s="5">
        <v>1</v>
      </c>
      <c r="T94" s="5">
        <f>VLOOKUP(B94,new_lat_lng!A:S,18,FALSE)</f>
        <v>38.571452999999998</v>
      </c>
      <c r="U94" s="5">
        <f>VLOOKUP(B94,new_lat_lng!A:S,19,FALSE)</f>
        <v>-121.446044</v>
      </c>
      <c r="V94" s="7">
        <v>43827</v>
      </c>
      <c r="AF94" s="12" t="s">
        <v>26</v>
      </c>
      <c r="AG94" s="12" t="s">
        <v>22</v>
      </c>
      <c r="AH94" s="16" t="s">
        <v>542</v>
      </c>
      <c r="AI94" s="16" t="str">
        <f t="shared" si="13"/>
        <v>00403020070000</v>
      </c>
      <c r="AK94" s="12" t="s">
        <v>543</v>
      </c>
      <c r="AL94" s="12" t="s">
        <v>398</v>
      </c>
      <c r="AM94" s="12" t="s">
        <v>399</v>
      </c>
      <c r="AN94" s="12" t="s">
        <v>400</v>
      </c>
      <c r="AO94" s="12" t="s">
        <v>401</v>
      </c>
      <c r="AQ94">
        <f t="shared" si="17"/>
        <v>94</v>
      </c>
      <c r="AR94" t="b">
        <f t="shared" si="14"/>
        <v>1</v>
      </c>
      <c r="AS94" t="str">
        <f t="shared" si="15"/>
        <v>Done</v>
      </c>
      <c r="AT94" t="str">
        <f t="shared" si="19"/>
        <v>YES</v>
      </c>
      <c r="AU94" s="25">
        <v>44033</v>
      </c>
    </row>
    <row r="95" spans="1:47" x14ac:dyDescent="0.25">
      <c r="A95" t="s">
        <v>227</v>
      </c>
      <c r="B95" s="8" t="str">
        <f t="shared" si="20"/>
        <v>https://www.vrbo.com/1816602</v>
      </c>
      <c r="C95" s="5" t="s">
        <v>22</v>
      </c>
      <c r="D95" s="5">
        <v>1816602</v>
      </c>
      <c r="E95" s="5">
        <v>2378111</v>
      </c>
      <c r="F95" s="5" t="s">
        <v>23</v>
      </c>
      <c r="I95" s="5" t="b">
        <v>1</v>
      </c>
      <c r="J95" s="5" t="s">
        <v>228</v>
      </c>
      <c r="L95" s="5" t="s">
        <v>22</v>
      </c>
      <c r="M95" s="5" t="s">
        <v>26</v>
      </c>
      <c r="Q95" s="5">
        <v>3</v>
      </c>
      <c r="R95" s="5">
        <v>1</v>
      </c>
      <c r="T95" s="5">
        <f>VLOOKUP(B95,new_lat_lng!A:S,18,FALSE)</f>
        <v>38.5328485</v>
      </c>
      <c r="U95" s="5">
        <f>VLOOKUP(B95,new_lat_lng!A:S,19,FALSE)</f>
        <v>-121.42758240000001</v>
      </c>
      <c r="V95" s="7">
        <v>43801</v>
      </c>
      <c r="AE95" s="12" t="s">
        <v>407</v>
      </c>
      <c r="AF95" s="12" t="s">
        <v>26</v>
      </c>
      <c r="AG95" s="12" t="s">
        <v>22</v>
      </c>
      <c r="AI95" s="16" t="str">
        <f t="shared" si="13"/>
        <v/>
      </c>
      <c r="AQ95">
        <f t="shared" si="17"/>
        <v>95</v>
      </c>
      <c r="AR95" t="b">
        <f t="shared" si="14"/>
        <v>0</v>
      </c>
      <c r="AS95" t="str">
        <f t="shared" si="15"/>
        <v>Done</v>
      </c>
      <c r="AT95" t="str">
        <f t="shared" si="19"/>
        <v>NO</v>
      </c>
      <c r="AU95" s="24"/>
    </row>
    <row r="96" spans="1:47" x14ac:dyDescent="0.25">
      <c r="A96" t="s">
        <v>178</v>
      </c>
      <c r="B96" s="8" t="str">
        <f t="shared" si="20"/>
        <v>https://www.vrbo.com/1414331</v>
      </c>
      <c r="C96" s="5" t="s">
        <v>22</v>
      </c>
      <c r="D96" s="5">
        <v>1414331</v>
      </c>
      <c r="E96" s="5">
        <v>1972718</v>
      </c>
      <c r="F96" s="5" t="s">
        <v>23</v>
      </c>
      <c r="I96" s="5" t="b">
        <v>1</v>
      </c>
      <c r="J96" s="5" t="s">
        <v>179</v>
      </c>
      <c r="L96" s="5" t="s">
        <v>22</v>
      </c>
      <c r="M96" s="5" t="s">
        <v>26</v>
      </c>
      <c r="Q96" s="5">
        <v>3</v>
      </c>
      <c r="R96" s="5">
        <v>1</v>
      </c>
      <c r="T96" s="5">
        <f>VLOOKUP(B96,new_lat_lng!A:S,18,FALSE)</f>
        <v>38.615308749999997</v>
      </c>
      <c r="U96" s="5">
        <f>VLOOKUP(B96,new_lat_lng!A:S,19,FALSE)</f>
        <v>-121.41816813</v>
      </c>
      <c r="V96" s="7">
        <v>43827</v>
      </c>
      <c r="AF96" s="12" t="s">
        <v>26</v>
      </c>
      <c r="AG96" s="12" t="s">
        <v>22</v>
      </c>
      <c r="AH96" s="16" t="s">
        <v>544</v>
      </c>
      <c r="AI96" s="16" t="str">
        <f t="shared" si="13"/>
        <v>26602940070000</v>
      </c>
      <c r="AK96" s="12" t="s">
        <v>545</v>
      </c>
      <c r="AL96" s="12" t="s">
        <v>398</v>
      </c>
      <c r="AM96" s="12" t="s">
        <v>399</v>
      </c>
      <c r="AN96" s="12" t="s">
        <v>400</v>
      </c>
      <c r="AO96" s="12" t="s">
        <v>401</v>
      </c>
      <c r="AP96" s="22" t="s">
        <v>546</v>
      </c>
      <c r="AQ96">
        <f t="shared" si="17"/>
        <v>96</v>
      </c>
      <c r="AR96" t="b">
        <f t="shared" si="14"/>
        <v>1</v>
      </c>
      <c r="AS96" t="str">
        <f t="shared" si="15"/>
        <v>Done</v>
      </c>
      <c r="AT96" t="str">
        <f t="shared" si="19"/>
        <v>YES</v>
      </c>
      <c r="AU96" s="25">
        <v>43921</v>
      </c>
    </row>
    <row r="97" spans="1:47" x14ac:dyDescent="0.25">
      <c r="A97" t="s">
        <v>55</v>
      </c>
      <c r="B97" s="8" t="str">
        <f t="shared" si="20"/>
        <v>https://www.vrbo.com/884335</v>
      </c>
      <c r="C97" s="5" t="s">
        <v>22</v>
      </c>
      <c r="D97" s="5">
        <v>884335</v>
      </c>
      <c r="E97" s="5">
        <v>1432275</v>
      </c>
      <c r="F97" s="5" t="s">
        <v>23</v>
      </c>
      <c r="I97" s="5" t="b">
        <v>1</v>
      </c>
      <c r="J97" s="5" t="s">
        <v>56</v>
      </c>
      <c r="L97" s="5" t="s">
        <v>22</v>
      </c>
      <c r="M97" s="5" t="s">
        <v>26</v>
      </c>
      <c r="Q97" s="5">
        <v>2</v>
      </c>
      <c r="R97" s="5">
        <v>1</v>
      </c>
      <c r="T97" s="5">
        <f>VLOOKUP(B97,new_lat_lng!A:S,18,FALSE)</f>
        <v>38.567250000000001</v>
      </c>
      <c r="U97" s="5">
        <f>VLOOKUP(B97,new_lat_lng!A:S,19,FALSE)</f>
        <v>-121.493859</v>
      </c>
      <c r="V97" s="7">
        <v>43827</v>
      </c>
      <c r="AF97" s="12" t="s">
        <v>26</v>
      </c>
      <c r="AG97" s="12" t="s">
        <v>22</v>
      </c>
      <c r="AH97" s="16">
        <v>901430180000</v>
      </c>
      <c r="AI97" s="16" t="str">
        <f t="shared" si="13"/>
        <v>901430180000</v>
      </c>
      <c r="AK97" s="12" t="s">
        <v>547</v>
      </c>
      <c r="AL97" s="12" t="s">
        <v>398</v>
      </c>
      <c r="AM97" s="12" t="s">
        <v>412</v>
      </c>
      <c r="AN97" s="12" t="s">
        <v>400</v>
      </c>
      <c r="AO97" s="12" t="s">
        <v>401</v>
      </c>
      <c r="AQ97">
        <f t="shared" si="17"/>
        <v>97</v>
      </c>
      <c r="AR97" t="b">
        <f t="shared" si="14"/>
        <v>1</v>
      </c>
      <c r="AS97" t="str">
        <f t="shared" si="15"/>
        <v>Done</v>
      </c>
      <c r="AT97" t="str">
        <f t="shared" si="19"/>
        <v>YES</v>
      </c>
      <c r="AU97" s="25">
        <v>43956</v>
      </c>
    </row>
    <row r="98" spans="1:47" x14ac:dyDescent="0.25">
      <c r="A98" t="s">
        <v>53</v>
      </c>
      <c r="B98" s="8" t="str">
        <f t="shared" si="20"/>
        <v>https://www.vrbo.com/1570133</v>
      </c>
      <c r="C98" s="5" t="s">
        <v>22</v>
      </c>
      <c r="D98" s="5">
        <v>1570133</v>
      </c>
      <c r="E98" s="5">
        <v>2131309</v>
      </c>
      <c r="F98" s="5" t="s">
        <v>30</v>
      </c>
      <c r="I98" s="5" t="b">
        <v>1</v>
      </c>
      <c r="J98" s="5" t="s">
        <v>54</v>
      </c>
      <c r="L98" s="5" t="s">
        <v>22</v>
      </c>
      <c r="M98" s="5" t="s">
        <v>26</v>
      </c>
      <c r="Q98" s="5">
        <v>2</v>
      </c>
      <c r="R98" s="5">
        <v>2</v>
      </c>
      <c r="T98" s="5">
        <f>VLOOKUP(B98,new_lat_lng!A:S,18,FALSE)</f>
        <v>38.574142000000002</v>
      </c>
      <c r="U98" s="5">
        <f>VLOOKUP(B98,new_lat_lng!A:S,19,FALSE)</f>
        <v>-121.487595</v>
      </c>
      <c r="V98" s="7">
        <v>43827</v>
      </c>
      <c r="AF98" s="12" t="s">
        <v>26</v>
      </c>
      <c r="AG98" s="12" t="s">
        <v>22</v>
      </c>
      <c r="AH98" s="16" t="s">
        <v>469</v>
      </c>
      <c r="AI98" s="16" t="str">
        <f t="shared" si="13"/>
        <v>00601720200000</v>
      </c>
      <c r="AK98" s="12" t="s">
        <v>470</v>
      </c>
      <c r="AL98" s="12" t="s">
        <v>398</v>
      </c>
      <c r="AN98" s="12" t="s">
        <v>400</v>
      </c>
      <c r="AO98" s="12" t="s">
        <v>401</v>
      </c>
      <c r="AQ98">
        <f t="shared" si="17"/>
        <v>98</v>
      </c>
      <c r="AR98" t="b">
        <f t="shared" si="14"/>
        <v>1</v>
      </c>
      <c r="AS98" t="str">
        <f t="shared" si="15"/>
        <v>Done</v>
      </c>
      <c r="AT98" t="str">
        <f t="shared" si="19"/>
        <v>YES</v>
      </c>
      <c r="AU98" s="25">
        <v>43963</v>
      </c>
    </row>
    <row r="99" spans="1:47" x14ac:dyDescent="0.25">
      <c r="A99" t="s">
        <v>193</v>
      </c>
      <c r="B99" s="8" t="str">
        <f t="shared" si="20"/>
        <v>https://www.vrbo.com/841773</v>
      </c>
      <c r="C99" s="5" t="s">
        <v>22</v>
      </c>
      <c r="D99" s="5">
        <v>841773</v>
      </c>
      <c r="E99" s="5">
        <v>1389712</v>
      </c>
      <c r="F99" s="5" t="s">
        <v>23</v>
      </c>
      <c r="I99" s="5" t="b">
        <v>1</v>
      </c>
      <c r="J99" s="5" t="s">
        <v>194</v>
      </c>
      <c r="L99" s="5" t="s">
        <v>22</v>
      </c>
      <c r="M99" s="5" t="s">
        <v>26</v>
      </c>
      <c r="Q99" s="5">
        <v>2</v>
      </c>
      <c r="R99" s="5">
        <v>1</v>
      </c>
      <c r="T99" s="5">
        <f>VLOOKUP(B99,new_lat_lng!A:S,18,FALSE)</f>
        <v>38.661253870000003</v>
      </c>
      <c r="U99" s="5">
        <f>VLOOKUP(B99,new_lat_lng!A:S,19,FALSE)</f>
        <v>-121.32152492</v>
      </c>
      <c r="V99" s="7">
        <v>43827</v>
      </c>
      <c r="AF99" s="12" t="s">
        <v>26</v>
      </c>
      <c r="AG99" s="12" t="s">
        <v>22</v>
      </c>
      <c r="AH99" s="16" t="s">
        <v>526</v>
      </c>
      <c r="AI99" s="16" t="str">
        <f t="shared" ref="AI99:AI130" si="21">SUBSTITUTE(AH99,"-","")</f>
        <v>23601110070000</v>
      </c>
      <c r="AK99" s="12" t="s">
        <v>527</v>
      </c>
      <c r="AL99" s="12" t="s">
        <v>398</v>
      </c>
      <c r="AM99" s="12" t="s">
        <v>399</v>
      </c>
      <c r="AN99" s="12" t="s">
        <v>400</v>
      </c>
      <c r="AO99" s="12" t="s">
        <v>401</v>
      </c>
      <c r="AP99" s="13" t="s">
        <v>528</v>
      </c>
      <c r="AQ99">
        <f t="shared" si="17"/>
        <v>99</v>
      </c>
      <c r="AR99" t="b">
        <f t="shared" ref="AR99:AR130" si="22">OR(IF(AH99&lt;&gt;"",TRUE,FALSE),IF(AJ99&lt;&gt;"",TRUE,FALSE),IF(AK99&lt;&gt;"",TRUE,FALSE))</f>
        <v>1</v>
      </c>
      <c r="AS99" t="str">
        <f t="shared" ref="AS99:AS130" si="23">IF(OR(NOT(AI99=""),NOT(AJ99=""),NOT(AK99=""),AO99="room",AN99="RV",AN99="timeshare",AN99="resort",AE99="no"),"Done","")</f>
        <v>Done</v>
      </c>
      <c r="AT99" t="str">
        <f t="shared" si="19"/>
        <v>YES</v>
      </c>
      <c r="AU99" s="25">
        <v>44075</v>
      </c>
    </row>
    <row r="100" spans="1:47" x14ac:dyDescent="0.25">
      <c r="A100" t="s">
        <v>116</v>
      </c>
      <c r="B100" s="8" t="str">
        <f t="shared" si="20"/>
        <v>https://www.vrbo.com/990991</v>
      </c>
      <c r="C100" s="5" t="s">
        <v>22</v>
      </c>
      <c r="D100" s="5">
        <v>990991</v>
      </c>
      <c r="E100" s="5">
        <v>1538947</v>
      </c>
      <c r="F100" s="5" t="s">
        <v>23</v>
      </c>
      <c r="I100" s="5" t="b">
        <v>1</v>
      </c>
      <c r="J100" s="5" t="s">
        <v>117</v>
      </c>
      <c r="L100" s="5" t="s">
        <v>22</v>
      </c>
      <c r="M100" s="5" t="s">
        <v>26</v>
      </c>
      <c r="Q100" s="5">
        <v>2</v>
      </c>
      <c r="R100" s="5">
        <v>2</v>
      </c>
      <c r="T100" s="5">
        <f>VLOOKUP(B100,new_lat_lng!A:S,18,FALSE)</f>
        <v>38.581573499999998</v>
      </c>
      <c r="U100" s="5">
        <f>VLOOKUP(B100,new_lat_lng!A:S,19,FALSE)</f>
        <v>-121.4944</v>
      </c>
      <c r="V100" s="7">
        <v>43799</v>
      </c>
      <c r="AE100" s="12" t="s">
        <v>407</v>
      </c>
      <c r="AF100" s="12" t="s">
        <v>26</v>
      </c>
      <c r="AG100" s="12" t="s">
        <v>22</v>
      </c>
      <c r="AI100" s="16" t="str">
        <f t="shared" si="21"/>
        <v/>
      </c>
      <c r="AQ100">
        <f t="shared" ref="AQ100:AQ131" si="24">AQ99+1</f>
        <v>100</v>
      </c>
      <c r="AR100" t="b">
        <f t="shared" si="22"/>
        <v>0</v>
      </c>
      <c r="AS100" t="str">
        <f t="shared" si="23"/>
        <v>Done</v>
      </c>
      <c r="AT100" t="str">
        <f t="shared" si="19"/>
        <v>NO</v>
      </c>
      <c r="AU100" s="24"/>
    </row>
    <row r="101" spans="1:47" x14ac:dyDescent="0.25">
      <c r="A101" t="s">
        <v>114</v>
      </c>
      <c r="B101" s="8" t="str">
        <f t="shared" si="20"/>
        <v>https://www.vrbo.com/1263777</v>
      </c>
      <c r="C101" s="5" t="s">
        <v>22</v>
      </c>
      <c r="D101" s="5">
        <v>1263777</v>
      </c>
      <c r="E101" s="5">
        <v>1814848</v>
      </c>
      <c r="F101" s="5" t="s">
        <v>23</v>
      </c>
      <c r="I101" s="5" t="b">
        <v>1</v>
      </c>
      <c r="J101" s="5" t="s">
        <v>115</v>
      </c>
      <c r="L101" s="5" t="s">
        <v>22</v>
      </c>
      <c r="M101" s="5" t="s">
        <v>26</v>
      </c>
      <c r="Q101" s="5">
        <v>2</v>
      </c>
      <c r="R101" s="5">
        <v>1</v>
      </c>
      <c r="T101" s="5">
        <f>VLOOKUP(B101,new_lat_lng!A:S,18,FALSE)</f>
        <v>38.582906010000002</v>
      </c>
      <c r="U101" s="5">
        <f>VLOOKUP(B101,new_lat_lng!A:S,19,FALSE)</f>
        <v>-121.39480525</v>
      </c>
      <c r="V101" s="7">
        <v>43827</v>
      </c>
      <c r="AE101" s="12" t="s">
        <v>407</v>
      </c>
      <c r="AF101" s="12" t="s">
        <v>26</v>
      </c>
      <c r="AG101" s="12" t="s">
        <v>22</v>
      </c>
      <c r="AI101" s="16" t="str">
        <f t="shared" si="21"/>
        <v/>
      </c>
      <c r="AQ101">
        <f t="shared" si="24"/>
        <v>101</v>
      </c>
      <c r="AR101" t="b">
        <f t="shared" si="22"/>
        <v>0</v>
      </c>
      <c r="AS101" t="str">
        <f t="shared" si="23"/>
        <v>Done</v>
      </c>
      <c r="AT101" t="str">
        <f t="shared" si="19"/>
        <v>NO</v>
      </c>
      <c r="AU101" s="24"/>
    </row>
    <row r="102" spans="1:47" x14ac:dyDescent="0.25">
      <c r="A102" t="s">
        <v>96</v>
      </c>
      <c r="B102" s="8" t="str">
        <f t="shared" si="20"/>
        <v>https://www.vrbo.com/1449952</v>
      </c>
      <c r="C102" s="5" t="s">
        <v>22</v>
      </c>
      <c r="D102" s="5">
        <v>1449952</v>
      </c>
      <c r="E102" s="5">
        <v>2008532</v>
      </c>
      <c r="F102" s="5" t="s">
        <v>23</v>
      </c>
      <c r="I102" s="5" t="b">
        <v>1</v>
      </c>
      <c r="J102" s="5" t="s">
        <v>97</v>
      </c>
      <c r="L102" s="5" t="s">
        <v>22</v>
      </c>
      <c r="M102" s="5" t="s">
        <v>26</v>
      </c>
      <c r="Q102" s="5">
        <v>3</v>
      </c>
      <c r="R102" s="5">
        <v>2</v>
      </c>
      <c r="T102" s="5">
        <f>VLOOKUP(B102,new_lat_lng!A:S,18,FALSE)</f>
        <v>38.5328485</v>
      </c>
      <c r="U102" s="5">
        <f>VLOOKUP(B102,new_lat_lng!A:S,19,FALSE)</f>
        <v>-121.42758240000001</v>
      </c>
      <c r="V102" s="7">
        <v>43745</v>
      </c>
      <c r="AE102" s="12" t="s">
        <v>407</v>
      </c>
      <c r="AF102" s="12" t="s">
        <v>26</v>
      </c>
      <c r="AG102" s="12" t="s">
        <v>22</v>
      </c>
      <c r="AI102" s="16" t="str">
        <f t="shared" si="21"/>
        <v/>
      </c>
      <c r="AQ102">
        <f t="shared" si="24"/>
        <v>102</v>
      </c>
      <c r="AR102" t="b">
        <f t="shared" si="22"/>
        <v>0</v>
      </c>
      <c r="AS102" t="str">
        <f t="shared" si="23"/>
        <v>Done</v>
      </c>
      <c r="AT102" t="str">
        <f t="shared" si="19"/>
        <v>NO</v>
      </c>
      <c r="AU102" s="24"/>
    </row>
    <row r="103" spans="1:47" x14ac:dyDescent="0.25">
      <c r="A103" t="s">
        <v>92</v>
      </c>
      <c r="B103" s="8" t="str">
        <f t="shared" si="20"/>
        <v>https://www.vrbo.com/654612</v>
      </c>
      <c r="C103" s="5" t="s">
        <v>22</v>
      </c>
      <c r="D103" s="5">
        <v>654612</v>
      </c>
      <c r="E103" s="5">
        <v>1202401</v>
      </c>
      <c r="F103" s="5" t="s">
        <v>51</v>
      </c>
      <c r="I103" s="5" t="b">
        <v>1</v>
      </c>
      <c r="J103" s="5" t="s">
        <v>93</v>
      </c>
      <c r="L103" s="5" t="s">
        <v>22</v>
      </c>
      <c r="M103" s="5" t="s">
        <v>26</v>
      </c>
      <c r="Q103" s="5">
        <v>2</v>
      </c>
      <c r="R103" s="5">
        <v>1</v>
      </c>
      <c r="T103" s="5">
        <f>VLOOKUP(B103,new_lat_lng!A:S,18,FALSE)</f>
        <v>38.669819799999999</v>
      </c>
      <c r="U103" s="5">
        <f>VLOOKUP(B103,new_lat_lng!A:S,19,FALSE)</f>
        <v>-121.51103259999999</v>
      </c>
      <c r="V103" s="7">
        <v>43820</v>
      </c>
      <c r="AE103" s="12" t="s">
        <v>407</v>
      </c>
      <c r="AF103" s="12" t="s">
        <v>26</v>
      </c>
      <c r="AG103" s="12" t="s">
        <v>22</v>
      </c>
      <c r="AI103" s="16" t="str">
        <f t="shared" si="21"/>
        <v/>
      </c>
      <c r="AQ103">
        <f t="shared" si="24"/>
        <v>103</v>
      </c>
      <c r="AR103" t="b">
        <f t="shared" si="22"/>
        <v>0</v>
      </c>
      <c r="AS103" t="str">
        <f t="shared" si="23"/>
        <v>Done</v>
      </c>
      <c r="AT103" t="str">
        <f t="shared" si="19"/>
        <v>NO</v>
      </c>
      <c r="AU103" s="24"/>
    </row>
    <row r="104" spans="1:47" x14ac:dyDescent="0.25">
      <c r="A104" t="s">
        <v>98</v>
      </c>
      <c r="B104" s="8" t="str">
        <f t="shared" si="20"/>
        <v>https://www.vrbo.com/619838</v>
      </c>
      <c r="C104" s="5" t="s">
        <v>22</v>
      </c>
      <c r="D104" s="5">
        <v>619838</v>
      </c>
      <c r="E104" s="5">
        <v>1167347</v>
      </c>
      <c r="F104" s="5" t="s">
        <v>83</v>
      </c>
      <c r="I104" s="5" t="b">
        <v>1</v>
      </c>
      <c r="J104" s="5" t="s">
        <v>99</v>
      </c>
      <c r="L104" s="5" t="s">
        <v>22</v>
      </c>
      <c r="M104" s="5" t="s">
        <v>26</v>
      </c>
      <c r="Q104" s="5">
        <v>1</v>
      </c>
      <c r="R104" s="5">
        <v>1</v>
      </c>
      <c r="T104" s="5">
        <f>VLOOKUP(B104,new_lat_lng!A:S,18,FALSE)</f>
        <v>38.600375999999997</v>
      </c>
      <c r="U104" s="5">
        <f>VLOOKUP(B104,new_lat_lng!A:S,19,FALSE)</f>
        <v>-121.379689</v>
      </c>
      <c r="V104" s="7">
        <v>43827</v>
      </c>
      <c r="AF104" s="12" t="s">
        <v>26</v>
      </c>
      <c r="AG104" s="12" t="s">
        <v>22</v>
      </c>
      <c r="AH104" s="16">
        <v>28102220070000</v>
      </c>
      <c r="AI104" s="16" t="str">
        <f t="shared" si="21"/>
        <v>28102220070000</v>
      </c>
      <c r="AK104" s="12" t="s">
        <v>548</v>
      </c>
      <c r="AL104" s="12" t="s">
        <v>398</v>
      </c>
      <c r="AM104" s="12" t="s">
        <v>412</v>
      </c>
      <c r="AN104" s="12" t="s">
        <v>456</v>
      </c>
      <c r="AO104" s="12" t="s">
        <v>401</v>
      </c>
      <c r="AQ104">
        <f t="shared" si="24"/>
        <v>104</v>
      </c>
      <c r="AR104" t="b">
        <f t="shared" si="22"/>
        <v>1</v>
      </c>
      <c r="AS104" t="str">
        <f t="shared" si="23"/>
        <v>Done</v>
      </c>
      <c r="AT104" t="str">
        <f t="shared" si="19"/>
        <v>YES</v>
      </c>
      <c r="AU104" s="25">
        <v>43991</v>
      </c>
    </row>
    <row r="105" spans="1:47" x14ac:dyDescent="0.25">
      <c r="A105" t="s">
        <v>100</v>
      </c>
      <c r="B105" s="8" t="str">
        <f t="shared" si="20"/>
        <v>https://www.vrbo.com/1791131</v>
      </c>
      <c r="C105" s="5" t="s">
        <v>22</v>
      </c>
      <c r="D105" s="5">
        <v>1791131</v>
      </c>
      <c r="E105" s="5">
        <v>2352640</v>
      </c>
      <c r="F105" s="5" t="s">
        <v>23</v>
      </c>
      <c r="I105" s="5" t="b">
        <v>1</v>
      </c>
      <c r="J105" s="5" t="s">
        <v>101</v>
      </c>
      <c r="L105" s="5" t="s">
        <v>22</v>
      </c>
      <c r="M105" s="5" t="s">
        <v>26</v>
      </c>
      <c r="Q105" s="5">
        <v>2</v>
      </c>
      <c r="R105" s="5">
        <v>1</v>
      </c>
      <c r="T105" s="5">
        <f>VLOOKUP(B105,new_lat_lng!A:S,18,FALSE)</f>
        <v>38.534414900000002</v>
      </c>
      <c r="U105" s="5">
        <f>VLOOKUP(B105,new_lat_lng!A:S,19,FALSE)</f>
        <v>-121.43206588</v>
      </c>
      <c r="V105" s="7">
        <v>43827</v>
      </c>
      <c r="AF105" s="12" t="s">
        <v>26</v>
      </c>
      <c r="AG105" s="12" t="s">
        <v>22</v>
      </c>
      <c r="AH105" s="16" t="s">
        <v>549</v>
      </c>
      <c r="AI105" s="16" t="str">
        <f t="shared" si="21"/>
        <v>02103110100000</v>
      </c>
      <c r="AK105" s="12" t="s">
        <v>550</v>
      </c>
      <c r="AL105" s="12" t="s">
        <v>427</v>
      </c>
      <c r="AN105" s="12" t="s">
        <v>400</v>
      </c>
      <c r="AO105" s="12" t="s">
        <v>401</v>
      </c>
      <c r="AP105" s="13" t="s">
        <v>491</v>
      </c>
      <c r="AQ105">
        <f t="shared" si="24"/>
        <v>105</v>
      </c>
      <c r="AR105" t="b">
        <f t="shared" si="22"/>
        <v>1</v>
      </c>
      <c r="AS105" t="str">
        <f t="shared" si="23"/>
        <v>Done</v>
      </c>
      <c r="AT105" t="str">
        <f t="shared" si="19"/>
        <v>YES</v>
      </c>
      <c r="AU105" s="25">
        <v>43928</v>
      </c>
    </row>
    <row r="106" spans="1:47" ht="15" customHeight="1" x14ac:dyDescent="0.25">
      <c r="A106" t="s">
        <v>94</v>
      </c>
      <c r="B106" s="8" t="str">
        <f t="shared" si="20"/>
        <v>https://www.vrbo.com/1693933</v>
      </c>
      <c r="C106" s="5" t="s">
        <v>22</v>
      </c>
      <c r="D106" s="5">
        <v>1693933</v>
      </c>
      <c r="E106" s="5">
        <v>2255415</v>
      </c>
      <c r="F106" s="5" t="s">
        <v>23</v>
      </c>
      <c r="I106" s="5" t="b">
        <v>1</v>
      </c>
      <c r="J106" s="5" t="s">
        <v>95</v>
      </c>
      <c r="L106" s="5" t="s">
        <v>22</v>
      </c>
      <c r="M106" s="5" t="s">
        <v>26</v>
      </c>
      <c r="Q106" s="5">
        <v>3</v>
      </c>
      <c r="R106" s="5">
        <v>2</v>
      </c>
      <c r="T106" s="5">
        <f>VLOOKUP(B106,new_lat_lng!A:S,18,FALSE)</f>
        <v>38.682195499999999</v>
      </c>
      <c r="U106" s="5">
        <f>VLOOKUP(B106,new_lat_lng!A:S,19,FALSE)</f>
        <v>-121.5039926</v>
      </c>
      <c r="V106" s="7">
        <v>43827</v>
      </c>
      <c r="AF106" s="12" t="s">
        <v>26</v>
      </c>
      <c r="AG106" s="12" t="s">
        <v>22</v>
      </c>
      <c r="AH106" s="16">
        <v>20109300970000</v>
      </c>
      <c r="AI106" s="16" t="str">
        <f t="shared" si="21"/>
        <v>20109300970000</v>
      </c>
      <c r="AK106" s="15" t="s">
        <v>551</v>
      </c>
      <c r="AL106" s="12" t="s">
        <v>398</v>
      </c>
      <c r="AN106" s="12" t="s">
        <v>400</v>
      </c>
      <c r="AO106" s="12" t="s">
        <v>401</v>
      </c>
      <c r="AQ106">
        <f t="shared" si="24"/>
        <v>106</v>
      </c>
      <c r="AR106" t="b">
        <f t="shared" si="22"/>
        <v>1</v>
      </c>
      <c r="AS106" t="str">
        <f t="shared" si="23"/>
        <v>Done</v>
      </c>
      <c r="AT106" t="str">
        <f t="shared" si="19"/>
        <v>YES</v>
      </c>
      <c r="AU106" s="25">
        <v>43928</v>
      </c>
    </row>
    <row r="107" spans="1:47" x14ac:dyDescent="0.25">
      <c r="A107" t="s">
        <v>266</v>
      </c>
      <c r="B107" s="8" t="str">
        <f t="shared" si="20"/>
        <v>https://www.vrbo.com/1508540</v>
      </c>
      <c r="C107" s="5" t="s">
        <v>22</v>
      </c>
      <c r="D107" s="5">
        <v>1508540</v>
      </c>
      <c r="E107" s="5">
        <v>2067329</v>
      </c>
      <c r="F107" s="5" t="s">
        <v>23</v>
      </c>
      <c r="I107" s="5" t="b">
        <v>1</v>
      </c>
      <c r="J107" s="5" t="s">
        <v>267</v>
      </c>
      <c r="L107" s="5" t="s">
        <v>22</v>
      </c>
      <c r="M107" s="5" t="s">
        <v>26</v>
      </c>
      <c r="Q107" s="5">
        <v>5</v>
      </c>
      <c r="R107" s="5">
        <v>4</v>
      </c>
      <c r="T107" s="5">
        <f>VLOOKUP(B107,new_lat_lng!A:S,18,FALSE)</f>
        <v>38.507806549999998</v>
      </c>
      <c r="U107" s="5">
        <f>VLOOKUP(B107,new_lat_lng!A:S,19,FALSE)</f>
        <v>-121.54960841</v>
      </c>
      <c r="V107" s="7">
        <v>43827</v>
      </c>
      <c r="AF107" s="12" t="s">
        <v>26</v>
      </c>
      <c r="AG107" s="12" t="s">
        <v>22</v>
      </c>
      <c r="AH107" s="16">
        <v>3007900410000</v>
      </c>
      <c r="AI107" s="16" t="str">
        <f t="shared" si="21"/>
        <v>3007900410000</v>
      </c>
      <c r="AK107" s="12" t="s">
        <v>552</v>
      </c>
      <c r="AL107" s="12" t="s">
        <v>398</v>
      </c>
      <c r="AM107" s="12" t="s">
        <v>415</v>
      </c>
      <c r="AN107" s="12" t="s">
        <v>400</v>
      </c>
      <c r="AO107" s="12" t="s">
        <v>401</v>
      </c>
      <c r="AQ107">
        <f t="shared" si="24"/>
        <v>107</v>
      </c>
      <c r="AR107" t="b">
        <f t="shared" si="22"/>
        <v>1</v>
      </c>
      <c r="AS107" t="str">
        <f t="shared" si="23"/>
        <v>Done</v>
      </c>
      <c r="AT107" t="str">
        <f t="shared" si="19"/>
        <v>YES</v>
      </c>
      <c r="AU107" s="25">
        <v>43935</v>
      </c>
    </row>
    <row r="108" spans="1:47" x14ac:dyDescent="0.25">
      <c r="A108" t="s">
        <v>268</v>
      </c>
      <c r="B108" s="8" t="str">
        <f t="shared" si="20"/>
        <v>https://www.vrbo.com/1433176</v>
      </c>
      <c r="C108" s="5" t="s">
        <v>22</v>
      </c>
      <c r="D108" s="5">
        <v>1433176</v>
      </c>
      <c r="E108" s="5">
        <v>1991700</v>
      </c>
      <c r="F108" s="5" t="s">
        <v>23</v>
      </c>
      <c r="I108" s="5" t="b">
        <v>1</v>
      </c>
      <c r="J108" s="5" t="s">
        <v>269</v>
      </c>
      <c r="L108" s="5" t="s">
        <v>25</v>
      </c>
      <c r="M108" s="5" t="s">
        <v>26</v>
      </c>
      <c r="Q108" s="5">
        <v>4</v>
      </c>
      <c r="R108" s="5">
        <v>3</v>
      </c>
      <c r="T108" s="5">
        <f>VLOOKUP(B108,new_lat_lng!A:S,18,FALSE)</f>
        <v>38.592419569999997</v>
      </c>
      <c r="U108" s="5">
        <f>VLOOKUP(B108,new_lat_lng!A:S,19,FALSE)</f>
        <v>-121.54113541</v>
      </c>
      <c r="V108" s="7">
        <v>43805</v>
      </c>
      <c r="AE108" s="12" t="s">
        <v>407</v>
      </c>
      <c r="AF108" s="12" t="s">
        <v>26</v>
      </c>
      <c r="AG108" s="12" t="s">
        <v>22</v>
      </c>
      <c r="AI108" s="16" t="str">
        <f t="shared" si="21"/>
        <v/>
      </c>
      <c r="AQ108">
        <f t="shared" si="24"/>
        <v>108</v>
      </c>
      <c r="AR108" t="b">
        <f t="shared" si="22"/>
        <v>0</v>
      </c>
      <c r="AS108" t="str">
        <f t="shared" si="23"/>
        <v>Done</v>
      </c>
      <c r="AT108" t="str">
        <f t="shared" si="19"/>
        <v>NO</v>
      </c>
      <c r="AU108" s="24"/>
    </row>
    <row r="109" spans="1:47" x14ac:dyDescent="0.25">
      <c r="A109" t="s">
        <v>278</v>
      </c>
      <c r="B109" s="8" t="str">
        <f t="shared" si="20"/>
        <v>https://www.vrbo.com/970984</v>
      </c>
      <c r="C109" s="5" t="s">
        <v>22</v>
      </c>
      <c r="D109" s="5">
        <v>970984</v>
      </c>
      <c r="E109" s="5">
        <v>1518939</v>
      </c>
      <c r="F109" s="5" t="s">
        <v>23</v>
      </c>
      <c r="I109" s="5" t="b">
        <v>1</v>
      </c>
      <c r="J109" s="5" t="s">
        <v>279</v>
      </c>
      <c r="L109" s="5" t="s">
        <v>22</v>
      </c>
      <c r="M109" s="5" t="s">
        <v>26</v>
      </c>
      <c r="Q109" s="5">
        <v>3</v>
      </c>
      <c r="R109" s="5">
        <v>2</v>
      </c>
      <c r="T109" s="5">
        <f>VLOOKUP(B109,new_lat_lng!A:S,18,FALSE)</f>
        <v>38.5328485</v>
      </c>
      <c r="U109" s="5">
        <f>VLOOKUP(B109,new_lat_lng!A:S,19,FALSE)</f>
        <v>-121.42758240000001</v>
      </c>
      <c r="V109" s="7">
        <v>43799</v>
      </c>
      <c r="AE109" s="12" t="s">
        <v>407</v>
      </c>
      <c r="AF109" s="12" t="s">
        <v>26</v>
      </c>
      <c r="AG109" s="12" t="s">
        <v>22</v>
      </c>
      <c r="AI109" s="16" t="str">
        <f t="shared" si="21"/>
        <v/>
      </c>
      <c r="AQ109">
        <f t="shared" si="24"/>
        <v>109</v>
      </c>
      <c r="AR109" t="b">
        <f t="shared" si="22"/>
        <v>0</v>
      </c>
      <c r="AS109" t="str">
        <f t="shared" si="23"/>
        <v>Done</v>
      </c>
      <c r="AT109" t="str">
        <f t="shared" si="19"/>
        <v>NO</v>
      </c>
      <c r="AU109" s="24"/>
    </row>
    <row r="110" spans="1:47" ht="16.5" customHeight="1" x14ac:dyDescent="0.25">
      <c r="A110" t="s">
        <v>78</v>
      </c>
      <c r="B110" s="8" t="str">
        <f t="shared" si="20"/>
        <v>https://www.vrbo.com/1608657</v>
      </c>
      <c r="C110" s="5" t="s">
        <v>22</v>
      </c>
      <c r="D110" s="5">
        <v>1608657</v>
      </c>
      <c r="E110" s="5">
        <v>2169956</v>
      </c>
      <c r="F110" s="5" t="s">
        <v>23</v>
      </c>
      <c r="I110" s="5" t="b">
        <v>1</v>
      </c>
      <c r="J110" s="5" t="s">
        <v>79</v>
      </c>
      <c r="L110" s="5" t="s">
        <v>22</v>
      </c>
      <c r="M110" s="5" t="s">
        <v>26</v>
      </c>
      <c r="Q110" s="5">
        <v>3</v>
      </c>
      <c r="R110" s="5">
        <v>2</v>
      </c>
      <c r="T110" s="5">
        <f>VLOOKUP(B110,new_lat_lng!A:S,18,FALSE)</f>
        <v>38.58340003</v>
      </c>
      <c r="U110" s="5">
        <f>VLOOKUP(B110,new_lat_lng!A:S,19,FALSE)</f>
        <v>-121.36584673</v>
      </c>
      <c r="V110" s="7">
        <v>43827</v>
      </c>
      <c r="AF110" s="12" t="s">
        <v>26</v>
      </c>
      <c r="AG110" s="12" t="s">
        <v>22</v>
      </c>
      <c r="AH110" s="16">
        <v>28803530030000</v>
      </c>
      <c r="AI110" s="16" t="str">
        <f t="shared" si="21"/>
        <v>28803530030000</v>
      </c>
      <c r="AK110" s="15" t="s">
        <v>553</v>
      </c>
      <c r="AL110" s="12" t="s">
        <v>398</v>
      </c>
      <c r="AN110" s="12" t="s">
        <v>400</v>
      </c>
      <c r="AO110" s="12" t="s">
        <v>401</v>
      </c>
      <c r="AQ110">
        <f t="shared" si="24"/>
        <v>110</v>
      </c>
      <c r="AR110" t="b">
        <f t="shared" si="22"/>
        <v>1</v>
      </c>
      <c r="AS110" t="str">
        <f t="shared" si="23"/>
        <v>Done</v>
      </c>
      <c r="AT110" t="str">
        <f t="shared" si="19"/>
        <v>YES</v>
      </c>
      <c r="AU110" s="25">
        <v>43921</v>
      </c>
    </row>
    <row r="111" spans="1:47" x14ac:dyDescent="0.25">
      <c r="A111" t="s">
        <v>250</v>
      </c>
      <c r="B111" s="8" t="str">
        <f t="shared" si="20"/>
        <v>https://www.vrbo.com/914588</v>
      </c>
      <c r="C111" s="5" t="s">
        <v>22</v>
      </c>
      <c r="D111" s="5">
        <v>914588</v>
      </c>
      <c r="E111" s="5">
        <v>1462529</v>
      </c>
      <c r="F111" s="5" t="s">
        <v>23</v>
      </c>
      <c r="I111" s="5" t="b">
        <v>1</v>
      </c>
      <c r="J111" s="5" t="s">
        <v>251</v>
      </c>
      <c r="L111" s="5" t="s">
        <v>22</v>
      </c>
      <c r="M111" s="5" t="s">
        <v>26</v>
      </c>
      <c r="Q111" s="5">
        <v>2</v>
      </c>
      <c r="R111" s="5">
        <v>2</v>
      </c>
      <c r="T111" s="5">
        <f>VLOOKUP(B111,new_lat_lng!A:S,18,FALSE)</f>
        <v>38.656021099999997</v>
      </c>
      <c r="U111" s="5">
        <f>VLOOKUP(B111,new_lat_lng!A:S,19,FALSE)</f>
        <v>-121.5120544</v>
      </c>
      <c r="V111" s="7">
        <v>43799</v>
      </c>
      <c r="AE111" s="12" t="s">
        <v>407</v>
      </c>
      <c r="AF111" s="12" t="s">
        <v>26</v>
      </c>
      <c r="AG111" s="12" t="s">
        <v>22</v>
      </c>
      <c r="AI111" s="16" t="str">
        <f t="shared" si="21"/>
        <v/>
      </c>
      <c r="AQ111">
        <f t="shared" si="24"/>
        <v>111</v>
      </c>
      <c r="AR111" t="b">
        <f t="shared" si="22"/>
        <v>0</v>
      </c>
      <c r="AS111" t="str">
        <f t="shared" si="23"/>
        <v>Done</v>
      </c>
      <c r="AT111" t="str">
        <f t="shared" si="19"/>
        <v>NO</v>
      </c>
      <c r="AU111" s="24"/>
    </row>
    <row r="112" spans="1:47" x14ac:dyDescent="0.25">
      <c r="A112" t="s">
        <v>246</v>
      </c>
      <c r="B112" s="8" t="str">
        <f t="shared" si="20"/>
        <v>https://www.vrbo.com/1798222</v>
      </c>
      <c r="C112" s="5" t="s">
        <v>22</v>
      </c>
      <c r="D112" s="5">
        <v>1798222</v>
      </c>
      <c r="E112" s="5">
        <v>2359731</v>
      </c>
      <c r="F112" s="5" t="s">
        <v>23</v>
      </c>
      <c r="I112" s="5" t="b">
        <v>1</v>
      </c>
      <c r="J112" s="5" t="s">
        <v>247</v>
      </c>
      <c r="L112" s="5" t="s">
        <v>22</v>
      </c>
      <c r="M112" s="5" t="s">
        <v>26</v>
      </c>
      <c r="Q112" s="5">
        <v>3</v>
      </c>
      <c r="R112" s="5">
        <v>2</v>
      </c>
      <c r="T112" s="5">
        <f>VLOOKUP(B112,new_lat_lng!A:S,18,FALSE)</f>
        <v>38.533224300000001</v>
      </c>
      <c r="U112" s="5">
        <f>VLOOKUP(B112,new_lat_lng!A:S,19,FALSE)</f>
        <v>-121.49285759999999</v>
      </c>
      <c r="V112" s="7">
        <v>43827</v>
      </c>
      <c r="AE112" s="12" t="s">
        <v>407</v>
      </c>
      <c r="AF112" s="12" t="s">
        <v>26</v>
      </c>
      <c r="AG112" s="12" t="s">
        <v>22</v>
      </c>
      <c r="AI112" s="16" t="str">
        <f t="shared" si="21"/>
        <v/>
      </c>
      <c r="AQ112">
        <f t="shared" si="24"/>
        <v>112</v>
      </c>
      <c r="AR112" t="b">
        <f t="shared" si="22"/>
        <v>0</v>
      </c>
      <c r="AS112" t="str">
        <f t="shared" si="23"/>
        <v>Done</v>
      </c>
      <c r="AT112" t="str">
        <f t="shared" si="19"/>
        <v>NO</v>
      </c>
      <c r="AU112" s="24"/>
    </row>
    <row r="113" spans="1:47" x14ac:dyDescent="0.25">
      <c r="A113" t="s">
        <v>174</v>
      </c>
      <c r="B113" s="8" t="str">
        <f t="shared" si="20"/>
        <v>https://www.vrbo.com/1572069</v>
      </c>
      <c r="C113" s="5" t="s">
        <v>22</v>
      </c>
      <c r="D113" s="5">
        <v>1572069</v>
      </c>
      <c r="E113" s="5">
        <v>2133254</v>
      </c>
      <c r="F113" s="5" t="s">
        <v>30</v>
      </c>
      <c r="I113" s="5" t="b">
        <v>1</v>
      </c>
      <c r="J113" s="5" t="s">
        <v>175</v>
      </c>
      <c r="L113" s="5" t="s">
        <v>22</v>
      </c>
      <c r="M113" s="5" t="s">
        <v>26</v>
      </c>
      <c r="Q113" s="5">
        <v>1</v>
      </c>
      <c r="R113" s="5">
        <v>1</v>
      </c>
      <c r="T113" s="5">
        <f>VLOOKUP(B113,new_lat_lng!A:S,18,FALSE)</f>
        <v>38.660450679999997</v>
      </c>
      <c r="U113" s="5">
        <f>VLOOKUP(B113,new_lat_lng!A:S,19,FALSE)</f>
        <v>-121.50609253</v>
      </c>
      <c r="V113" s="7">
        <v>43827</v>
      </c>
      <c r="AF113" s="12" t="s">
        <v>26</v>
      </c>
      <c r="AG113" s="12" t="s">
        <v>22</v>
      </c>
      <c r="AH113" s="16" t="s">
        <v>554</v>
      </c>
      <c r="AI113" s="16" t="str">
        <f t="shared" si="21"/>
        <v>22500400530000</v>
      </c>
      <c r="AK113" s="12" t="s">
        <v>555</v>
      </c>
      <c r="AL113" s="12" t="s">
        <v>406</v>
      </c>
      <c r="AM113" s="12" t="s">
        <v>399</v>
      </c>
      <c r="AN113" s="12" t="s">
        <v>400</v>
      </c>
      <c r="AO113" s="12" t="s">
        <v>401</v>
      </c>
      <c r="AQ113">
        <f t="shared" si="24"/>
        <v>113</v>
      </c>
      <c r="AR113" t="b">
        <f t="shared" si="22"/>
        <v>1</v>
      </c>
      <c r="AS113" t="str">
        <f t="shared" si="23"/>
        <v>Done</v>
      </c>
      <c r="AT113" t="str">
        <f t="shared" si="19"/>
        <v>YES</v>
      </c>
      <c r="AU113" s="25">
        <v>43977</v>
      </c>
    </row>
    <row r="114" spans="1:47" x14ac:dyDescent="0.25">
      <c r="A114" t="s">
        <v>172</v>
      </c>
      <c r="B114" s="8" t="str">
        <f t="shared" si="20"/>
        <v>https://www.vrbo.com/1795881</v>
      </c>
      <c r="C114" s="5" t="s">
        <v>22</v>
      </c>
      <c r="D114" s="5">
        <v>1795881</v>
      </c>
      <c r="E114" s="5">
        <v>2357390</v>
      </c>
      <c r="F114" s="5" t="s">
        <v>23</v>
      </c>
      <c r="I114" s="5" t="b">
        <v>1</v>
      </c>
      <c r="J114" s="5" t="s">
        <v>173</v>
      </c>
      <c r="L114" s="5" t="s">
        <v>22</v>
      </c>
      <c r="M114" s="5" t="s">
        <v>26</v>
      </c>
      <c r="Q114" s="5">
        <v>3</v>
      </c>
      <c r="R114" s="5">
        <v>2</v>
      </c>
      <c r="T114" s="5">
        <f>VLOOKUP(B114,new_lat_lng!A:S,18,FALSE)</f>
        <v>38.542500660000002</v>
      </c>
      <c r="U114" s="5">
        <f>VLOOKUP(B114,new_lat_lng!A:S,19,FALSE)</f>
        <v>-121.45022236</v>
      </c>
      <c r="V114" s="7">
        <v>43827</v>
      </c>
      <c r="AF114" s="12" t="s">
        <v>26</v>
      </c>
      <c r="AG114" s="12" t="s">
        <v>22</v>
      </c>
      <c r="AI114" s="16" t="str">
        <f t="shared" si="21"/>
        <v/>
      </c>
      <c r="AQ114">
        <f t="shared" si="24"/>
        <v>114</v>
      </c>
      <c r="AR114" t="b">
        <f t="shared" si="22"/>
        <v>0</v>
      </c>
      <c r="AS114" t="str">
        <f t="shared" si="23"/>
        <v/>
      </c>
      <c r="AU114" s="25">
        <v>43970</v>
      </c>
    </row>
    <row r="115" spans="1:47" x14ac:dyDescent="0.25">
      <c r="A115" t="s">
        <v>244</v>
      </c>
      <c r="B115" s="8" t="str">
        <f t="shared" si="20"/>
        <v>https://www.vrbo.com/327012</v>
      </c>
      <c r="C115" s="5" t="s">
        <v>22</v>
      </c>
      <c r="D115" s="5">
        <v>327012</v>
      </c>
      <c r="E115" s="5">
        <v>327012</v>
      </c>
      <c r="F115" s="5" t="s">
        <v>23</v>
      </c>
      <c r="I115" s="5" t="b">
        <v>1</v>
      </c>
      <c r="J115" s="5" t="s">
        <v>245</v>
      </c>
      <c r="L115" s="5" t="s">
        <v>22</v>
      </c>
      <c r="M115" s="5" t="s">
        <v>26</v>
      </c>
      <c r="Q115" s="5">
        <v>3</v>
      </c>
      <c r="R115" s="5">
        <v>1</v>
      </c>
      <c r="T115" s="5">
        <f>VLOOKUP(B115,new_lat_lng!A:S,18,FALSE)</f>
        <v>38.577186580000003</v>
      </c>
      <c r="U115" s="5">
        <f>VLOOKUP(B115,new_lat_lng!A:S,19,FALSE)</f>
        <v>-121.44126892</v>
      </c>
      <c r="V115" s="7">
        <v>43827</v>
      </c>
      <c r="AF115" s="12" t="s">
        <v>26</v>
      </c>
      <c r="AG115" s="12" t="s">
        <v>22</v>
      </c>
      <c r="AH115" s="16" t="s">
        <v>556</v>
      </c>
      <c r="AI115" s="16" t="str">
        <f t="shared" si="21"/>
        <v>00400840200000</v>
      </c>
      <c r="AK115" s="12" t="s">
        <v>557</v>
      </c>
      <c r="AL115" s="12" t="s">
        <v>398</v>
      </c>
      <c r="AM115" s="12" t="s">
        <v>399</v>
      </c>
      <c r="AN115" s="12" t="s">
        <v>400</v>
      </c>
      <c r="AO115" s="12" t="s">
        <v>401</v>
      </c>
      <c r="AQ115">
        <f t="shared" si="24"/>
        <v>115</v>
      </c>
      <c r="AR115" t="b">
        <f t="shared" si="22"/>
        <v>1</v>
      </c>
      <c r="AS115" t="str">
        <f t="shared" si="23"/>
        <v>Done</v>
      </c>
      <c r="AT115" t="str">
        <f>IF(OR(AO115="room",AN115="RV",AN115="timeshare",AN115="resort",AE115="no"),"NO","YES")</f>
        <v>YES</v>
      </c>
      <c r="AU115" s="25">
        <v>44040</v>
      </c>
    </row>
    <row r="116" spans="1:47" x14ac:dyDescent="0.25">
      <c r="A116" t="s">
        <v>248</v>
      </c>
      <c r="B116" s="8" t="str">
        <f t="shared" si="20"/>
        <v>https://www.vrbo.com/1810224</v>
      </c>
      <c r="C116" s="5" t="s">
        <v>22</v>
      </c>
      <c r="D116" s="5">
        <v>1810224</v>
      </c>
      <c r="E116" s="5">
        <v>2371733</v>
      </c>
      <c r="F116" s="5" t="s">
        <v>23</v>
      </c>
      <c r="I116" s="5" t="b">
        <v>1</v>
      </c>
      <c r="J116" s="5" t="s">
        <v>249</v>
      </c>
      <c r="L116" s="5" t="s">
        <v>22</v>
      </c>
      <c r="M116" s="5" t="s">
        <v>26</v>
      </c>
      <c r="Q116" s="5">
        <v>3</v>
      </c>
      <c r="R116" s="5">
        <v>2</v>
      </c>
      <c r="T116" s="5">
        <f>VLOOKUP(B116,new_lat_lng!A:S,18,FALSE)</f>
        <v>38.696201479999999</v>
      </c>
      <c r="U116" s="5">
        <f>VLOOKUP(B116,new_lat_lng!A:S,19,FALSE)</f>
        <v>-121.32653591</v>
      </c>
      <c r="V116" s="7">
        <v>43827</v>
      </c>
      <c r="AF116" s="12" t="s">
        <v>26</v>
      </c>
      <c r="AG116" s="12" t="s">
        <v>22</v>
      </c>
      <c r="AH116" s="16" t="s">
        <v>558</v>
      </c>
      <c r="AI116" s="16" t="str">
        <f t="shared" si="21"/>
        <v>22202540040000</v>
      </c>
      <c r="AK116" s="12" t="s">
        <v>559</v>
      </c>
      <c r="AL116" s="12" t="s">
        <v>398</v>
      </c>
      <c r="AM116" s="12" t="s">
        <v>399</v>
      </c>
      <c r="AN116" s="12" t="s">
        <v>400</v>
      </c>
      <c r="AO116" s="12" t="s">
        <v>401</v>
      </c>
      <c r="AQ116">
        <f t="shared" si="24"/>
        <v>116</v>
      </c>
      <c r="AR116" t="b">
        <f t="shared" si="22"/>
        <v>1</v>
      </c>
      <c r="AS116" t="str">
        <f t="shared" si="23"/>
        <v>Done</v>
      </c>
      <c r="AT116" t="str">
        <f>IF(OR(AO116="room",AN116="RV",AN116="timeshare",AN116="resort",AE116="no"),"NO","YES")</f>
        <v>YES</v>
      </c>
      <c r="AU116" s="25">
        <v>43893</v>
      </c>
    </row>
    <row r="117" spans="1:47" x14ac:dyDescent="0.25">
      <c r="A117" t="s">
        <v>87</v>
      </c>
      <c r="B117" s="8" t="str">
        <f t="shared" si="20"/>
        <v>https://www.vrbo.com/751151</v>
      </c>
      <c r="C117" s="5" t="s">
        <v>22</v>
      </c>
      <c r="D117" s="5">
        <v>751151</v>
      </c>
      <c r="E117" s="5">
        <v>1299089</v>
      </c>
      <c r="F117" s="5" t="s">
        <v>23</v>
      </c>
      <c r="I117" s="5" t="b">
        <v>1</v>
      </c>
      <c r="J117" s="5" t="s">
        <v>88</v>
      </c>
      <c r="L117" s="5" t="s">
        <v>22</v>
      </c>
      <c r="M117" s="5" t="s">
        <v>26</v>
      </c>
      <c r="Q117" s="5">
        <v>3</v>
      </c>
      <c r="R117" s="5">
        <v>2</v>
      </c>
      <c r="T117" s="5">
        <f>VLOOKUP(B117,new_lat_lng!A:S,18,FALSE)</f>
        <v>38.581573499999998</v>
      </c>
      <c r="U117" s="5">
        <f>VLOOKUP(B117,new_lat_lng!A:S,19,FALSE)</f>
        <v>-121.4944</v>
      </c>
      <c r="V117" s="7">
        <v>43799</v>
      </c>
      <c r="AE117" s="12" t="s">
        <v>407</v>
      </c>
      <c r="AF117" s="12" t="s">
        <v>26</v>
      </c>
      <c r="AG117" s="12" t="s">
        <v>22</v>
      </c>
      <c r="AI117" s="16" t="str">
        <f t="shared" si="21"/>
        <v/>
      </c>
      <c r="AQ117">
        <f t="shared" si="24"/>
        <v>117</v>
      </c>
      <c r="AR117" t="b">
        <f t="shared" si="22"/>
        <v>0</v>
      </c>
      <c r="AS117" t="str">
        <f t="shared" si="23"/>
        <v>Done</v>
      </c>
      <c r="AT117" t="str">
        <f>IF(OR(AO117="room",AN117="RV",AN117="timeshare",AN117="resort",AE117="no"),"NO","YES")</f>
        <v>NO</v>
      </c>
      <c r="AU117" s="24"/>
    </row>
    <row r="118" spans="1:47" x14ac:dyDescent="0.25">
      <c r="A118" t="s">
        <v>80</v>
      </c>
      <c r="B118" s="8" t="str">
        <f t="shared" si="20"/>
        <v>https://www.vrbo.com/1338777</v>
      </c>
      <c r="C118" s="5" t="s">
        <v>22</v>
      </c>
      <c r="D118" s="5">
        <v>1338777</v>
      </c>
      <c r="E118" s="5">
        <v>1897113</v>
      </c>
      <c r="F118" s="5" t="s">
        <v>30</v>
      </c>
      <c r="I118" s="5" t="b">
        <v>1</v>
      </c>
      <c r="J118" s="5" t="s">
        <v>81</v>
      </c>
      <c r="L118" s="5" t="s">
        <v>22</v>
      </c>
      <c r="M118" s="5" t="s">
        <v>26</v>
      </c>
      <c r="Q118" s="5">
        <v>1</v>
      </c>
      <c r="R118" s="5">
        <v>1</v>
      </c>
      <c r="T118" s="5">
        <f>VLOOKUP(B118,new_lat_lng!A:S,18,FALSE)</f>
        <v>38.546083940000003</v>
      </c>
      <c r="U118" s="5">
        <f>VLOOKUP(B118,new_lat_lng!A:S,19,FALSE)</f>
        <v>-121.4273993</v>
      </c>
      <c r="V118" s="7">
        <v>43827</v>
      </c>
      <c r="AF118" s="12" t="s">
        <v>26</v>
      </c>
      <c r="AG118" s="12" t="s">
        <v>22</v>
      </c>
      <c r="AI118" s="16" t="str">
        <f t="shared" si="21"/>
        <v/>
      </c>
      <c r="AQ118">
        <f t="shared" si="24"/>
        <v>118</v>
      </c>
      <c r="AR118" t="b">
        <f t="shared" si="22"/>
        <v>0</v>
      </c>
      <c r="AS118" t="str">
        <f t="shared" si="23"/>
        <v/>
      </c>
      <c r="AU118" s="25">
        <v>43886</v>
      </c>
    </row>
    <row r="119" spans="1:47" ht="20.25" customHeight="1" x14ac:dyDescent="0.25">
      <c r="A119" t="s">
        <v>82</v>
      </c>
      <c r="B119" s="8" t="str">
        <f t="shared" si="20"/>
        <v>https://www.vrbo.com/1550275</v>
      </c>
      <c r="C119" s="5" t="s">
        <v>22</v>
      </c>
      <c r="D119" s="5">
        <v>1550275</v>
      </c>
      <c r="E119" s="5">
        <v>2110031</v>
      </c>
      <c r="F119" s="5" t="s">
        <v>83</v>
      </c>
      <c r="I119" s="5" t="b">
        <v>1</v>
      </c>
      <c r="J119" s="5" t="s">
        <v>84</v>
      </c>
      <c r="L119" s="5" t="s">
        <v>22</v>
      </c>
      <c r="M119" s="5" t="s">
        <v>26</v>
      </c>
      <c r="Q119" s="5">
        <v>1</v>
      </c>
      <c r="R119" s="5">
        <v>1</v>
      </c>
      <c r="T119" s="5">
        <f>VLOOKUP(B119,new_lat_lng!A:S,18,FALSE)</f>
        <v>38.549852799999996</v>
      </c>
      <c r="U119" s="5">
        <f>VLOOKUP(B119,new_lat_lng!A:S,19,FALSE)</f>
        <v>-121.5015468</v>
      </c>
      <c r="V119" s="7">
        <v>43827</v>
      </c>
      <c r="AF119" s="12" t="s">
        <v>26</v>
      </c>
      <c r="AG119" s="12" t="s">
        <v>22</v>
      </c>
      <c r="AH119" s="16">
        <v>1202910280000</v>
      </c>
      <c r="AI119" s="16" t="str">
        <f t="shared" si="21"/>
        <v>1202910280000</v>
      </c>
      <c r="AK119" s="15" t="s">
        <v>560</v>
      </c>
      <c r="AL119" s="12" t="s">
        <v>398</v>
      </c>
      <c r="AM119" s="12" t="s">
        <v>412</v>
      </c>
      <c r="AN119" s="12" t="s">
        <v>456</v>
      </c>
      <c r="AO119" s="12" t="s">
        <v>401</v>
      </c>
      <c r="AQ119">
        <f t="shared" si="24"/>
        <v>119</v>
      </c>
      <c r="AR119" t="b">
        <f t="shared" si="22"/>
        <v>1</v>
      </c>
      <c r="AS119" t="str">
        <f t="shared" si="23"/>
        <v>Done</v>
      </c>
      <c r="AT119" t="str">
        <f t="shared" ref="AT119:AT135" si="25">IF(OR(AO119="room",AN119="RV",AN119="timeshare",AN119="resort",AE119="no"),"NO","YES")</f>
        <v>YES</v>
      </c>
      <c r="AU119" s="25">
        <v>43984</v>
      </c>
    </row>
    <row r="120" spans="1:47" x14ac:dyDescent="0.25">
      <c r="A120" t="s">
        <v>197</v>
      </c>
      <c r="B120" s="8" t="str">
        <f t="shared" si="20"/>
        <v>https://www.vrbo.com/1467075</v>
      </c>
      <c r="C120" s="5" t="s">
        <v>22</v>
      </c>
      <c r="D120" s="5">
        <v>1467075</v>
      </c>
      <c r="E120" s="5">
        <v>2025679</v>
      </c>
      <c r="F120" s="5" t="s">
        <v>23</v>
      </c>
      <c r="I120" s="5" t="b">
        <v>1</v>
      </c>
      <c r="J120" s="5" t="s">
        <v>198</v>
      </c>
      <c r="L120" s="5" t="s">
        <v>22</v>
      </c>
      <c r="M120" s="5" t="s">
        <v>26</v>
      </c>
      <c r="Q120" s="5">
        <v>2</v>
      </c>
      <c r="R120" s="5">
        <v>1</v>
      </c>
      <c r="T120" s="5">
        <f>VLOOKUP(B120,new_lat_lng!A:S,18,FALSE)</f>
        <v>38.557531019999999</v>
      </c>
      <c r="U120" s="5">
        <f>VLOOKUP(B120,new_lat_lng!A:S,19,FALSE)</f>
        <v>-121.43740273</v>
      </c>
      <c r="V120" s="7">
        <v>43827</v>
      </c>
      <c r="AE120" s="12" t="s">
        <v>407</v>
      </c>
      <c r="AF120" s="12" t="s">
        <v>26</v>
      </c>
      <c r="AG120" s="12" t="s">
        <v>22</v>
      </c>
      <c r="AI120" s="16" t="str">
        <f t="shared" si="21"/>
        <v/>
      </c>
      <c r="AQ120">
        <f t="shared" si="24"/>
        <v>120</v>
      </c>
      <c r="AR120" t="b">
        <f t="shared" si="22"/>
        <v>0</v>
      </c>
      <c r="AS120" t="str">
        <f t="shared" si="23"/>
        <v>Done</v>
      </c>
      <c r="AT120" t="str">
        <f t="shared" si="25"/>
        <v>NO</v>
      </c>
      <c r="AU120" s="24"/>
    </row>
    <row r="121" spans="1:47" x14ac:dyDescent="0.25">
      <c r="A121" t="s">
        <v>195</v>
      </c>
      <c r="B121" s="8" t="str">
        <f t="shared" si="20"/>
        <v>https://www.vrbo.com/1729787</v>
      </c>
      <c r="C121" s="5" t="s">
        <v>22</v>
      </c>
      <c r="D121" s="5">
        <v>1729787</v>
      </c>
      <c r="E121" s="5">
        <v>2291273</v>
      </c>
      <c r="F121" s="5" t="s">
        <v>68</v>
      </c>
      <c r="I121" s="5" t="b">
        <v>1</v>
      </c>
      <c r="J121" s="5" t="s">
        <v>196</v>
      </c>
      <c r="L121" s="5" t="s">
        <v>22</v>
      </c>
      <c r="M121" s="5" t="s">
        <v>26</v>
      </c>
      <c r="Q121" s="5">
        <v>1</v>
      </c>
      <c r="R121" s="5">
        <v>1</v>
      </c>
      <c r="T121" s="5">
        <f>VLOOKUP(B121,new_lat_lng!A:S,18,FALSE)</f>
        <v>38.636592180000001</v>
      </c>
      <c r="U121" s="5">
        <f>VLOOKUP(B121,new_lat_lng!A:S,19,FALSE)</f>
        <v>-121.35651489999999</v>
      </c>
      <c r="V121" s="7">
        <v>43827</v>
      </c>
      <c r="AF121" s="12" t="s">
        <v>26</v>
      </c>
      <c r="AG121" s="12" t="s">
        <v>22</v>
      </c>
      <c r="AH121" s="16" t="s">
        <v>561</v>
      </c>
      <c r="AI121" s="16" t="str">
        <f t="shared" si="21"/>
        <v>25603500170000</v>
      </c>
      <c r="AK121" s="12" t="s">
        <v>562</v>
      </c>
      <c r="AL121" s="12" t="s">
        <v>398</v>
      </c>
      <c r="AM121" s="12" t="s">
        <v>412</v>
      </c>
      <c r="AN121" s="12" t="s">
        <v>456</v>
      </c>
      <c r="AO121" s="12" t="s">
        <v>401</v>
      </c>
      <c r="AQ121">
        <f t="shared" si="24"/>
        <v>121</v>
      </c>
      <c r="AR121" t="b">
        <f t="shared" si="22"/>
        <v>1</v>
      </c>
      <c r="AS121" t="str">
        <f t="shared" si="23"/>
        <v>Done</v>
      </c>
      <c r="AT121" t="str">
        <f t="shared" si="25"/>
        <v>YES</v>
      </c>
      <c r="AU121" s="25">
        <v>44040</v>
      </c>
    </row>
    <row r="122" spans="1:47" ht="18" customHeight="1" x14ac:dyDescent="0.25">
      <c r="A122" t="s">
        <v>199</v>
      </c>
      <c r="B122" s="8" t="str">
        <f t="shared" si="20"/>
        <v>https://www.vrbo.com/1248504</v>
      </c>
      <c r="C122" s="5" t="s">
        <v>22</v>
      </c>
      <c r="D122" s="5">
        <v>1248504</v>
      </c>
      <c r="E122" s="5">
        <v>1799451</v>
      </c>
      <c r="F122" s="5" t="s">
        <v>23</v>
      </c>
      <c r="I122" s="5" t="b">
        <v>1</v>
      </c>
      <c r="J122" s="5" t="s">
        <v>200</v>
      </c>
      <c r="L122" s="5" t="s">
        <v>22</v>
      </c>
      <c r="M122" s="5" t="s">
        <v>26</v>
      </c>
      <c r="Q122" s="5">
        <v>4</v>
      </c>
      <c r="R122" s="5">
        <v>3</v>
      </c>
      <c r="T122" s="5">
        <f>VLOOKUP(B122,new_lat_lng!A:S,18,FALSE)</f>
        <v>38.58541555</v>
      </c>
      <c r="U122" s="5">
        <f>VLOOKUP(B122,new_lat_lng!A:S,19,FALSE)</f>
        <v>-121.48947115</v>
      </c>
      <c r="V122" s="7">
        <v>43827</v>
      </c>
      <c r="AF122" s="12" t="s">
        <v>26</v>
      </c>
      <c r="AG122" s="12" t="s">
        <v>22</v>
      </c>
      <c r="AH122" s="16">
        <v>201120160000</v>
      </c>
      <c r="AI122" s="16" t="str">
        <f t="shared" si="21"/>
        <v>201120160000</v>
      </c>
      <c r="AK122" s="15" t="s">
        <v>563</v>
      </c>
      <c r="AL122" s="12" t="s">
        <v>398</v>
      </c>
      <c r="AN122" s="12" t="s">
        <v>400</v>
      </c>
      <c r="AO122" s="12" t="s">
        <v>401</v>
      </c>
      <c r="AQ122">
        <f t="shared" si="24"/>
        <v>122</v>
      </c>
      <c r="AR122" t="b">
        <f t="shared" si="22"/>
        <v>1</v>
      </c>
      <c r="AS122" t="str">
        <f t="shared" si="23"/>
        <v>Done</v>
      </c>
      <c r="AT122" t="str">
        <f t="shared" si="25"/>
        <v>YES</v>
      </c>
      <c r="AU122" s="25">
        <v>44012</v>
      </c>
    </row>
    <row r="123" spans="1:47" x14ac:dyDescent="0.25">
      <c r="A123" t="s">
        <v>264</v>
      </c>
      <c r="B123" s="8" t="str">
        <f t="shared" si="20"/>
        <v>https://www.vrbo.com/1266266</v>
      </c>
      <c r="C123" s="5" t="s">
        <v>22</v>
      </c>
      <c r="D123" s="5">
        <v>1266266</v>
      </c>
      <c r="E123" s="5">
        <v>1817351</v>
      </c>
      <c r="F123" s="5" t="s">
        <v>83</v>
      </c>
      <c r="I123" s="5" t="b">
        <v>1</v>
      </c>
      <c r="J123" s="5" t="s">
        <v>265</v>
      </c>
      <c r="L123" s="5" t="s">
        <v>22</v>
      </c>
      <c r="M123" s="5" t="s">
        <v>26</v>
      </c>
      <c r="Q123" s="5">
        <v>1</v>
      </c>
      <c r="R123" s="5">
        <v>1</v>
      </c>
      <c r="T123" s="5">
        <f>VLOOKUP(B123,new_lat_lng!A:S,18,FALSE)</f>
        <v>38.585031030000003</v>
      </c>
      <c r="U123" s="5">
        <f>VLOOKUP(B123,new_lat_lng!A:S,19,FALSE)</f>
        <v>-121.37912841000001</v>
      </c>
      <c r="V123" s="7">
        <v>43827</v>
      </c>
      <c r="AF123" s="12" t="s">
        <v>26</v>
      </c>
      <c r="AG123" s="12" t="s">
        <v>22</v>
      </c>
      <c r="AH123" s="16" t="s">
        <v>564</v>
      </c>
      <c r="AI123" s="16" t="str">
        <f t="shared" si="21"/>
        <v>29200100270000</v>
      </c>
      <c r="AK123" s="12" t="s">
        <v>565</v>
      </c>
      <c r="AL123" s="12" t="s">
        <v>406</v>
      </c>
      <c r="AM123" s="12" t="s">
        <v>412</v>
      </c>
      <c r="AN123" s="12" t="s">
        <v>456</v>
      </c>
      <c r="AO123" s="12" t="s">
        <v>401</v>
      </c>
      <c r="AQ123">
        <f t="shared" si="24"/>
        <v>123</v>
      </c>
      <c r="AR123" t="b">
        <f t="shared" si="22"/>
        <v>1</v>
      </c>
      <c r="AS123" t="str">
        <f t="shared" si="23"/>
        <v>Done</v>
      </c>
      <c r="AT123" t="str">
        <f t="shared" si="25"/>
        <v>YES</v>
      </c>
      <c r="AU123" s="25">
        <v>44026</v>
      </c>
    </row>
    <row r="124" spans="1:47" x14ac:dyDescent="0.25">
      <c r="A124" t="s">
        <v>319</v>
      </c>
      <c r="B124" s="8" t="str">
        <f t="shared" si="20"/>
        <v>https://www.homeaway.com/vacation-rental/p4935109</v>
      </c>
      <c r="C124" s="5" t="s">
        <v>566</v>
      </c>
      <c r="D124" s="5">
        <v>4935109</v>
      </c>
      <c r="E124" s="5">
        <v>6105181</v>
      </c>
      <c r="F124" s="5" t="s">
        <v>30</v>
      </c>
      <c r="I124" s="5" t="b">
        <v>1</v>
      </c>
      <c r="J124" s="5" t="s">
        <v>320</v>
      </c>
      <c r="L124" s="5" t="s">
        <v>22</v>
      </c>
      <c r="M124" s="5" t="s">
        <v>26</v>
      </c>
      <c r="Q124" s="5">
        <v>2</v>
      </c>
      <c r="R124" s="5">
        <v>2</v>
      </c>
      <c r="T124" s="5">
        <f>VLOOKUP(B124,new_lat_lng!A:S,18,FALSE)</f>
        <v>38.572145489999997</v>
      </c>
      <c r="U124" s="5">
        <f>VLOOKUP(B124,new_lat_lng!A:S,19,FALSE)</f>
        <v>-121.43786412999999</v>
      </c>
      <c r="V124" s="7">
        <v>43827</v>
      </c>
      <c r="AF124" s="12" t="s">
        <v>26</v>
      </c>
      <c r="AG124" s="12" t="s">
        <v>22</v>
      </c>
      <c r="AH124" s="16" t="s">
        <v>567</v>
      </c>
      <c r="AI124" s="16" t="str">
        <f t="shared" si="21"/>
        <v>00500100310000</v>
      </c>
      <c r="AK124" s="12" t="s">
        <v>568</v>
      </c>
      <c r="AL124" s="12" t="s">
        <v>406</v>
      </c>
      <c r="AM124" s="12" t="s">
        <v>399</v>
      </c>
      <c r="AN124" s="12" t="s">
        <v>400</v>
      </c>
      <c r="AO124" s="12" t="s">
        <v>401</v>
      </c>
      <c r="AQ124">
        <f t="shared" si="24"/>
        <v>124</v>
      </c>
      <c r="AR124" t="b">
        <f t="shared" si="22"/>
        <v>1</v>
      </c>
      <c r="AS124" t="str">
        <f t="shared" si="23"/>
        <v>Done</v>
      </c>
      <c r="AT124" t="str">
        <f t="shared" si="25"/>
        <v>YES</v>
      </c>
      <c r="AU124" s="25">
        <v>44019</v>
      </c>
    </row>
    <row r="125" spans="1:47" x14ac:dyDescent="0.25">
      <c r="A125" t="s">
        <v>321</v>
      </c>
      <c r="B125" s="8" t="str">
        <f t="shared" ref="B125:B156" si="26">HYPERLINK(A125)</f>
        <v>https://www.homeaway.com/vacation-rental/p4596895</v>
      </c>
      <c r="C125" s="5" t="s">
        <v>566</v>
      </c>
      <c r="D125" s="5">
        <v>4596895</v>
      </c>
      <c r="E125" s="5">
        <v>5287513</v>
      </c>
      <c r="F125" s="5" t="s">
        <v>283</v>
      </c>
      <c r="I125" s="5" t="b">
        <v>1</v>
      </c>
      <c r="J125" s="5" t="s">
        <v>322</v>
      </c>
      <c r="L125" s="5" t="s">
        <v>22</v>
      </c>
      <c r="M125" s="5" t="s">
        <v>26</v>
      </c>
      <c r="Q125" s="5">
        <v>0</v>
      </c>
      <c r="R125" s="5">
        <v>0</v>
      </c>
      <c r="T125" s="5">
        <f>VLOOKUP(B125,new_lat_lng!A:S,18,FALSE)</f>
        <v>38.577359999999999</v>
      </c>
      <c r="U125" s="5">
        <f>VLOOKUP(B125,new_lat_lng!A:S,19,FALSE)</f>
        <v>-121.49160000000001</v>
      </c>
      <c r="V125" s="7">
        <v>43827</v>
      </c>
      <c r="AF125" s="12" t="s">
        <v>26</v>
      </c>
      <c r="AG125" s="12" t="s">
        <v>22</v>
      </c>
      <c r="AI125" s="16" t="str">
        <f t="shared" si="21"/>
        <v/>
      </c>
      <c r="AK125" s="12" t="s">
        <v>322</v>
      </c>
      <c r="AL125" s="12" t="s">
        <v>398</v>
      </c>
      <c r="AM125" s="12" t="s">
        <v>415</v>
      </c>
      <c r="AN125" s="12" t="s">
        <v>569</v>
      </c>
      <c r="AO125" s="12" t="s">
        <v>401</v>
      </c>
      <c r="AQ125">
        <f t="shared" si="24"/>
        <v>125</v>
      </c>
      <c r="AR125" t="b">
        <f t="shared" si="22"/>
        <v>1</v>
      </c>
      <c r="AS125" t="str">
        <f t="shared" si="23"/>
        <v>Done</v>
      </c>
      <c r="AT125" t="str">
        <f t="shared" si="25"/>
        <v>YES</v>
      </c>
      <c r="AU125" s="25">
        <v>43998</v>
      </c>
    </row>
    <row r="126" spans="1:47" x14ac:dyDescent="0.25">
      <c r="A126" t="s">
        <v>317</v>
      </c>
      <c r="B126" s="8" t="str">
        <f t="shared" si="26"/>
        <v>https://www.homeaway.com/vacation-rental/p4376730</v>
      </c>
      <c r="C126" s="5" t="s">
        <v>566</v>
      </c>
      <c r="D126" s="5">
        <v>4376730</v>
      </c>
      <c r="E126" s="5">
        <v>4799024</v>
      </c>
      <c r="F126" s="5" t="s">
        <v>42</v>
      </c>
      <c r="I126" s="5" t="b">
        <v>1</v>
      </c>
      <c r="J126" s="5" t="s">
        <v>318</v>
      </c>
      <c r="L126" s="5" t="s">
        <v>22</v>
      </c>
      <c r="M126" s="5" t="s">
        <v>26</v>
      </c>
      <c r="Q126" s="5">
        <v>0</v>
      </c>
      <c r="R126" s="5">
        <v>1</v>
      </c>
      <c r="T126" s="5">
        <f>VLOOKUP(B126,new_lat_lng!A:S,18,FALSE)</f>
        <v>38.59825</v>
      </c>
      <c r="U126" s="5">
        <f>VLOOKUP(B126,new_lat_lng!A:S,19,FALSE)</f>
        <v>-121.44670000000001</v>
      </c>
      <c r="V126" s="7">
        <v>43827</v>
      </c>
      <c r="AF126" s="12" t="s">
        <v>26</v>
      </c>
      <c r="AG126" s="12" t="s">
        <v>22</v>
      </c>
      <c r="AI126" s="16" t="str">
        <f t="shared" si="21"/>
        <v/>
      </c>
      <c r="AK126" s="12" t="s">
        <v>318</v>
      </c>
      <c r="AL126" s="12" t="s">
        <v>398</v>
      </c>
      <c r="AM126" s="12" t="s">
        <v>415</v>
      </c>
      <c r="AN126" s="12" t="s">
        <v>569</v>
      </c>
      <c r="AO126" s="12" t="s">
        <v>401</v>
      </c>
      <c r="AQ126">
        <f t="shared" si="24"/>
        <v>126</v>
      </c>
      <c r="AR126" t="b">
        <f t="shared" si="22"/>
        <v>1</v>
      </c>
      <c r="AS126" t="str">
        <f t="shared" si="23"/>
        <v>Done</v>
      </c>
      <c r="AT126" t="str">
        <f t="shared" si="25"/>
        <v>YES</v>
      </c>
      <c r="AU126" s="25">
        <v>43949</v>
      </c>
    </row>
    <row r="127" spans="1:47" ht="19.5" customHeight="1" x14ac:dyDescent="0.25">
      <c r="A127" t="s">
        <v>375</v>
      </c>
      <c r="B127" s="8" t="str">
        <f t="shared" si="26"/>
        <v>https://www.homeaway.com/vacation-rental/p4286984</v>
      </c>
      <c r="C127" s="5" t="s">
        <v>566</v>
      </c>
      <c r="D127" s="5">
        <v>4286984</v>
      </c>
      <c r="E127" s="5">
        <v>4696074</v>
      </c>
      <c r="F127" s="5" t="s">
        <v>30</v>
      </c>
      <c r="I127" s="5" t="b">
        <v>1</v>
      </c>
      <c r="J127" s="5" t="s">
        <v>376</v>
      </c>
      <c r="L127" s="5" t="s">
        <v>22</v>
      </c>
      <c r="M127" s="5" t="s">
        <v>26</v>
      </c>
      <c r="Q127" s="5">
        <v>1</v>
      </c>
      <c r="R127" s="5">
        <v>1</v>
      </c>
      <c r="T127" s="5">
        <f>VLOOKUP(B127,new_lat_lng!A:S,18,FALSE)</f>
        <v>38.571008800000001</v>
      </c>
      <c r="U127" s="5">
        <f>VLOOKUP(B127,new_lat_lng!A:S,19,FALSE)</f>
        <v>-121.5038249</v>
      </c>
      <c r="V127" s="7">
        <v>43827</v>
      </c>
      <c r="AF127" s="12" t="s">
        <v>26</v>
      </c>
      <c r="AG127" s="12" t="s">
        <v>22</v>
      </c>
      <c r="AH127" s="16" t="s">
        <v>570</v>
      </c>
      <c r="AI127" s="16" t="str">
        <f t="shared" si="21"/>
        <v>00900560160000</v>
      </c>
      <c r="AK127" s="15" t="s">
        <v>571</v>
      </c>
      <c r="AL127" s="12" t="s">
        <v>398</v>
      </c>
      <c r="AM127" s="12" t="s">
        <v>399</v>
      </c>
      <c r="AN127" s="12" t="s">
        <v>400</v>
      </c>
      <c r="AO127" s="12" t="s">
        <v>401</v>
      </c>
      <c r="AQ127">
        <f t="shared" si="24"/>
        <v>127</v>
      </c>
      <c r="AR127" t="b">
        <f t="shared" si="22"/>
        <v>1</v>
      </c>
      <c r="AS127" t="str">
        <f t="shared" si="23"/>
        <v>Done</v>
      </c>
      <c r="AT127" t="str">
        <f t="shared" si="25"/>
        <v>YES</v>
      </c>
      <c r="AU127" s="25">
        <v>43949</v>
      </c>
    </row>
    <row r="128" spans="1:47" x14ac:dyDescent="0.25">
      <c r="A128" t="s">
        <v>323</v>
      </c>
      <c r="B128" s="8" t="str">
        <f t="shared" si="26"/>
        <v>https://www.homeaway.com/vacation-rental/p4620718</v>
      </c>
      <c r="C128" s="5" t="s">
        <v>566</v>
      </c>
      <c r="D128" s="5">
        <v>4620718</v>
      </c>
      <c r="E128" s="5">
        <v>5358985</v>
      </c>
      <c r="F128" s="5" t="s">
        <v>23</v>
      </c>
      <c r="I128" s="5" t="b">
        <v>1</v>
      </c>
      <c r="J128" s="5" t="s">
        <v>324</v>
      </c>
      <c r="L128" s="5" t="s">
        <v>22</v>
      </c>
      <c r="M128" s="5" t="s">
        <v>26</v>
      </c>
      <c r="Q128" s="5">
        <v>2</v>
      </c>
      <c r="R128" s="5">
        <v>1</v>
      </c>
      <c r="T128" s="5">
        <f>VLOOKUP(B128,new_lat_lng!A:S,18,FALSE)</f>
        <v>38.5705016</v>
      </c>
      <c r="U128" s="5">
        <f>VLOOKUP(B128,new_lat_lng!A:S,19,FALSE)</f>
        <v>-121.4768886</v>
      </c>
      <c r="V128" s="7">
        <v>43827</v>
      </c>
      <c r="AF128" s="12" t="s">
        <v>26</v>
      </c>
      <c r="AG128" s="12" t="s">
        <v>22</v>
      </c>
      <c r="AH128" s="16" t="s">
        <v>572</v>
      </c>
      <c r="AI128" s="16" t="str">
        <f t="shared" si="21"/>
        <v>00702550090000</v>
      </c>
      <c r="AK128" s="12" t="s">
        <v>573</v>
      </c>
      <c r="AL128" s="12" t="s">
        <v>398</v>
      </c>
      <c r="AM128" s="12" t="s">
        <v>412</v>
      </c>
      <c r="AN128" s="12" t="s">
        <v>400</v>
      </c>
      <c r="AO128" s="12" t="s">
        <v>401</v>
      </c>
      <c r="AQ128">
        <f t="shared" si="24"/>
        <v>128</v>
      </c>
      <c r="AR128" t="b">
        <f t="shared" si="22"/>
        <v>1</v>
      </c>
      <c r="AS128" t="str">
        <f t="shared" si="23"/>
        <v>Done</v>
      </c>
      <c r="AT128" t="str">
        <f t="shared" si="25"/>
        <v>YES</v>
      </c>
      <c r="AU128" s="25">
        <v>44068</v>
      </c>
    </row>
    <row r="129" spans="1:47" x14ac:dyDescent="0.25">
      <c r="A129" t="s">
        <v>325</v>
      </c>
      <c r="B129" s="8" t="str">
        <f t="shared" si="26"/>
        <v>https://www.homeaway.com/vacation-rental/p4894130</v>
      </c>
      <c r="C129" s="5" t="s">
        <v>566</v>
      </c>
      <c r="D129" s="5">
        <v>4894130</v>
      </c>
      <c r="E129" s="5">
        <v>5965132</v>
      </c>
      <c r="F129" s="5" t="s">
        <v>283</v>
      </c>
      <c r="I129" s="5" t="b">
        <v>1</v>
      </c>
      <c r="J129" s="5" t="s">
        <v>326</v>
      </c>
      <c r="L129" s="5" t="s">
        <v>22</v>
      </c>
      <c r="M129" s="5" t="s">
        <v>26</v>
      </c>
      <c r="Q129" s="5">
        <v>0</v>
      </c>
      <c r="R129" s="5">
        <v>1</v>
      </c>
      <c r="T129" s="5">
        <f>VLOOKUP(B129,new_lat_lng!A:S,18,FALSE)</f>
        <v>38.552549999999997</v>
      </c>
      <c r="U129" s="5">
        <f>VLOOKUP(B129,new_lat_lng!A:S,19,FALSE)</f>
        <v>-121.45440000000001</v>
      </c>
      <c r="V129" s="7">
        <v>43827</v>
      </c>
      <c r="AF129" s="12" t="s">
        <v>26</v>
      </c>
      <c r="AG129" s="12" t="s">
        <v>22</v>
      </c>
      <c r="AI129" s="16" t="str">
        <f t="shared" si="21"/>
        <v/>
      </c>
      <c r="AK129" s="12" t="s">
        <v>326</v>
      </c>
      <c r="AL129" s="12" t="s">
        <v>398</v>
      </c>
      <c r="AM129" s="12" t="s">
        <v>415</v>
      </c>
      <c r="AN129" s="12" t="s">
        <v>569</v>
      </c>
      <c r="AO129" s="12" t="s">
        <v>401</v>
      </c>
      <c r="AQ129">
        <f t="shared" si="24"/>
        <v>129</v>
      </c>
      <c r="AR129" t="b">
        <f t="shared" si="22"/>
        <v>1</v>
      </c>
      <c r="AS129" t="str">
        <f t="shared" si="23"/>
        <v>Done</v>
      </c>
      <c r="AT129" t="str">
        <f t="shared" si="25"/>
        <v>YES</v>
      </c>
      <c r="AU129" s="25">
        <v>43921</v>
      </c>
    </row>
    <row r="130" spans="1:47" x14ac:dyDescent="0.25">
      <c r="A130" t="s">
        <v>299</v>
      </c>
      <c r="B130" s="8" t="str">
        <f t="shared" si="26"/>
        <v>https://www.homeaway.com/vacation-rental/p4899652</v>
      </c>
      <c r="C130" s="5" t="s">
        <v>566</v>
      </c>
      <c r="D130" s="5">
        <v>4899652</v>
      </c>
      <c r="E130" s="5">
        <v>6737810</v>
      </c>
      <c r="F130" s="5" t="s">
        <v>283</v>
      </c>
      <c r="I130" s="5" t="b">
        <v>1</v>
      </c>
      <c r="J130" s="5" t="s">
        <v>300</v>
      </c>
      <c r="L130" s="5" t="s">
        <v>22</v>
      </c>
      <c r="M130" s="5" t="s">
        <v>26</v>
      </c>
      <c r="Q130" s="5">
        <v>0</v>
      </c>
      <c r="R130" s="5">
        <v>0</v>
      </c>
      <c r="T130" s="5">
        <f>VLOOKUP(B130,new_lat_lng!A:S,18,FALSE)</f>
        <v>38.655059999999999</v>
      </c>
      <c r="U130" s="5">
        <f>VLOOKUP(B130,new_lat_lng!A:S,19,FALSE)</f>
        <v>-121.53919999999999</v>
      </c>
      <c r="V130" s="7">
        <v>43827</v>
      </c>
      <c r="AF130" s="12" t="s">
        <v>26</v>
      </c>
      <c r="AG130" s="12" t="s">
        <v>22</v>
      </c>
      <c r="AI130" s="16" t="str">
        <f t="shared" si="21"/>
        <v/>
      </c>
      <c r="AK130" s="12" t="s">
        <v>574</v>
      </c>
      <c r="AL130" s="12" t="s">
        <v>398</v>
      </c>
      <c r="AM130" s="12" t="s">
        <v>415</v>
      </c>
      <c r="AN130" s="12" t="s">
        <v>569</v>
      </c>
      <c r="AO130" s="12" t="s">
        <v>401</v>
      </c>
      <c r="AQ130">
        <f t="shared" si="24"/>
        <v>130</v>
      </c>
      <c r="AR130" t="b">
        <f t="shared" si="22"/>
        <v>1</v>
      </c>
      <c r="AS130" t="str">
        <f t="shared" si="23"/>
        <v>Done</v>
      </c>
      <c r="AT130" t="str">
        <f t="shared" si="25"/>
        <v>YES</v>
      </c>
      <c r="AU130" s="25">
        <v>43942</v>
      </c>
    </row>
    <row r="131" spans="1:47" x14ac:dyDescent="0.25">
      <c r="A131" t="s">
        <v>297</v>
      </c>
      <c r="B131" s="8" t="str">
        <f t="shared" si="26"/>
        <v>https://www.homeaway.com/vacation-rental/p4374382</v>
      </c>
      <c r="C131" s="5" t="s">
        <v>566</v>
      </c>
      <c r="D131" s="5">
        <v>4374382</v>
      </c>
      <c r="E131" s="5">
        <v>4792917</v>
      </c>
      <c r="F131" s="5" t="s">
        <v>283</v>
      </c>
      <c r="I131" s="5" t="b">
        <v>1</v>
      </c>
      <c r="J131" s="5" t="s">
        <v>298</v>
      </c>
      <c r="L131" s="5" t="s">
        <v>22</v>
      </c>
      <c r="M131" s="5" t="s">
        <v>26</v>
      </c>
      <c r="Q131" s="5">
        <v>0</v>
      </c>
      <c r="R131" s="5">
        <v>1</v>
      </c>
      <c r="T131" s="5">
        <f>VLOOKUP(B131,new_lat_lng!A:S,18,FALSE)</f>
        <v>38.605200000000004</v>
      </c>
      <c r="U131" s="5">
        <f>VLOOKUP(B131,new_lat_lng!A:S,19,FALSE)</f>
        <v>-121.43810000000001</v>
      </c>
      <c r="V131" s="7">
        <v>43827</v>
      </c>
      <c r="AF131" s="12" t="s">
        <v>26</v>
      </c>
      <c r="AG131" s="12" t="s">
        <v>22</v>
      </c>
      <c r="AI131" s="16" t="str">
        <f t="shared" ref="AI131:AI162" si="27">SUBSTITUTE(AH131,"-","")</f>
        <v/>
      </c>
      <c r="AK131" s="12" t="s">
        <v>575</v>
      </c>
      <c r="AL131" s="12" t="s">
        <v>398</v>
      </c>
      <c r="AM131" s="12" t="s">
        <v>415</v>
      </c>
      <c r="AN131" s="12" t="s">
        <v>569</v>
      </c>
      <c r="AO131" s="12" t="s">
        <v>401</v>
      </c>
      <c r="AQ131">
        <f t="shared" si="24"/>
        <v>131</v>
      </c>
      <c r="AR131" t="b">
        <f t="shared" ref="AR131:AR162" si="28">OR(IF(AH131&lt;&gt;"",TRUE,FALSE),IF(AJ131&lt;&gt;"",TRUE,FALSE),IF(AK131&lt;&gt;"",TRUE,FALSE))</f>
        <v>1</v>
      </c>
      <c r="AS131" t="str">
        <f t="shared" ref="AS131:AS162" si="29">IF(OR(NOT(AI131=""),NOT(AJ131=""),NOT(AK131=""),AO131="room",AN131="RV",AN131="timeshare",AN131="resort",AE131="no"),"Done","")</f>
        <v>Done</v>
      </c>
      <c r="AT131" t="str">
        <f t="shared" si="25"/>
        <v>YES</v>
      </c>
      <c r="AU131" s="25">
        <v>43991</v>
      </c>
    </row>
    <row r="132" spans="1:47" ht="21.75" customHeight="1" x14ac:dyDescent="0.25">
      <c r="A132" t="s">
        <v>280</v>
      </c>
      <c r="B132" s="8" t="str">
        <f t="shared" si="26"/>
        <v>https://www.homeaway.com/vacation-rental/p4286985</v>
      </c>
      <c r="C132" s="5" t="s">
        <v>566</v>
      </c>
      <c r="D132" s="5">
        <v>4286985</v>
      </c>
      <c r="E132" s="5">
        <v>4696075</v>
      </c>
      <c r="F132" s="5" t="s">
        <v>30</v>
      </c>
      <c r="I132" s="5" t="b">
        <v>1</v>
      </c>
      <c r="J132" s="5" t="s">
        <v>281</v>
      </c>
      <c r="L132" s="5" t="s">
        <v>22</v>
      </c>
      <c r="M132" s="5" t="s">
        <v>26</v>
      </c>
      <c r="Q132" s="5">
        <v>2</v>
      </c>
      <c r="R132" s="5">
        <v>1</v>
      </c>
      <c r="T132" s="5">
        <f>VLOOKUP(B132,new_lat_lng!A:S,18,FALSE)</f>
        <v>38.570619999999998</v>
      </c>
      <c r="U132" s="5">
        <f>VLOOKUP(B132,new_lat_lng!A:S,19,FALSE)</f>
        <v>-121.478357</v>
      </c>
      <c r="V132" s="7">
        <v>43827</v>
      </c>
      <c r="AF132" s="12" t="s">
        <v>26</v>
      </c>
      <c r="AG132" s="12" t="s">
        <v>22</v>
      </c>
      <c r="AH132" s="16">
        <v>702530090000</v>
      </c>
      <c r="AI132" s="16" t="str">
        <f t="shared" si="27"/>
        <v>702530090000</v>
      </c>
      <c r="AK132" s="15" t="s">
        <v>576</v>
      </c>
      <c r="AL132" s="12" t="s">
        <v>398</v>
      </c>
      <c r="AM132" s="12" t="s">
        <v>399</v>
      </c>
      <c r="AN132" s="12" t="s">
        <v>471</v>
      </c>
      <c r="AO132" s="12" t="s">
        <v>401</v>
      </c>
      <c r="AQ132">
        <f t="shared" ref="AQ132:AQ163" si="30">AQ131+1</f>
        <v>132</v>
      </c>
      <c r="AR132" t="b">
        <f t="shared" si="28"/>
        <v>1</v>
      </c>
      <c r="AS132" t="str">
        <f t="shared" si="29"/>
        <v>Done</v>
      </c>
      <c r="AT132" t="str">
        <f t="shared" si="25"/>
        <v>YES</v>
      </c>
      <c r="AU132" s="25">
        <v>43991</v>
      </c>
    </row>
    <row r="133" spans="1:47" x14ac:dyDescent="0.25">
      <c r="A133" t="s">
        <v>357</v>
      </c>
      <c r="B133" s="8" t="str">
        <f t="shared" si="26"/>
        <v>https://www.homeaway.com/vacation-rental/p4889839</v>
      </c>
      <c r="C133" s="5" t="s">
        <v>566</v>
      </c>
      <c r="D133" s="5">
        <v>4889839</v>
      </c>
      <c r="E133" s="5">
        <v>5940786</v>
      </c>
      <c r="F133" s="5" t="s">
        <v>283</v>
      </c>
      <c r="I133" s="5" t="b">
        <v>1</v>
      </c>
      <c r="J133" s="5" t="s">
        <v>358</v>
      </c>
      <c r="L133" s="5" t="s">
        <v>22</v>
      </c>
      <c r="M133" s="5" t="s">
        <v>26</v>
      </c>
      <c r="Q133" s="5">
        <v>0</v>
      </c>
      <c r="R133" s="5">
        <v>1</v>
      </c>
      <c r="T133" s="5">
        <f>VLOOKUP(B133,new_lat_lng!A:S,18,FALSE)</f>
        <v>38.57602</v>
      </c>
      <c r="U133" s="5">
        <f>VLOOKUP(B133,new_lat_lng!A:S,19,FALSE)</f>
        <v>-121.41540000000001</v>
      </c>
      <c r="V133" s="7">
        <v>43827</v>
      </c>
      <c r="AF133" s="12" t="s">
        <v>26</v>
      </c>
      <c r="AG133" s="12" t="s">
        <v>22</v>
      </c>
      <c r="AI133" s="16" t="str">
        <f t="shared" si="27"/>
        <v/>
      </c>
      <c r="AK133" s="12" t="s">
        <v>577</v>
      </c>
      <c r="AL133" s="12" t="s">
        <v>398</v>
      </c>
      <c r="AM133" s="12" t="s">
        <v>415</v>
      </c>
      <c r="AN133" s="12" t="s">
        <v>569</v>
      </c>
      <c r="AO133" s="12" t="s">
        <v>401</v>
      </c>
      <c r="AQ133">
        <f t="shared" si="30"/>
        <v>133</v>
      </c>
      <c r="AR133" t="b">
        <f t="shared" si="28"/>
        <v>1</v>
      </c>
      <c r="AS133" t="str">
        <f t="shared" si="29"/>
        <v>Done</v>
      </c>
      <c r="AT133" t="str">
        <f t="shared" si="25"/>
        <v>YES</v>
      </c>
      <c r="AU133" s="25">
        <v>44068</v>
      </c>
    </row>
    <row r="134" spans="1:47" x14ac:dyDescent="0.25">
      <c r="A134" t="s">
        <v>355</v>
      </c>
      <c r="B134" s="8" t="str">
        <f t="shared" si="26"/>
        <v>https://www.homeaway.com/vacation-rental/p4899691</v>
      </c>
      <c r="C134" s="5" t="s">
        <v>566</v>
      </c>
      <c r="D134" s="5">
        <v>4899691</v>
      </c>
      <c r="E134" s="5">
        <v>5990349</v>
      </c>
      <c r="F134" s="5" t="s">
        <v>283</v>
      </c>
      <c r="I134" s="5" t="b">
        <v>1</v>
      </c>
      <c r="J134" s="5" t="s">
        <v>356</v>
      </c>
      <c r="L134" s="5" t="s">
        <v>22</v>
      </c>
      <c r="M134" s="5" t="s">
        <v>26</v>
      </c>
      <c r="Q134" s="5">
        <v>0</v>
      </c>
      <c r="R134" s="5">
        <v>0</v>
      </c>
      <c r="T134" s="5">
        <f>VLOOKUP(B134,new_lat_lng!A:S,18,FALSE)</f>
        <v>38.65437</v>
      </c>
      <c r="U134" s="5">
        <f>VLOOKUP(B134,new_lat_lng!A:S,19,FALSE)</f>
        <v>-121.5295</v>
      </c>
      <c r="V134" s="7">
        <v>43827</v>
      </c>
      <c r="AF134" s="12" t="s">
        <v>26</v>
      </c>
      <c r="AG134" s="12" t="s">
        <v>22</v>
      </c>
      <c r="AI134" s="16" t="str">
        <f t="shared" si="27"/>
        <v/>
      </c>
      <c r="AK134" s="12" t="s">
        <v>578</v>
      </c>
      <c r="AL134" s="12" t="s">
        <v>398</v>
      </c>
      <c r="AM134" s="12" t="s">
        <v>415</v>
      </c>
      <c r="AN134" s="12" t="s">
        <v>569</v>
      </c>
      <c r="AO134" s="12" t="s">
        <v>401</v>
      </c>
      <c r="AQ134">
        <f t="shared" si="30"/>
        <v>134</v>
      </c>
      <c r="AR134" t="b">
        <f t="shared" si="28"/>
        <v>1</v>
      </c>
      <c r="AS134" t="str">
        <f t="shared" si="29"/>
        <v>Done</v>
      </c>
      <c r="AT134" t="str">
        <f t="shared" si="25"/>
        <v>YES</v>
      </c>
      <c r="AU134" s="25">
        <v>44019</v>
      </c>
    </row>
    <row r="135" spans="1:47" x14ac:dyDescent="0.25">
      <c r="A135" t="s">
        <v>337</v>
      </c>
      <c r="B135" s="8" t="str">
        <f t="shared" si="26"/>
        <v>https://www.homeaway.com/vacation-rental/p4883120</v>
      </c>
      <c r="C135" s="5" t="s">
        <v>566</v>
      </c>
      <c r="D135" s="5">
        <v>4883120</v>
      </c>
      <c r="E135" s="5">
        <v>5918718</v>
      </c>
      <c r="F135" s="5" t="s">
        <v>42</v>
      </c>
      <c r="I135" s="5" t="b">
        <v>1</v>
      </c>
      <c r="J135" s="5" t="s">
        <v>338</v>
      </c>
      <c r="L135" s="5" t="s">
        <v>22</v>
      </c>
      <c r="M135" s="5" t="s">
        <v>26</v>
      </c>
      <c r="Q135" s="5">
        <v>0</v>
      </c>
      <c r="R135" s="5">
        <v>0</v>
      </c>
      <c r="T135" s="5">
        <f>VLOOKUP(B135,new_lat_lng!A:S,18,FALSE)</f>
        <v>38.576509999999999</v>
      </c>
      <c r="U135" s="5">
        <f>VLOOKUP(B135,new_lat_lng!A:S,19,FALSE)</f>
        <v>-121.48739999999999</v>
      </c>
      <c r="V135" s="7">
        <v>43827</v>
      </c>
      <c r="AF135" s="12" t="s">
        <v>26</v>
      </c>
      <c r="AG135" s="12" t="s">
        <v>22</v>
      </c>
      <c r="AI135" s="16" t="str">
        <f t="shared" si="27"/>
        <v/>
      </c>
      <c r="AK135" s="12" t="s">
        <v>579</v>
      </c>
      <c r="AL135" s="12" t="s">
        <v>398</v>
      </c>
      <c r="AM135" s="12" t="s">
        <v>415</v>
      </c>
      <c r="AN135" s="12" t="s">
        <v>569</v>
      </c>
      <c r="AO135" s="12" t="s">
        <v>401</v>
      </c>
      <c r="AQ135">
        <f t="shared" si="30"/>
        <v>135</v>
      </c>
      <c r="AR135" t="b">
        <f t="shared" si="28"/>
        <v>1</v>
      </c>
      <c r="AS135" t="str">
        <f t="shared" si="29"/>
        <v>Done</v>
      </c>
      <c r="AT135" t="str">
        <f t="shared" si="25"/>
        <v>YES</v>
      </c>
      <c r="AU135" s="25">
        <v>43956</v>
      </c>
    </row>
    <row r="136" spans="1:47" x14ac:dyDescent="0.25">
      <c r="A136" t="s">
        <v>345</v>
      </c>
      <c r="B136" s="8" t="str">
        <f t="shared" si="26"/>
        <v>https://www.homeaway.com/vacation-rental/p4510647</v>
      </c>
      <c r="C136" s="5" t="s">
        <v>566</v>
      </c>
      <c r="D136" s="5">
        <v>4510647</v>
      </c>
      <c r="E136" s="5">
        <v>5113989</v>
      </c>
      <c r="F136" s="5" t="s">
        <v>23</v>
      </c>
      <c r="I136" s="5" t="b">
        <v>1</v>
      </c>
      <c r="J136" s="5" t="s">
        <v>346</v>
      </c>
      <c r="L136" s="5" t="s">
        <v>22</v>
      </c>
      <c r="M136" s="5" t="s">
        <v>26</v>
      </c>
      <c r="Q136" s="5">
        <v>2</v>
      </c>
      <c r="R136" s="5">
        <v>1</v>
      </c>
      <c r="T136" s="5">
        <f>VLOOKUP(B136,new_lat_lng!A:S,18,FALSE)</f>
        <v>38.531582329999999</v>
      </c>
      <c r="U136" s="5">
        <f>VLOOKUP(B136,new_lat_lng!A:S,19,FALSE)</f>
        <v>-121.44268966</v>
      </c>
      <c r="V136" s="7">
        <v>43827</v>
      </c>
      <c r="AF136" s="12" t="s">
        <v>26</v>
      </c>
      <c r="AG136" s="12" t="s">
        <v>22</v>
      </c>
      <c r="AI136" s="16" t="str">
        <f t="shared" si="27"/>
        <v/>
      </c>
      <c r="AP136" s="13" t="s">
        <v>580</v>
      </c>
      <c r="AQ136">
        <f t="shared" si="30"/>
        <v>136</v>
      </c>
      <c r="AR136" t="b">
        <f t="shared" si="28"/>
        <v>0</v>
      </c>
      <c r="AS136" t="str">
        <f t="shared" si="29"/>
        <v/>
      </c>
      <c r="AU136" s="25">
        <v>43956</v>
      </c>
    </row>
    <row r="137" spans="1:47" x14ac:dyDescent="0.25">
      <c r="A137" t="s">
        <v>351</v>
      </c>
      <c r="B137" s="8" t="str">
        <f t="shared" si="26"/>
        <v>https://www.homeaway.com/vacation-rental/p4897533</v>
      </c>
      <c r="C137" s="5" t="s">
        <v>566</v>
      </c>
      <c r="D137" s="5">
        <v>4897533</v>
      </c>
      <c r="E137" s="5">
        <v>5982062</v>
      </c>
      <c r="F137" s="5" t="s">
        <v>283</v>
      </c>
      <c r="I137" s="5" t="b">
        <v>1</v>
      </c>
      <c r="J137" s="5" t="s">
        <v>352</v>
      </c>
      <c r="L137" s="5" t="s">
        <v>22</v>
      </c>
      <c r="M137" s="5" t="s">
        <v>26</v>
      </c>
      <c r="Q137" s="5">
        <v>0</v>
      </c>
      <c r="R137" s="5">
        <v>1</v>
      </c>
      <c r="T137" s="5">
        <f>VLOOKUP(B137,new_lat_lng!A:S,18,FALSE)</f>
        <v>38.597720000000002</v>
      </c>
      <c r="U137" s="5">
        <f>VLOOKUP(B137,new_lat_lng!A:S,19,FALSE)</f>
        <v>-121.4469</v>
      </c>
      <c r="V137" s="7">
        <v>43827</v>
      </c>
      <c r="AF137" s="12" t="s">
        <v>26</v>
      </c>
      <c r="AG137" s="12" t="s">
        <v>22</v>
      </c>
      <c r="AI137" s="16" t="str">
        <f t="shared" si="27"/>
        <v/>
      </c>
      <c r="AK137" s="12" t="s">
        <v>581</v>
      </c>
      <c r="AL137" s="12" t="s">
        <v>398</v>
      </c>
      <c r="AM137" s="12" t="s">
        <v>415</v>
      </c>
      <c r="AN137" s="12" t="s">
        <v>569</v>
      </c>
      <c r="AO137" s="12" t="s">
        <v>401</v>
      </c>
      <c r="AQ137">
        <f t="shared" si="30"/>
        <v>137</v>
      </c>
      <c r="AR137" t="b">
        <f t="shared" si="28"/>
        <v>1</v>
      </c>
      <c r="AS137" t="str">
        <f t="shared" si="29"/>
        <v>Done</v>
      </c>
      <c r="AT137" t="str">
        <f t="shared" ref="AT137:AT172" si="31">IF(OR(AO137="room",AN137="RV",AN137="timeshare",AN137="resort",AE137="no"),"NO","YES")</f>
        <v>YES</v>
      </c>
      <c r="AU137" s="25">
        <v>44054</v>
      </c>
    </row>
    <row r="138" spans="1:47" x14ac:dyDescent="0.25">
      <c r="A138" t="s">
        <v>349</v>
      </c>
      <c r="B138" s="8" t="str">
        <f t="shared" si="26"/>
        <v>https://www.homeaway.com/vacation-rental/p4592115</v>
      </c>
      <c r="C138" s="5" t="s">
        <v>566</v>
      </c>
      <c r="D138" s="5">
        <v>4592115</v>
      </c>
      <c r="E138" s="5">
        <v>5241716</v>
      </c>
      <c r="F138" s="5" t="s">
        <v>283</v>
      </c>
      <c r="I138" s="5" t="b">
        <v>1</v>
      </c>
      <c r="J138" s="5" t="s">
        <v>350</v>
      </c>
      <c r="L138" s="5" t="s">
        <v>22</v>
      </c>
      <c r="M138" s="5" t="s">
        <v>26</v>
      </c>
      <c r="Q138" s="5">
        <v>0</v>
      </c>
      <c r="R138" s="5">
        <v>0</v>
      </c>
      <c r="T138" s="5">
        <f>VLOOKUP(B138,new_lat_lng!A:S,18,FALSE)</f>
        <v>38.565159999999999</v>
      </c>
      <c r="U138" s="5">
        <f>VLOOKUP(B138,new_lat_lng!A:S,19,FALSE)</f>
        <v>-121.4834</v>
      </c>
      <c r="V138" s="7">
        <v>43827</v>
      </c>
      <c r="AF138" s="12" t="s">
        <v>26</v>
      </c>
      <c r="AG138" s="12" t="s">
        <v>22</v>
      </c>
      <c r="AI138" s="16" t="str">
        <f t="shared" si="27"/>
        <v/>
      </c>
      <c r="AK138" s="12" t="s">
        <v>350</v>
      </c>
      <c r="AL138" s="12" t="s">
        <v>398</v>
      </c>
      <c r="AM138" s="12" t="s">
        <v>415</v>
      </c>
      <c r="AN138" s="12" t="s">
        <v>569</v>
      </c>
      <c r="AO138" s="12" t="s">
        <v>401</v>
      </c>
      <c r="AQ138">
        <f t="shared" si="30"/>
        <v>138</v>
      </c>
      <c r="AR138" t="b">
        <f t="shared" si="28"/>
        <v>1</v>
      </c>
      <c r="AS138" t="str">
        <f t="shared" si="29"/>
        <v>Done</v>
      </c>
      <c r="AT138" t="str">
        <f t="shared" si="31"/>
        <v>YES</v>
      </c>
      <c r="AU138" s="25">
        <v>43886</v>
      </c>
    </row>
    <row r="139" spans="1:47" x14ac:dyDescent="0.25">
      <c r="A139" t="s">
        <v>343</v>
      </c>
      <c r="B139" s="8" t="str">
        <f t="shared" si="26"/>
        <v>https://www.homeaway.com/vacation-rental/p4596134</v>
      </c>
      <c r="C139" s="5" t="s">
        <v>566</v>
      </c>
      <c r="D139" s="5">
        <v>4596134</v>
      </c>
      <c r="E139" s="5">
        <v>5280620</v>
      </c>
      <c r="F139" s="5" t="s">
        <v>283</v>
      </c>
      <c r="I139" s="5" t="b">
        <v>1</v>
      </c>
      <c r="J139" s="5" t="s">
        <v>344</v>
      </c>
      <c r="L139" s="5" t="s">
        <v>22</v>
      </c>
      <c r="M139" s="5" t="s">
        <v>26</v>
      </c>
      <c r="Q139" s="5">
        <v>0</v>
      </c>
      <c r="R139" s="5">
        <v>1</v>
      </c>
      <c r="T139" s="5">
        <f>VLOOKUP(B139,new_lat_lng!A:S,18,FALSE)</f>
        <v>38.600380000000001</v>
      </c>
      <c r="U139" s="5">
        <f>VLOOKUP(B139,new_lat_lng!A:S,19,FALSE)</f>
        <v>-121.43170000000001</v>
      </c>
      <c r="V139" s="7">
        <v>43827</v>
      </c>
      <c r="AF139" s="12" t="s">
        <v>26</v>
      </c>
      <c r="AG139" s="12" t="s">
        <v>22</v>
      </c>
      <c r="AI139" s="16" t="str">
        <f t="shared" si="27"/>
        <v/>
      </c>
      <c r="AK139" s="12" t="s">
        <v>344</v>
      </c>
      <c r="AL139" s="12" t="s">
        <v>398</v>
      </c>
      <c r="AM139" s="12" t="s">
        <v>415</v>
      </c>
      <c r="AN139" s="12" t="s">
        <v>569</v>
      </c>
      <c r="AO139" s="12" t="s">
        <v>401</v>
      </c>
      <c r="AQ139">
        <f t="shared" si="30"/>
        <v>139</v>
      </c>
      <c r="AR139" t="b">
        <f t="shared" si="28"/>
        <v>1</v>
      </c>
      <c r="AS139" t="str">
        <f t="shared" si="29"/>
        <v>Done</v>
      </c>
      <c r="AT139" t="str">
        <f t="shared" si="31"/>
        <v>YES</v>
      </c>
      <c r="AU139" s="25">
        <v>44033</v>
      </c>
    </row>
    <row r="140" spans="1:47" x14ac:dyDescent="0.25">
      <c r="A140" t="s">
        <v>363</v>
      </c>
      <c r="B140" s="8" t="str">
        <f t="shared" si="26"/>
        <v>https://www.homeaway.com/vacation-rental/p4893995</v>
      </c>
      <c r="C140" s="5" t="s">
        <v>566</v>
      </c>
      <c r="D140" s="5">
        <v>4893995</v>
      </c>
      <c r="E140" s="5">
        <v>5964143</v>
      </c>
      <c r="F140" s="5" t="s">
        <v>283</v>
      </c>
      <c r="I140" s="5" t="b">
        <v>1</v>
      </c>
      <c r="J140" s="5" t="s">
        <v>364</v>
      </c>
      <c r="L140" s="5" t="s">
        <v>22</v>
      </c>
      <c r="M140" s="5" t="s">
        <v>26</v>
      </c>
      <c r="Q140" s="5">
        <v>0</v>
      </c>
      <c r="R140" s="5">
        <v>0</v>
      </c>
      <c r="T140" s="5">
        <f>VLOOKUP(B140,new_lat_lng!A:S,18,FALSE)</f>
        <v>38.605310000000003</v>
      </c>
      <c r="U140" s="5">
        <f>VLOOKUP(B140,new_lat_lng!A:S,19,FALSE)</f>
        <v>-121.51139999999999</v>
      </c>
      <c r="V140" s="7">
        <v>43827</v>
      </c>
      <c r="AF140" s="12" t="s">
        <v>26</v>
      </c>
      <c r="AG140" s="12" t="s">
        <v>22</v>
      </c>
      <c r="AI140" s="16" t="str">
        <f t="shared" si="27"/>
        <v/>
      </c>
      <c r="AK140" s="12" t="s">
        <v>582</v>
      </c>
      <c r="AL140" s="12" t="s">
        <v>398</v>
      </c>
      <c r="AM140" s="12" t="s">
        <v>415</v>
      </c>
      <c r="AN140" s="12" t="s">
        <v>569</v>
      </c>
      <c r="AO140" s="12" t="s">
        <v>401</v>
      </c>
      <c r="AQ140">
        <f t="shared" si="30"/>
        <v>140</v>
      </c>
      <c r="AR140" t="b">
        <f t="shared" si="28"/>
        <v>1</v>
      </c>
      <c r="AS140" t="str">
        <f t="shared" si="29"/>
        <v>Done</v>
      </c>
      <c r="AT140" t="str">
        <f t="shared" si="31"/>
        <v>YES</v>
      </c>
      <c r="AU140" s="25">
        <v>43998</v>
      </c>
    </row>
    <row r="141" spans="1:47" x14ac:dyDescent="0.25">
      <c r="A141" t="s">
        <v>303</v>
      </c>
      <c r="B141" s="8" t="str">
        <f t="shared" si="26"/>
        <v>https://www.homeaway.com/vacation-rental/p4592551</v>
      </c>
      <c r="C141" s="5" t="s">
        <v>566</v>
      </c>
      <c r="D141" s="5">
        <v>4592551</v>
      </c>
      <c r="E141" s="5">
        <v>5245721</v>
      </c>
      <c r="F141" s="5" t="s">
        <v>283</v>
      </c>
      <c r="I141" s="5" t="b">
        <v>1</v>
      </c>
      <c r="J141" s="5" t="s">
        <v>304</v>
      </c>
      <c r="L141" s="5" t="s">
        <v>22</v>
      </c>
      <c r="M141" s="5" t="s">
        <v>26</v>
      </c>
      <c r="Q141" s="5">
        <v>0</v>
      </c>
      <c r="R141" s="5">
        <v>1</v>
      </c>
      <c r="T141" s="5">
        <f>VLOOKUP(B141,new_lat_lng!A:S,18,FALSE)</f>
        <v>38.580350000000003</v>
      </c>
      <c r="U141" s="5">
        <f>VLOOKUP(B141,new_lat_lng!A:S,19,FALSE)</f>
        <v>-121.4937</v>
      </c>
      <c r="V141" s="7">
        <v>43827</v>
      </c>
      <c r="AF141" s="12" t="s">
        <v>26</v>
      </c>
      <c r="AG141" s="12" t="s">
        <v>22</v>
      </c>
      <c r="AI141" s="16" t="str">
        <f t="shared" si="27"/>
        <v/>
      </c>
      <c r="AK141" s="12" t="s">
        <v>583</v>
      </c>
      <c r="AL141" s="12" t="s">
        <v>398</v>
      </c>
      <c r="AM141" s="12" t="s">
        <v>415</v>
      </c>
      <c r="AN141" s="12" t="s">
        <v>569</v>
      </c>
      <c r="AO141" s="12" t="s">
        <v>401</v>
      </c>
      <c r="AQ141">
        <f t="shared" si="30"/>
        <v>141</v>
      </c>
      <c r="AR141" t="b">
        <f t="shared" si="28"/>
        <v>1</v>
      </c>
      <c r="AS141" t="str">
        <f t="shared" si="29"/>
        <v>Done</v>
      </c>
      <c r="AT141" t="str">
        <f t="shared" si="31"/>
        <v>YES</v>
      </c>
      <c r="AU141" s="25">
        <v>43970</v>
      </c>
    </row>
    <row r="142" spans="1:47" x14ac:dyDescent="0.25">
      <c r="A142" t="s">
        <v>359</v>
      </c>
      <c r="B142" s="8" t="str">
        <f t="shared" si="26"/>
        <v>https://www.homeaway.com/vacation-rental/p4422343</v>
      </c>
      <c r="C142" s="5" t="s">
        <v>566</v>
      </c>
      <c r="D142" s="5">
        <v>4422343</v>
      </c>
      <c r="E142" s="5">
        <v>4996667</v>
      </c>
      <c r="F142" s="5" t="s">
        <v>23</v>
      </c>
      <c r="I142" s="5" t="b">
        <v>1</v>
      </c>
      <c r="J142" s="5" t="s">
        <v>360</v>
      </c>
      <c r="L142" s="5" t="s">
        <v>22</v>
      </c>
      <c r="M142" s="5" t="s">
        <v>26</v>
      </c>
      <c r="Q142" s="5">
        <v>2</v>
      </c>
      <c r="R142" s="5">
        <v>2</v>
      </c>
      <c r="T142" s="5">
        <f>VLOOKUP(B142,new_lat_lng!A:S,18,FALSE)</f>
        <v>38.667729770000001</v>
      </c>
      <c r="U142" s="5">
        <f>VLOOKUP(B142,new_lat_lng!A:S,19,FALSE)</f>
        <v>-121.5121856</v>
      </c>
      <c r="V142" s="7">
        <v>43805</v>
      </c>
      <c r="AE142" s="12" t="s">
        <v>407</v>
      </c>
      <c r="AF142" s="12" t="s">
        <v>26</v>
      </c>
      <c r="AG142" s="12" t="s">
        <v>22</v>
      </c>
      <c r="AI142" s="16" t="str">
        <f t="shared" si="27"/>
        <v/>
      </c>
      <c r="AQ142">
        <f t="shared" si="30"/>
        <v>142</v>
      </c>
      <c r="AR142" t="b">
        <f t="shared" si="28"/>
        <v>0</v>
      </c>
      <c r="AS142" t="str">
        <f t="shared" si="29"/>
        <v>Done</v>
      </c>
      <c r="AT142" t="str">
        <f t="shared" si="31"/>
        <v>NO</v>
      </c>
      <c r="AU142" s="24"/>
    </row>
    <row r="143" spans="1:47" x14ac:dyDescent="0.25">
      <c r="A143" t="s">
        <v>377</v>
      </c>
      <c r="B143" s="8" t="str">
        <f t="shared" si="26"/>
        <v>https://www.homeaway.com/vacation-rental/p4201524</v>
      </c>
      <c r="C143" s="5" t="s">
        <v>566</v>
      </c>
      <c r="D143" s="5">
        <v>4201524</v>
      </c>
      <c r="E143" s="5">
        <v>4604982</v>
      </c>
      <c r="F143" s="5" t="s">
        <v>68</v>
      </c>
      <c r="I143" s="5" t="b">
        <v>1</v>
      </c>
      <c r="J143" s="5" t="s">
        <v>378</v>
      </c>
      <c r="L143" s="5" t="s">
        <v>22</v>
      </c>
      <c r="M143" s="5" t="s">
        <v>26</v>
      </c>
      <c r="Q143" s="5">
        <v>1</v>
      </c>
      <c r="R143" s="5">
        <v>1</v>
      </c>
      <c r="T143" s="5">
        <f>VLOOKUP(B143,new_lat_lng!A:S,18,FALSE)</f>
        <v>38.552256999999997</v>
      </c>
      <c r="U143" s="5">
        <f>VLOOKUP(B143,new_lat_lng!A:S,19,FALSE)</f>
        <v>-121.44394800000001</v>
      </c>
      <c r="V143" s="7">
        <v>43805</v>
      </c>
      <c r="AE143" s="12" t="s">
        <v>407</v>
      </c>
      <c r="AF143" s="12" t="s">
        <v>26</v>
      </c>
      <c r="AG143" s="12" t="s">
        <v>22</v>
      </c>
      <c r="AI143" s="16" t="str">
        <f t="shared" si="27"/>
        <v/>
      </c>
      <c r="AQ143">
        <f t="shared" si="30"/>
        <v>143</v>
      </c>
      <c r="AR143" t="b">
        <f t="shared" si="28"/>
        <v>0</v>
      </c>
      <c r="AS143" t="str">
        <f t="shared" si="29"/>
        <v>Done</v>
      </c>
      <c r="AT143" t="str">
        <f t="shared" si="31"/>
        <v>NO</v>
      </c>
      <c r="AU143" s="24"/>
    </row>
    <row r="144" spans="1:47" ht="19.5" customHeight="1" x14ac:dyDescent="0.25">
      <c r="A144" t="s">
        <v>295</v>
      </c>
      <c r="B144" s="8" t="str">
        <f t="shared" si="26"/>
        <v>https://www.homeaway.com/vacation-rental/p4086677</v>
      </c>
      <c r="C144" s="5" t="s">
        <v>566</v>
      </c>
      <c r="D144" s="5">
        <v>4086677</v>
      </c>
      <c r="E144" s="5">
        <v>4484100</v>
      </c>
      <c r="F144" s="5" t="s">
        <v>23</v>
      </c>
      <c r="I144" s="5" t="b">
        <v>1</v>
      </c>
      <c r="J144" s="5" t="s">
        <v>296</v>
      </c>
      <c r="L144" s="5" t="s">
        <v>22</v>
      </c>
      <c r="M144" s="5" t="s">
        <v>26</v>
      </c>
      <c r="Q144" s="5">
        <v>2</v>
      </c>
      <c r="R144" s="5">
        <v>2</v>
      </c>
      <c r="T144" s="5">
        <f>VLOOKUP(B144,new_lat_lng!A:S,18,FALSE)</f>
        <v>38.660628000000003</v>
      </c>
      <c r="U144" s="5">
        <f>VLOOKUP(B144,new_lat_lng!A:S,19,FALSE)</f>
        <v>-121.5438</v>
      </c>
      <c r="V144" s="7">
        <v>43827</v>
      </c>
      <c r="AF144" s="12" t="s">
        <v>26</v>
      </c>
      <c r="AG144" s="12" t="s">
        <v>22</v>
      </c>
      <c r="AH144" s="16">
        <v>22516100760000</v>
      </c>
      <c r="AI144" s="16" t="str">
        <f t="shared" si="27"/>
        <v>22516100760000</v>
      </c>
      <c r="AK144" s="15" t="s">
        <v>584</v>
      </c>
      <c r="AL144" s="12" t="s">
        <v>398</v>
      </c>
      <c r="AN144" s="12" t="s">
        <v>400</v>
      </c>
      <c r="AO144" s="12" t="s">
        <v>401</v>
      </c>
      <c r="AQ144">
        <f t="shared" si="30"/>
        <v>144</v>
      </c>
      <c r="AR144" t="b">
        <f t="shared" si="28"/>
        <v>1</v>
      </c>
      <c r="AS144" t="str">
        <f t="shared" si="29"/>
        <v>Done</v>
      </c>
      <c r="AT144" t="str">
        <f t="shared" si="31"/>
        <v>YES</v>
      </c>
      <c r="AU144" s="25">
        <v>43956</v>
      </c>
    </row>
    <row r="145" spans="1:47" x14ac:dyDescent="0.25">
      <c r="A145" t="s">
        <v>291</v>
      </c>
      <c r="B145" s="8" t="str">
        <f t="shared" si="26"/>
        <v>https://www.homeaway.com/vacation-rental/p4302955</v>
      </c>
      <c r="C145" s="5" t="s">
        <v>566</v>
      </c>
      <c r="D145" s="5">
        <v>4302955</v>
      </c>
      <c r="E145" s="5">
        <v>4712694</v>
      </c>
      <c r="F145" s="5" t="s">
        <v>23</v>
      </c>
      <c r="I145" s="5" t="b">
        <v>1</v>
      </c>
      <c r="J145" s="5" t="s">
        <v>292</v>
      </c>
      <c r="L145" s="5" t="s">
        <v>22</v>
      </c>
      <c r="M145" s="5" t="s">
        <v>26</v>
      </c>
      <c r="Q145" s="5">
        <v>2</v>
      </c>
      <c r="R145" s="5">
        <v>2</v>
      </c>
      <c r="T145" s="5">
        <f>VLOOKUP(B145,new_lat_lng!A:S,18,FALSE)</f>
        <v>38.562434680000003</v>
      </c>
      <c r="U145" s="5">
        <f>VLOOKUP(B145,new_lat_lng!A:S,19,FALSE)</f>
        <v>-121.32040968</v>
      </c>
      <c r="V145" s="7">
        <v>43805</v>
      </c>
      <c r="AE145" s="12" t="s">
        <v>407</v>
      </c>
      <c r="AF145" s="12" t="s">
        <v>26</v>
      </c>
      <c r="AG145" s="12" t="s">
        <v>22</v>
      </c>
      <c r="AI145" s="16" t="str">
        <f t="shared" si="27"/>
        <v/>
      </c>
      <c r="AQ145">
        <f t="shared" si="30"/>
        <v>145</v>
      </c>
      <c r="AR145" t="b">
        <f t="shared" si="28"/>
        <v>0</v>
      </c>
      <c r="AS145" t="str">
        <f t="shared" si="29"/>
        <v>Done</v>
      </c>
      <c r="AT145" t="str">
        <f t="shared" si="31"/>
        <v>NO</v>
      </c>
      <c r="AU145" s="24"/>
    </row>
    <row r="146" spans="1:47" x14ac:dyDescent="0.25">
      <c r="A146" t="s">
        <v>309</v>
      </c>
      <c r="B146" s="8" t="str">
        <f t="shared" si="26"/>
        <v>https://www.homeaway.com/vacation-rental/p4804486</v>
      </c>
      <c r="C146" s="5" t="s">
        <v>566</v>
      </c>
      <c r="D146" s="5">
        <v>4804486</v>
      </c>
      <c r="E146" s="5">
        <v>5796032</v>
      </c>
      <c r="F146" s="5" t="s">
        <v>23</v>
      </c>
      <c r="I146" s="5" t="b">
        <v>1</v>
      </c>
      <c r="J146" s="5" t="s">
        <v>310</v>
      </c>
      <c r="L146" s="5" t="s">
        <v>22</v>
      </c>
      <c r="M146" s="5" t="s">
        <v>26</v>
      </c>
      <c r="Q146" s="5">
        <v>2</v>
      </c>
      <c r="R146" s="5">
        <v>1</v>
      </c>
      <c r="T146" s="5">
        <f>VLOOKUP(B146,new_lat_lng!A:S,18,FALSE)</f>
        <v>38.567461000000002</v>
      </c>
      <c r="U146" s="5">
        <f>VLOOKUP(B146,new_lat_lng!A:S,19,FALSE)</f>
        <v>-121.4655377</v>
      </c>
      <c r="V146" s="7">
        <v>43827</v>
      </c>
      <c r="AF146" s="12" t="s">
        <v>26</v>
      </c>
      <c r="AG146" s="12" t="s">
        <v>22</v>
      </c>
      <c r="AH146" s="16">
        <v>702150150000</v>
      </c>
      <c r="AI146" s="16" t="str">
        <f t="shared" si="27"/>
        <v>702150150000</v>
      </c>
      <c r="AK146" s="12" t="s">
        <v>585</v>
      </c>
      <c r="AL146" s="12" t="s">
        <v>398</v>
      </c>
      <c r="AN146" s="12" t="s">
        <v>400</v>
      </c>
      <c r="AO146" s="12" t="s">
        <v>401</v>
      </c>
      <c r="AQ146">
        <f t="shared" si="30"/>
        <v>146</v>
      </c>
      <c r="AR146" t="b">
        <f t="shared" si="28"/>
        <v>1</v>
      </c>
      <c r="AS146" t="str">
        <f t="shared" si="29"/>
        <v>Done</v>
      </c>
      <c r="AT146" t="str">
        <f t="shared" si="31"/>
        <v>YES</v>
      </c>
      <c r="AU146" s="25">
        <v>43928</v>
      </c>
    </row>
    <row r="147" spans="1:47" x14ac:dyDescent="0.25">
      <c r="A147" t="s">
        <v>313</v>
      </c>
      <c r="B147" s="8" t="str">
        <f t="shared" si="26"/>
        <v>https://www.homeaway.com/vacation-rental/p4594454</v>
      </c>
      <c r="C147" s="5" t="s">
        <v>566</v>
      </c>
      <c r="D147" s="5">
        <v>4594454</v>
      </c>
      <c r="E147" s="5">
        <v>5264475</v>
      </c>
      <c r="F147" s="5" t="s">
        <v>283</v>
      </c>
      <c r="I147" s="5" t="b">
        <v>1</v>
      </c>
      <c r="J147" s="5" t="s">
        <v>314</v>
      </c>
      <c r="L147" s="5" t="s">
        <v>22</v>
      </c>
      <c r="M147" s="5" t="s">
        <v>26</v>
      </c>
      <c r="Q147" s="5">
        <v>0</v>
      </c>
      <c r="R147" s="5">
        <v>1</v>
      </c>
      <c r="T147" s="5">
        <f>VLOOKUP(B147,new_lat_lng!A:S,18,FALSE)</f>
        <v>38.606490000000001</v>
      </c>
      <c r="U147" s="5">
        <f>VLOOKUP(B147,new_lat_lng!A:S,19,FALSE)</f>
        <v>-121.43559999999999</v>
      </c>
      <c r="V147" s="7">
        <v>43827</v>
      </c>
      <c r="AF147" s="12" t="s">
        <v>26</v>
      </c>
      <c r="AG147" s="12" t="s">
        <v>22</v>
      </c>
      <c r="AI147" s="16" t="str">
        <f t="shared" si="27"/>
        <v/>
      </c>
      <c r="AK147" s="12" t="s">
        <v>314</v>
      </c>
      <c r="AL147" s="12" t="s">
        <v>398</v>
      </c>
      <c r="AM147" s="12" t="s">
        <v>415</v>
      </c>
      <c r="AN147" s="12" t="s">
        <v>569</v>
      </c>
      <c r="AO147" s="12" t="s">
        <v>401</v>
      </c>
      <c r="AQ147">
        <f t="shared" si="30"/>
        <v>147</v>
      </c>
      <c r="AR147" t="b">
        <f t="shared" si="28"/>
        <v>1</v>
      </c>
      <c r="AS147" t="str">
        <f t="shared" si="29"/>
        <v>Done</v>
      </c>
      <c r="AT147" t="str">
        <f t="shared" si="31"/>
        <v>YES</v>
      </c>
      <c r="AU147" s="25">
        <v>43900</v>
      </c>
    </row>
    <row r="148" spans="1:47" ht="18" customHeight="1" x14ac:dyDescent="0.25">
      <c r="A148" t="s">
        <v>315</v>
      </c>
      <c r="B148" s="8" t="str">
        <f t="shared" si="26"/>
        <v>https://www.homeaway.com/vacation-rental/p4286988</v>
      </c>
      <c r="C148" s="5" t="s">
        <v>566</v>
      </c>
      <c r="D148" s="5">
        <v>4286988</v>
      </c>
      <c r="E148" s="5">
        <v>4696078</v>
      </c>
      <c r="F148" s="5" t="s">
        <v>30</v>
      </c>
      <c r="I148" s="5" t="b">
        <v>1</v>
      </c>
      <c r="J148" s="5" t="s">
        <v>316</v>
      </c>
      <c r="L148" s="5" t="s">
        <v>22</v>
      </c>
      <c r="M148" s="5" t="s">
        <v>26</v>
      </c>
      <c r="Q148" s="5">
        <v>2</v>
      </c>
      <c r="R148" s="5">
        <v>1</v>
      </c>
      <c r="T148" s="5">
        <f>VLOOKUP(B148,new_lat_lng!A:S,18,FALSE)</f>
        <v>38.570619999999998</v>
      </c>
      <c r="U148" s="5">
        <f>VLOOKUP(B148,new_lat_lng!A:S,19,FALSE)</f>
        <v>-121.478357</v>
      </c>
      <c r="V148" s="7">
        <v>43827</v>
      </c>
      <c r="AF148" s="12" t="s">
        <v>26</v>
      </c>
      <c r="AG148" s="12" t="s">
        <v>22</v>
      </c>
      <c r="AH148" s="16">
        <v>702530090000</v>
      </c>
      <c r="AI148" s="16" t="str">
        <f t="shared" si="27"/>
        <v>702530090000</v>
      </c>
      <c r="AK148" s="15" t="s">
        <v>576</v>
      </c>
      <c r="AL148" s="12" t="s">
        <v>398</v>
      </c>
      <c r="AM148" s="12" t="s">
        <v>399</v>
      </c>
      <c r="AN148" s="12" t="s">
        <v>471</v>
      </c>
      <c r="AO148" s="12" t="s">
        <v>401</v>
      </c>
      <c r="AQ148">
        <f t="shared" si="30"/>
        <v>148</v>
      </c>
      <c r="AR148" t="b">
        <f t="shared" si="28"/>
        <v>1</v>
      </c>
      <c r="AS148" t="str">
        <f t="shared" si="29"/>
        <v>Done</v>
      </c>
      <c r="AT148" t="str">
        <f t="shared" si="31"/>
        <v>YES</v>
      </c>
      <c r="AU148" s="25">
        <v>43942</v>
      </c>
    </row>
    <row r="149" spans="1:47" x14ac:dyDescent="0.25">
      <c r="A149" t="s">
        <v>353</v>
      </c>
      <c r="B149" s="8" t="str">
        <f t="shared" si="26"/>
        <v>https://www.homeaway.com/vacation-rental/p4898794</v>
      </c>
      <c r="C149" s="5" t="s">
        <v>566</v>
      </c>
      <c r="D149" s="5">
        <v>4898794</v>
      </c>
      <c r="E149" s="5">
        <v>5988782</v>
      </c>
      <c r="F149" s="5" t="s">
        <v>283</v>
      </c>
      <c r="I149" s="5" t="b">
        <v>1</v>
      </c>
      <c r="J149" s="5" t="s">
        <v>354</v>
      </c>
      <c r="L149" s="5" t="s">
        <v>22</v>
      </c>
      <c r="M149" s="5" t="s">
        <v>26</v>
      </c>
      <c r="Q149" s="5">
        <v>0</v>
      </c>
      <c r="R149" s="5">
        <v>0</v>
      </c>
      <c r="T149" s="5">
        <f>VLOOKUP(B149,new_lat_lng!A:S,18,FALSE)</f>
        <v>38.593000000000004</v>
      </c>
      <c r="U149" s="5">
        <f>VLOOKUP(B149,new_lat_lng!A:S,19,FALSE)</f>
        <v>-121.41540000000001</v>
      </c>
      <c r="V149" s="7">
        <v>43827</v>
      </c>
      <c r="AF149" s="12" t="s">
        <v>26</v>
      </c>
      <c r="AG149" s="12" t="s">
        <v>22</v>
      </c>
      <c r="AI149" s="16" t="str">
        <f t="shared" si="27"/>
        <v/>
      </c>
      <c r="AK149" s="12" t="s">
        <v>354</v>
      </c>
      <c r="AL149" s="12" t="s">
        <v>398</v>
      </c>
      <c r="AM149" s="12" t="s">
        <v>415</v>
      </c>
      <c r="AN149" s="12" t="s">
        <v>569</v>
      </c>
      <c r="AO149" s="12" t="s">
        <v>401</v>
      </c>
      <c r="AQ149">
        <f t="shared" si="30"/>
        <v>149</v>
      </c>
      <c r="AR149" t="b">
        <f t="shared" si="28"/>
        <v>1</v>
      </c>
      <c r="AS149" t="str">
        <f t="shared" si="29"/>
        <v>Done</v>
      </c>
      <c r="AT149" t="str">
        <f t="shared" si="31"/>
        <v>YES</v>
      </c>
      <c r="AU149" s="25">
        <v>44005</v>
      </c>
    </row>
    <row r="150" spans="1:47" x14ac:dyDescent="0.25">
      <c r="A150" t="s">
        <v>327</v>
      </c>
      <c r="B150" s="8" t="str">
        <f t="shared" si="26"/>
        <v>https://www.homeaway.com/vacation-rental/p4598341</v>
      </c>
      <c r="C150" s="5" t="s">
        <v>566</v>
      </c>
      <c r="D150" s="5">
        <v>4598341</v>
      </c>
      <c r="E150" s="5">
        <v>6812065</v>
      </c>
      <c r="F150" s="5" t="s">
        <v>283</v>
      </c>
      <c r="I150" s="5" t="b">
        <v>1</v>
      </c>
      <c r="J150" s="5" t="s">
        <v>328</v>
      </c>
      <c r="L150" s="5" t="s">
        <v>22</v>
      </c>
      <c r="M150" s="5" t="s">
        <v>26</v>
      </c>
      <c r="Q150" s="5">
        <v>0</v>
      </c>
      <c r="R150" s="5">
        <v>1</v>
      </c>
      <c r="T150" s="5">
        <f>VLOOKUP(B150,new_lat_lng!A:S,18,FALSE)</f>
        <v>38.579500000000003</v>
      </c>
      <c r="U150" s="5">
        <f>VLOOKUP(B150,new_lat_lng!A:S,19,FALSE)</f>
        <v>-121.4903</v>
      </c>
      <c r="V150" s="7">
        <v>43827</v>
      </c>
      <c r="AF150" s="12" t="s">
        <v>26</v>
      </c>
      <c r="AG150" s="12" t="s">
        <v>22</v>
      </c>
      <c r="AI150" s="16" t="str">
        <f t="shared" si="27"/>
        <v/>
      </c>
      <c r="AK150" s="12" t="s">
        <v>328</v>
      </c>
      <c r="AL150" s="12" t="s">
        <v>398</v>
      </c>
      <c r="AM150" s="12" t="s">
        <v>415</v>
      </c>
      <c r="AN150" s="12" t="s">
        <v>569</v>
      </c>
      <c r="AO150" s="12" t="s">
        <v>401</v>
      </c>
      <c r="AQ150">
        <f t="shared" si="30"/>
        <v>150</v>
      </c>
      <c r="AR150" t="b">
        <f t="shared" si="28"/>
        <v>1</v>
      </c>
      <c r="AS150" t="str">
        <f t="shared" si="29"/>
        <v>Done</v>
      </c>
      <c r="AT150" t="str">
        <f t="shared" si="31"/>
        <v>YES</v>
      </c>
      <c r="AU150" s="25">
        <v>43886</v>
      </c>
    </row>
    <row r="151" spans="1:47" ht="15" customHeight="1" x14ac:dyDescent="0.25">
      <c r="A151" t="s">
        <v>301</v>
      </c>
      <c r="B151" s="8" t="str">
        <f t="shared" si="26"/>
        <v>https://www.homeaway.com/vacation-rental/p4286986</v>
      </c>
      <c r="C151" s="5" t="s">
        <v>566</v>
      </c>
      <c r="D151" s="5">
        <v>4286986</v>
      </c>
      <c r="E151" s="5">
        <v>4696076</v>
      </c>
      <c r="F151" s="5" t="s">
        <v>30</v>
      </c>
      <c r="I151" s="5" t="b">
        <v>1</v>
      </c>
      <c r="J151" s="5" t="s">
        <v>302</v>
      </c>
      <c r="L151" s="5" t="s">
        <v>22</v>
      </c>
      <c r="M151" s="5" t="s">
        <v>26</v>
      </c>
      <c r="Q151" s="5">
        <v>1</v>
      </c>
      <c r="R151" s="5">
        <v>1</v>
      </c>
      <c r="T151" s="5">
        <f>VLOOKUP(B151,new_lat_lng!A:S,18,FALSE)</f>
        <v>38.570619999999998</v>
      </c>
      <c r="U151" s="5">
        <f>VLOOKUP(B151,new_lat_lng!A:S,19,FALSE)</f>
        <v>-121.478357</v>
      </c>
      <c r="V151" s="7">
        <v>43827</v>
      </c>
      <c r="AF151" s="12" t="s">
        <v>26</v>
      </c>
      <c r="AG151" s="12" t="s">
        <v>22</v>
      </c>
      <c r="AH151" s="16">
        <v>702530090000</v>
      </c>
      <c r="AI151" s="16" t="str">
        <f t="shared" si="27"/>
        <v>702530090000</v>
      </c>
      <c r="AK151" s="15" t="s">
        <v>576</v>
      </c>
      <c r="AL151" s="12" t="s">
        <v>398</v>
      </c>
      <c r="AM151" s="12" t="s">
        <v>399</v>
      </c>
      <c r="AN151" s="12" t="s">
        <v>471</v>
      </c>
      <c r="AO151" s="12" t="s">
        <v>401</v>
      </c>
      <c r="AQ151">
        <f t="shared" si="30"/>
        <v>151</v>
      </c>
      <c r="AR151" t="b">
        <f t="shared" si="28"/>
        <v>1</v>
      </c>
      <c r="AS151" t="str">
        <f t="shared" si="29"/>
        <v>Done</v>
      </c>
      <c r="AT151" t="str">
        <f t="shared" si="31"/>
        <v>YES</v>
      </c>
      <c r="AU151" s="25">
        <v>44068</v>
      </c>
    </row>
    <row r="152" spans="1:47" ht="19.5" customHeight="1" x14ac:dyDescent="0.25">
      <c r="A152" t="s">
        <v>347</v>
      </c>
      <c r="B152" s="8" t="str">
        <f t="shared" si="26"/>
        <v>https://www.homeaway.com/vacation-rental/p275690</v>
      </c>
      <c r="C152" s="5" t="s">
        <v>566</v>
      </c>
      <c r="D152" s="5">
        <v>275690</v>
      </c>
      <c r="E152" s="5">
        <v>3059393</v>
      </c>
      <c r="F152" s="5" t="s">
        <v>23</v>
      </c>
      <c r="I152" s="5" t="b">
        <v>1</v>
      </c>
      <c r="J152" s="5" t="s">
        <v>348</v>
      </c>
      <c r="L152" s="5" t="s">
        <v>22</v>
      </c>
      <c r="M152" s="5" t="s">
        <v>26</v>
      </c>
      <c r="Q152" s="5">
        <v>3</v>
      </c>
      <c r="R152" s="5">
        <v>2</v>
      </c>
      <c r="T152" s="5">
        <f>VLOOKUP(B152,new_lat_lng!A:S,18,FALSE)</f>
        <v>38.64866</v>
      </c>
      <c r="U152" s="5">
        <f>VLOOKUP(B152,new_lat_lng!A:S,19,FALSE)</f>
        <v>-121.365371</v>
      </c>
      <c r="V152" s="7">
        <v>43827</v>
      </c>
      <c r="AF152" s="12" t="s">
        <v>26</v>
      </c>
      <c r="AG152" s="12" t="s">
        <v>22</v>
      </c>
      <c r="AH152" s="16">
        <v>24001110870000</v>
      </c>
      <c r="AI152" s="16" t="str">
        <f t="shared" si="27"/>
        <v>24001110870000</v>
      </c>
      <c r="AK152" s="15" t="s">
        <v>586</v>
      </c>
      <c r="AL152" s="12" t="s">
        <v>398</v>
      </c>
      <c r="AQ152">
        <f t="shared" si="30"/>
        <v>152</v>
      </c>
      <c r="AR152" t="b">
        <f t="shared" si="28"/>
        <v>1</v>
      </c>
      <c r="AS152" t="str">
        <f t="shared" si="29"/>
        <v>Done</v>
      </c>
      <c r="AT152" t="str">
        <f t="shared" si="31"/>
        <v>YES</v>
      </c>
      <c r="AU152" s="25">
        <v>44061</v>
      </c>
    </row>
    <row r="153" spans="1:47" x14ac:dyDescent="0.25">
      <c r="A153" t="s">
        <v>311</v>
      </c>
      <c r="B153" s="8" t="str">
        <f t="shared" si="26"/>
        <v>https://www.homeaway.com/vacation-rental/p4899752</v>
      </c>
      <c r="C153" s="5" t="s">
        <v>566</v>
      </c>
      <c r="D153" s="5">
        <v>4899752</v>
      </c>
      <c r="E153" s="5">
        <v>5990667</v>
      </c>
      <c r="F153" s="5" t="s">
        <v>283</v>
      </c>
      <c r="I153" s="5" t="b">
        <v>1</v>
      </c>
      <c r="J153" s="5" t="s">
        <v>312</v>
      </c>
      <c r="L153" s="5" t="s">
        <v>25</v>
      </c>
      <c r="M153" s="5" t="s">
        <v>26</v>
      </c>
      <c r="Q153" s="5">
        <v>0</v>
      </c>
      <c r="R153" s="5">
        <v>0</v>
      </c>
      <c r="T153" s="5">
        <f>VLOOKUP(B153,new_lat_lng!A:S,18,FALSE)</f>
        <v>38.572600000000001</v>
      </c>
      <c r="U153" s="5">
        <f>VLOOKUP(B153,new_lat_lng!A:S,19,FALSE)</f>
        <v>-121.5501</v>
      </c>
      <c r="V153" s="7">
        <v>43827</v>
      </c>
      <c r="AF153" s="12" t="s">
        <v>26</v>
      </c>
      <c r="AG153" s="12" t="s">
        <v>22</v>
      </c>
      <c r="AI153" s="16" t="str">
        <f t="shared" si="27"/>
        <v/>
      </c>
      <c r="AK153" s="12" t="s">
        <v>312</v>
      </c>
      <c r="AL153" s="12" t="s">
        <v>398</v>
      </c>
      <c r="AM153" s="12" t="s">
        <v>415</v>
      </c>
      <c r="AN153" s="12" t="s">
        <v>569</v>
      </c>
      <c r="AO153" s="12" t="s">
        <v>401</v>
      </c>
      <c r="AQ153">
        <f t="shared" si="30"/>
        <v>153</v>
      </c>
      <c r="AR153" t="b">
        <f t="shared" si="28"/>
        <v>1</v>
      </c>
      <c r="AS153" t="str">
        <f t="shared" si="29"/>
        <v>Done</v>
      </c>
      <c r="AT153" t="str">
        <f t="shared" si="31"/>
        <v>YES</v>
      </c>
      <c r="AU153" s="25">
        <v>43928</v>
      </c>
    </row>
    <row r="154" spans="1:47" x14ac:dyDescent="0.25">
      <c r="A154" t="s">
        <v>307</v>
      </c>
      <c r="B154" s="8" t="str">
        <f t="shared" si="26"/>
        <v>https://www.homeaway.com/vacation-rental/p4895821</v>
      </c>
      <c r="C154" s="5" t="s">
        <v>566</v>
      </c>
      <c r="D154" s="5">
        <v>4895821</v>
      </c>
      <c r="E154" s="5">
        <v>5973488</v>
      </c>
      <c r="F154" s="5" t="s">
        <v>283</v>
      </c>
      <c r="I154" s="5" t="b">
        <v>1</v>
      </c>
      <c r="J154" s="5" t="s">
        <v>308</v>
      </c>
      <c r="L154" s="5" t="s">
        <v>22</v>
      </c>
      <c r="M154" s="5" t="s">
        <v>26</v>
      </c>
      <c r="Q154" s="5">
        <v>0</v>
      </c>
      <c r="R154" s="5">
        <v>1</v>
      </c>
      <c r="T154" s="5">
        <f>VLOOKUP(B154,new_lat_lng!A:S,18,FALSE)</f>
        <v>38.582810000000002</v>
      </c>
      <c r="U154" s="5">
        <f>VLOOKUP(B154,new_lat_lng!A:S,19,FALSE)</f>
        <v>-121.50279999999999</v>
      </c>
      <c r="V154" s="7">
        <v>43827</v>
      </c>
      <c r="AF154" s="12" t="s">
        <v>26</v>
      </c>
      <c r="AG154" s="12" t="s">
        <v>22</v>
      </c>
      <c r="AI154" s="16" t="str">
        <f t="shared" si="27"/>
        <v/>
      </c>
      <c r="AK154" s="12" t="s">
        <v>308</v>
      </c>
      <c r="AL154" s="12" t="s">
        <v>398</v>
      </c>
      <c r="AM154" s="12" t="s">
        <v>415</v>
      </c>
      <c r="AN154" s="12" t="s">
        <v>569</v>
      </c>
      <c r="AO154" s="12" t="s">
        <v>401</v>
      </c>
      <c r="AQ154">
        <f t="shared" si="30"/>
        <v>154</v>
      </c>
      <c r="AR154" t="b">
        <f t="shared" si="28"/>
        <v>1</v>
      </c>
      <c r="AS154" t="str">
        <f t="shared" si="29"/>
        <v>Done</v>
      </c>
      <c r="AT154" t="str">
        <f t="shared" si="31"/>
        <v>YES</v>
      </c>
      <c r="AU154" s="25">
        <v>44047</v>
      </c>
    </row>
    <row r="155" spans="1:47" x14ac:dyDescent="0.25">
      <c r="A155" t="s">
        <v>373</v>
      </c>
      <c r="B155" s="8" t="str">
        <f t="shared" si="26"/>
        <v>https://www.homeaway.com/vacation-rental/p4592960</v>
      </c>
      <c r="C155" s="5" t="s">
        <v>566</v>
      </c>
      <c r="D155" s="5">
        <v>4592960</v>
      </c>
      <c r="E155" s="5">
        <v>5249814</v>
      </c>
      <c r="F155" s="5" t="s">
        <v>283</v>
      </c>
      <c r="I155" s="5" t="b">
        <v>1</v>
      </c>
      <c r="J155" s="5" t="s">
        <v>374</v>
      </c>
      <c r="L155" s="5" t="s">
        <v>22</v>
      </c>
      <c r="M155" s="5" t="s">
        <v>26</v>
      </c>
      <c r="Q155" s="5">
        <v>0</v>
      </c>
      <c r="R155" s="5">
        <v>1</v>
      </c>
      <c r="T155" s="5">
        <f>VLOOKUP(B155,new_lat_lng!A:S,18,FALSE)</f>
        <v>38.66272</v>
      </c>
      <c r="U155" s="5">
        <f>VLOOKUP(B155,new_lat_lng!A:S,19,FALSE)</f>
        <v>-121.35509999999999</v>
      </c>
      <c r="V155" s="7">
        <v>43827</v>
      </c>
      <c r="AF155" s="12" t="s">
        <v>26</v>
      </c>
      <c r="AG155" s="12" t="s">
        <v>22</v>
      </c>
      <c r="AI155" s="16" t="str">
        <f t="shared" si="27"/>
        <v/>
      </c>
      <c r="AK155" s="12" t="s">
        <v>374</v>
      </c>
      <c r="AL155" s="12" t="s">
        <v>398</v>
      </c>
      <c r="AM155" s="12" t="s">
        <v>415</v>
      </c>
      <c r="AN155" s="12" t="s">
        <v>569</v>
      </c>
      <c r="AO155" s="12" t="s">
        <v>401</v>
      </c>
      <c r="AQ155">
        <f t="shared" si="30"/>
        <v>155</v>
      </c>
      <c r="AR155" t="b">
        <f t="shared" si="28"/>
        <v>1</v>
      </c>
      <c r="AS155" t="str">
        <f t="shared" si="29"/>
        <v>Done</v>
      </c>
      <c r="AT155" t="str">
        <f t="shared" si="31"/>
        <v>YES</v>
      </c>
      <c r="AU155" s="25">
        <v>44047</v>
      </c>
    </row>
    <row r="156" spans="1:47" x14ac:dyDescent="0.25">
      <c r="A156" t="s">
        <v>371</v>
      </c>
      <c r="B156" s="8" t="str">
        <f t="shared" si="26"/>
        <v>https://www.homeaway.com/vacation-rental/p4891582</v>
      </c>
      <c r="C156" s="5" t="s">
        <v>566</v>
      </c>
      <c r="D156" s="5">
        <v>4891582</v>
      </c>
      <c r="E156" s="5">
        <v>5951018</v>
      </c>
      <c r="F156" s="5" t="s">
        <v>283</v>
      </c>
      <c r="I156" s="5" t="b">
        <v>1</v>
      </c>
      <c r="J156" s="5" t="s">
        <v>372</v>
      </c>
      <c r="L156" s="5" t="s">
        <v>22</v>
      </c>
      <c r="M156" s="5" t="s">
        <v>26</v>
      </c>
      <c r="Q156" s="5">
        <v>0</v>
      </c>
      <c r="R156" s="5">
        <v>1</v>
      </c>
      <c r="T156" s="5">
        <f>VLOOKUP(B156,new_lat_lng!A:S,18,FALSE)</f>
        <v>38.57394</v>
      </c>
      <c r="U156" s="5">
        <f>VLOOKUP(B156,new_lat_lng!A:S,19,FALSE)</f>
        <v>-121.4881</v>
      </c>
      <c r="V156" s="7">
        <v>43827</v>
      </c>
      <c r="AF156" s="12" t="s">
        <v>26</v>
      </c>
      <c r="AG156" s="12" t="s">
        <v>22</v>
      </c>
      <c r="AI156" s="16" t="str">
        <f t="shared" si="27"/>
        <v/>
      </c>
      <c r="AK156" s="12" t="s">
        <v>372</v>
      </c>
      <c r="AL156" s="12" t="s">
        <v>398</v>
      </c>
      <c r="AM156" s="12" t="s">
        <v>415</v>
      </c>
      <c r="AN156" s="12" t="s">
        <v>569</v>
      </c>
      <c r="AO156" s="12" t="s">
        <v>401</v>
      </c>
      <c r="AQ156">
        <f t="shared" si="30"/>
        <v>156</v>
      </c>
      <c r="AR156" t="b">
        <f t="shared" si="28"/>
        <v>1</v>
      </c>
      <c r="AS156" t="str">
        <f t="shared" si="29"/>
        <v>Done</v>
      </c>
      <c r="AT156" t="str">
        <f t="shared" si="31"/>
        <v>YES</v>
      </c>
      <c r="AU156" s="25">
        <v>43907</v>
      </c>
    </row>
    <row r="157" spans="1:47" x14ac:dyDescent="0.25">
      <c r="A157" t="s">
        <v>369</v>
      </c>
      <c r="B157" s="8" t="str">
        <f t="shared" ref="B157:B172" si="32">HYPERLINK(A157)</f>
        <v>https://www.homeaway.com/vacation-rental/p4605402</v>
      </c>
      <c r="C157" s="5" t="s">
        <v>566</v>
      </c>
      <c r="D157" s="5">
        <v>4605402</v>
      </c>
      <c r="E157" s="5">
        <v>5810194</v>
      </c>
      <c r="F157" s="5" t="s">
        <v>283</v>
      </c>
      <c r="I157" s="5" t="b">
        <v>1</v>
      </c>
      <c r="J157" s="5" t="s">
        <v>370</v>
      </c>
      <c r="L157" s="5" t="s">
        <v>22</v>
      </c>
      <c r="M157" s="5" t="s">
        <v>26</v>
      </c>
      <c r="Q157" s="5">
        <v>0</v>
      </c>
      <c r="R157" s="5">
        <v>1</v>
      </c>
      <c r="T157" s="5">
        <f>VLOOKUP(B157,new_lat_lng!A:S,18,FALSE)</f>
        <v>38.582050000000002</v>
      </c>
      <c r="U157" s="5">
        <f>VLOOKUP(B157,new_lat_lng!A:S,19,FALSE)</f>
        <v>-121.5</v>
      </c>
      <c r="V157" s="7">
        <v>43827</v>
      </c>
      <c r="AF157" s="12" t="s">
        <v>26</v>
      </c>
      <c r="AG157" s="12" t="s">
        <v>22</v>
      </c>
      <c r="AI157" s="16" t="str">
        <f t="shared" si="27"/>
        <v/>
      </c>
      <c r="AK157" s="12" t="s">
        <v>370</v>
      </c>
      <c r="AL157" s="12" t="s">
        <v>398</v>
      </c>
      <c r="AM157" s="12" t="s">
        <v>415</v>
      </c>
      <c r="AN157" s="12" t="s">
        <v>569</v>
      </c>
      <c r="AO157" s="12" t="s">
        <v>401</v>
      </c>
      <c r="AQ157">
        <f t="shared" si="30"/>
        <v>157</v>
      </c>
      <c r="AR157" t="b">
        <f t="shared" si="28"/>
        <v>1</v>
      </c>
      <c r="AS157" t="str">
        <f t="shared" si="29"/>
        <v>Done</v>
      </c>
      <c r="AT157" t="str">
        <f t="shared" si="31"/>
        <v>YES</v>
      </c>
      <c r="AU157" s="25">
        <v>43984</v>
      </c>
    </row>
    <row r="158" spans="1:47" x14ac:dyDescent="0.25">
      <c r="A158" t="s">
        <v>335</v>
      </c>
      <c r="B158" s="8" t="str">
        <f t="shared" si="32"/>
        <v>https://www.homeaway.com/vacation-rental/p4963523</v>
      </c>
      <c r="C158" s="5" t="s">
        <v>566</v>
      </c>
      <c r="D158" s="5">
        <v>4963523</v>
      </c>
      <c r="E158" s="5">
        <v>6162276</v>
      </c>
      <c r="F158" s="5" t="s">
        <v>283</v>
      </c>
      <c r="I158" s="5" t="b">
        <v>1</v>
      </c>
      <c r="J158" s="5" t="s">
        <v>336</v>
      </c>
      <c r="L158" s="5" t="s">
        <v>22</v>
      </c>
      <c r="M158" s="5" t="s">
        <v>26</v>
      </c>
      <c r="Q158" s="5">
        <v>0</v>
      </c>
      <c r="R158" s="5">
        <v>1</v>
      </c>
      <c r="T158" s="5">
        <f>VLOOKUP(B158,new_lat_lng!A:S,18,FALSE)</f>
        <v>38.61018</v>
      </c>
      <c r="U158" s="5">
        <f>VLOOKUP(B158,new_lat_lng!A:S,19,FALSE)</f>
        <v>-121.5125</v>
      </c>
      <c r="V158" s="7">
        <v>43827</v>
      </c>
      <c r="AF158" s="12" t="s">
        <v>26</v>
      </c>
      <c r="AG158" s="12" t="s">
        <v>22</v>
      </c>
      <c r="AI158" s="16" t="str">
        <f t="shared" si="27"/>
        <v/>
      </c>
      <c r="AK158" s="12" t="s">
        <v>336</v>
      </c>
      <c r="AL158" s="12" t="s">
        <v>398</v>
      </c>
      <c r="AM158" s="12" t="s">
        <v>415</v>
      </c>
      <c r="AN158" s="12" t="s">
        <v>569</v>
      </c>
      <c r="AO158" s="12" t="s">
        <v>401</v>
      </c>
      <c r="AQ158">
        <f t="shared" si="30"/>
        <v>158</v>
      </c>
      <c r="AR158" t="b">
        <f t="shared" si="28"/>
        <v>1</v>
      </c>
      <c r="AS158" t="str">
        <f t="shared" si="29"/>
        <v>Done</v>
      </c>
      <c r="AT158" t="str">
        <f t="shared" si="31"/>
        <v>YES</v>
      </c>
      <c r="AU158" s="25">
        <v>43998</v>
      </c>
    </row>
    <row r="159" spans="1:47" x14ac:dyDescent="0.25">
      <c r="A159" t="s">
        <v>333</v>
      </c>
      <c r="B159" s="8" t="str">
        <f t="shared" si="32"/>
        <v>https://www.homeaway.com/vacation-rental/p4899948</v>
      </c>
      <c r="C159" s="5" t="s">
        <v>566</v>
      </c>
      <c r="D159" s="5">
        <v>4899948</v>
      </c>
      <c r="E159" s="5">
        <v>5991569</v>
      </c>
      <c r="F159" s="5" t="s">
        <v>283</v>
      </c>
      <c r="I159" s="5" t="b">
        <v>1</v>
      </c>
      <c r="J159" s="5" t="s">
        <v>334</v>
      </c>
      <c r="L159" s="5" t="s">
        <v>22</v>
      </c>
      <c r="M159" s="5" t="s">
        <v>26</v>
      </c>
      <c r="Q159" s="5">
        <v>0</v>
      </c>
      <c r="R159" s="5">
        <v>0</v>
      </c>
      <c r="T159" s="5">
        <f>VLOOKUP(B159,new_lat_lng!A:S,18,FALSE)</f>
        <v>38.614699999999999</v>
      </c>
      <c r="U159" s="5">
        <f>VLOOKUP(B159,new_lat_lng!A:S,19,FALSE)</f>
        <v>-121.5138</v>
      </c>
      <c r="V159" s="7">
        <v>43827</v>
      </c>
      <c r="AF159" s="12" t="s">
        <v>26</v>
      </c>
      <c r="AG159" s="12" t="s">
        <v>22</v>
      </c>
      <c r="AI159" s="16" t="str">
        <f t="shared" si="27"/>
        <v/>
      </c>
      <c r="AK159" s="12" t="s">
        <v>334</v>
      </c>
      <c r="AL159" s="12" t="s">
        <v>398</v>
      </c>
      <c r="AM159" s="12" t="s">
        <v>415</v>
      </c>
      <c r="AN159" s="12" t="s">
        <v>569</v>
      </c>
      <c r="AO159" s="12" t="s">
        <v>401</v>
      </c>
      <c r="AQ159">
        <f t="shared" si="30"/>
        <v>159</v>
      </c>
      <c r="AR159" t="b">
        <f t="shared" si="28"/>
        <v>1</v>
      </c>
      <c r="AS159" t="str">
        <f t="shared" si="29"/>
        <v>Done</v>
      </c>
      <c r="AT159" t="str">
        <f t="shared" si="31"/>
        <v>YES</v>
      </c>
      <c r="AU159" s="25">
        <v>44075</v>
      </c>
    </row>
    <row r="160" spans="1:47" x14ac:dyDescent="0.25">
      <c r="A160" t="s">
        <v>367</v>
      </c>
      <c r="B160" s="8" t="str">
        <f t="shared" si="32"/>
        <v>https://www.homeaway.com/vacation-rental/p4591152</v>
      </c>
      <c r="C160" s="5" t="s">
        <v>566</v>
      </c>
      <c r="D160" s="5">
        <v>4591152</v>
      </c>
      <c r="E160" s="5">
        <v>7020805</v>
      </c>
      <c r="F160" s="5" t="s">
        <v>283</v>
      </c>
      <c r="I160" s="5" t="b">
        <v>1</v>
      </c>
      <c r="J160" s="5" t="s">
        <v>368</v>
      </c>
      <c r="L160" s="5" t="s">
        <v>22</v>
      </c>
      <c r="M160" s="5" t="s">
        <v>26</v>
      </c>
      <c r="Q160" s="5">
        <v>0</v>
      </c>
      <c r="R160" s="5">
        <v>1</v>
      </c>
      <c r="T160" s="5">
        <f>VLOOKUP(B160,new_lat_lng!A:S,18,FALSE)</f>
        <v>38.537059999999997</v>
      </c>
      <c r="U160" s="5">
        <f>VLOOKUP(B160,new_lat_lng!A:S,19,FALSE)</f>
        <v>-121.514</v>
      </c>
      <c r="V160" s="7">
        <v>43827</v>
      </c>
      <c r="AF160" s="12" t="s">
        <v>26</v>
      </c>
      <c r="AG160" s="12" t="s">
        <v>22</v>
      </c>
      <c r="AI160" s="16" t="str">
        <f t="shared" si="27"/>
        <v/>
      </c>
      <c r="AK160" s="12" t="s">
        <v>368</v>
      </c>
      <c r="AL160" s="12" t="s">
        <v>398</v>
      </c>
      <c r="AM160" s="12" t="s">
        <v>415</v>
      </c>
      <c r="AN160" s="12" t="s">
        <v>569</v>
      </c>
      <c r="AO160" s="12" t="s">
        <v>401</v>
      </c>
      <c r="AQ160">
        <f t="shared" si="30"/>
        <v>160</v>
      </c>
      <c r="AR160" t="b">
        <f t="shared" si="28"/>
        <v>1</v>
      </c>
      <c r="AS160" t="str">
        <f t="shared" si="29"/>
        <v>Done</v>
      </c>
      <c r="AT160" t="str">
        <f t="shared" si="31"/>
        <v>YES</v>
      </c>
      <c r="AU160" s="25">
        <v>43970</v>
      </c>
    </row>
    <row r="161" spans="1:47" x14ac:dyDescent="0.25">
      <c r="A161" t="s">
        <v>365</v>
      </c>
      <c r="B161" s="8" t="str">
        <f t="shared" si="32"/>
        <v>https://www.homeaway.com/vacation-rental/p4900440</v>
      </c>
      <c r="C161" s="5" t="s">
        <v>566</v>
      </c>
      <c r="D161" s="5">
        <v>4900440</v>
      </c>
      <c r="E161" s="5">
        <v>5994295</v>
      </c>
      <c r="F161" s="5" t="s">
        <v>283</v>
      </c>
      <c r="I161" s="5" t="b">
        <v>1</v>
      </c>
      <c r="J161" s="5" t="s">
        <v>366</v>
      </c>
      <c r="L161" s="5" t="s">
        <v>22</v>
      </c>
      <c r="M161" s="5" t="s">
        <v>26</v>
      </c>
      <c r="Q161" s="5">
        <v>0</v>
      </c>
      <c r="R161" s="5">
        <v>0</v>
      </c>
      <c r="T161" s="5">
        <f>VLOOKUP(B161,new_lat_lng!A:S,18,FALSE)</f>
        <v>38.610860000000002</v>
      </c>
      <c r="U161" s="5">
        <f>VLOOKUP(B161,new_lat_lng!A:S,19,FALSE)</f>
        <v>-121.5133</v>
      </c>
      <c r="V161" s="7">
        <v>43827</v>
      </c>
      <c r="AF161" s="12" t="s">
        <v>26</v>
      </c>
      <c r="AG161" s="12" t="s">
        <v>22</v>
      </c>
      <c r="AI161" s="16" t="str">
        <f t="shared" si="27"/>
        <v/>
      </c>
      <c r="AK161" s="12" t="s">
        <v>366</v>
      </c>
      <c r="AL161" s="12" t="s">
        <v>398</v>
      </c>
      <c r="AM161" s="12" t="s">
        <v>415</v>
      </c>
      <c r="AN161" s="12" t="s">
        <v>569</v>
      </c>
      <c r="AO161" s="12" t="s">
        <v>401</v>
      </c>
      <c r="AQ161">
        <f t="shared" si="30"/>
        <v>161</v>
      </c>
      <c r="AR161" t="b">
        <f t="shared" si="28"/>
        <v>1</v>
      </c>
      <c r="AS161" t="str">
        <f t="shared" si="29"/>
        <v>Done</v>
      </c>
      <c r="AT161" t="str">
        <f t="shared" si="31"/>
        <v>YES</v>
      </c>
      <c r="AU161" s="25">
        <v>43963</v>
      </c>
    </row>
    <row r="162" spans="1:47" ht="15.75" customHeight="1" x14ac:dyDescent="0.25">
      <c r="A162" t="s">
        <v>361</v>
      </c>
      <c r="B162" s="8" t="str">
        <f t="shared" si="32"/>
        <v>https://www.homeaway.com/vacation-rental/p4192560</v>
      </c>
      <c r="C162" s="5" t="s">
        <v>566</v>
      </c>
      <c r="D162" s="5">
        <v>4192560</v>
      </c>
      <c r="E162" s="5">
        <v>4595631</v>
      </c>
      <c r="F162" s="5" t="s">
        <v>23</v>
      </c>
      <c r="I162" s="5" t="b">
        <v>1</v>
      </c>
      <c r="J162" s="5" t="s">
        <v>362</v>
      </c>
      <c r="L162" s="5" t="s">
        <v>22</v>
      </c>
      <c r="M162" s="5" t="s">
        <v>26</v>
      </c>
      <c r="Q162" s="5">
        <v>4</v>
      </c>
      <c r="R162" s="5">
        <v>2</v>
      </c>
      <c r="T162" s="5">
        <f>VLOOKUP(B162,new_lat_lng!A:S,18,FALSE)</f>
        <v>38.675403000000003</v>
      </c>
      <c r="U162" s="5">
        <f>VLOOKUP(B162,new_lat_lng!A:S,19,FALSE)</f>
        <v>-121.504757</v>
      </c>
      <c r="V162" s="7">
        <v>43827</v>
      </c>
      <c r="AF162" s="12" t="s">
        <v>26</v>
      </c>
      <c r="AG162" s="12" t="s">
        <v>22</v>
      </c>
      <c r="AH162" s="16">
        <v>20105500220000</v>
      </c>
      <c r="AI162" s="16" t="str">
        <f t="shared" si="27"/>
        <v>20105500220000</v>
      </c>
      <c r="AK162" s="15" t="s">
        <v>587</v>
      </c>
      <c r="AL162" s="12" t="s">
        <v>398</v>
      </c>
      <c r="AN162" s="12" t="s">
        <v>400</v>
      </c>
      <c r="AO162" s="12" t="s">
        <v>401</v>
      </c>
      <c r="AQ162">
        <f t="shared" si="30"/>
        <v>162</v>
      </c>
      <c r="AR162" t="b">
        <f t="shared" si="28"/>
        <v>1</v>
      </c>
      <c r="AS162" t="str">
        <f t="shared" si="29"/>
        <v>Done</v>
      </c>
      <c r="AT162" t="str">
        <f t="shared" si="31"/>
        <v>YES</v>
      </c>
      <c r="AU162" s="25">
        <v>44054</v>
      </c>
    </row>
    <row r="163" spans="1:47" x14ac:dyDescent="0.25">
      <c r="A163" t="s">
        <v>287</v>
      </c>
      <c r="B163" s="8" t="str">
        <f t="shared" si="32"/>
        <v>https://www.homeaway.com/vacation-rental/p4961360</v>
      </c>
      <c r="C163" s="5" t="s">
        <v>566</v>
      </c>
      <c r="D163" s="5">
        <v>4961360</v>
      </c>
      <c r="E163" s="5">
        <v>6156739</v>
      </c>
      <c r="F163" s="5" t="s">
        <v>283</v>
      </c>
      <c r="I163" s="5" t="b">
        <v>1</v>
      </c>
      <c r="J163" s="5" t="s">
        <v>288</v>
      </c>
      <c r="L163" s="5" t="s">
        <v>22</v>
      </c>
      <c r="M163" s="5" t="s">
        <v>26</v>
      </c>
      <c r="Q163" s="5">
        <v>0</v>
      </c>
      <c r="R163" s="5">
        <v>1</v>
      </c>
      <c r="T163" s="5">
        <f>VLOOKUP(B163,new_lat_lng!A:S,18,FALSE)</f>
        <v>38.553820000000002</v>
      </c>
      <c r="U163" s="5">
        <f>VLOOKUP(B163,new_lat_lng!A:S,19,FALSE)</f>
        <v>-121.45699999999999</v>
      </c>
      <c r="V163" s="7">
        <v>43827</v>
      </c>
      <c r="AF163" s="12" t="s">
        <v>26</v>
      </c>
      <c r="AG163" s="12" t="s">
        <v>22</v>
      </c>
      <c r="AI163" s="16" t="str">
        <f t="shared" ref="AI163:AI174" si="33">SUBSTITUTE(AH163,"-","")</f>
        <v/>
      </c>
      <c r="AK163" s="12" t="s">
        <v>588</v>
      </c>
      <c r="AL163" s="12" t="s">
        <v>398</v>
      </c>
      <c r="AN163" s="12" t="s">
        <v>569</v>
      </c>
      <c r="AQ163">
        <f t="shared" si="30"/>
        <v>163</v>
      </c>
      <c r="AR163" t="b">
        <f t="shared" ref="AR163:AR172" si="34">OR(IF(AH163&lt;&gt;"",TRUE,FALSE),IF(AJ163&lt;&gt;"",TRUE,FALSE),IF(AK163&lt;&gt;"",TRUE,FALSE))</f>
        <v>1</v>
      </c>
      <c r="AS163" t="str">
        <f t="shared" ref="AS163:AS172" si="35">IF(OR(NOT(AI163=""),NOT(AJ163=""),NOT(AK163=""),AO163="room",AN163="RV",AN163="timeshare",AN163="resort",AE163="no"),"Done","")</f>
        <v>Done</v>
      </c>
      <c r="AT163" t="str">
        <f t="shared" si="31"/>
        <v>YES</v>
      </c>
      <c r="AU163" s="25">
        <v>43991</v>
      </c>
    </row>
    <row r="164" spans="1:47" x14ac:dyDescent="0.25">
      <c r="A164" t="s">
        <v>285</v>
      </c>
      <c r="B164" s="8" t="str">
        <f t="shared" si="32"/>
        <v>https://www.homeaway.com/vacation-rental/p4422755</v>
      </c>
      <c r="C164" s="5" t="s">
        <v>566</v>
      </c>
      <c r="D164" s="5">
        <v>4422755</v>
      </c>
      <c r="E164" s="5">
        <v>5002360</v>
      </c>
      <c r="F164" s="5" t="s">
        <v>23</v>
      </c>
      <c r="I164" s="5" t="b">
        <v>1</v>
      </c>
      <c r="J164" s="5" t="s">
        <v>286</v>
      </c>
      <c r="L164" s="5" t="s">
        <v>22</v>
      </c>
      <c r="M164" s="5" t="s">
        <v>26</v>
      </c>
      <c r="Q164" s="5">
        <v>2</v>
      </c>
      <c r="R164" s="5">
        <v>2</v>
      </c>
      <c r="T164" s="5">
        <f>VLOOKUP(B164,new_lat_lng!A:S,18,FALSE)</f>
        <v>38.567178640000002</v>
      </c>
      <c r="U164" s="5">
        <f>VLOOKUP(B164,new_lat_lng!A:S,19,FALSE)</f>
        <v>-121.46471667</v>
      </c>
      <c r="V164" s="7">
        <v>43805</v>
      </c>
      <c r="AE164" s="12" t="s">
        <v>407</v>
      </c>
      <c r="AF164" s="12" t="s">
        <v>26</v>
      </c>
      <c r="AG164" s="12" t="s">
        <v>22</v>
      </c>
      <c r="AI164" s="16" t="str">
        <f t="shared" si="33"/>
        <v/>
      </c>
      <c r="AQ164">
        <f t="shared" ref="AQ164:AQ172" si="36">AQ163+1</f>
        <v>164</v>
      </c>
      <c r="AR164" t="b">
        <f t="shared" si="34"/>
        <v>0</v>
      </c>
      <c r="AS164" t="str">
        <f t="shared" si="35"/>
        <v>Done</v>
      </c>
      <c r="AT164" t="str">
        <f t="shared" si="31"/>
        <v>NO</v>
      </c>
      <c r="AU164" s="24"/>
    </row>
    <row r="165" spans="1:47" x14ac:dyDescent="0.25">
      <c r="A165" t="s">
        <v>339</v>
      </c>
      <c r="B165" s="8" t="str">
        <f t="shared" si="32"/>
        <v>https://www.homeaway.com/vacation-rental/p4894233</v>
      </c>
      <c r="C165" s="5" t="s">
        <v>566</v>
      </c>
      <c r="D165" s="5">
        <v>4894233</v>
      </c>
      <c r="E165" s="5">
        <v>5965920</v>
      </c>
      <c r="F165" s="5" t="s">
        <v>283</v>
      </c>
      <c r="I165" s="5" t="b">
        <v>1</v>
      </c>
      <c r="J165" s="5" t="s">
        <v>340</v>
      </c>
      <c r="L165" s="5" t="s">
        <v>22</v>
      </c>
      <c r="M165" s="5" t="s">
        <v>26</v>
      </c>
      <c r="Q165" s="5">
        <v>0</v>
      </c>
      <c r="R165" s="5">
        <v>1</v>
      </c>
      <c r="T165" s="5">
        <f>VLOOKUP(B165,new_lat_lng!A:S,18,FALSE)</f>
        <v>38.638779999999997</v>
      </c>
      <c r="U165" s="5">
        <f>VLOOKUP(B165,new_lat_lng!A:S,19,FALSE)</f>
        <v>-121.5029</v>
      </c>
      <c r="V165" s="7">
        <v>43827</v>
      </c>
      <c r="AF165" s="12" t="s">
        <v>26</v>
      </c>
      <c r="AG165" s="12" t="s">
        <v>22</v>
      </c>
      <c r="AI165" s="16" t="str">
        <f t="shared" si="33"/>
        <v/>
      </c>
      <c r="AK165" s="12" t="s">
        <v>340</v>
      </c>
      <c r="AL165" s="12" t="s">
        <v>398</v>
      </c>
      <c r="AM165" s="12" t="s">
        <v>415</v>
      </c>
      <c r="AN165" s="12" t="s">
        <v>569</v>
      </c>
      <c r="AO165" s="12" t="s">
        <v>401</v>
      </c>
      <c r="AQ165">
        <f t="shared" si="36"/>
        <v>165</v>
      </c>
      <c r="AR165" t="b">
        <f t="shared" si="34"/>
        <v>1</v>
      </c>
      <c r="AS165" t="str">
        <f t="shared" si="35"/>
        <v>Done</v>
      </c>
      <c r="AT165" t="str">
        <f t="shared" si="31"/>
        <v>YES</v>
      </c>
      <c r="AU165" s="25">
        <v>44033</v>
      </c>
    </row>
    <row r="166" spans="1:47" x14ac:dyDescent="0.25">
      <c r="A166" t="s">
        <v>341</v>
      </c>
      <c r="B166" s="8" t="str">
        <f t="shared" si="32"/>
        <v>https://www.homeaway.com/vacation-rental/p4591253</v>
      </c>
      <c r="C166" s="5" t="s">
        <v>566</v>
      </c>
      <c r="D166" s="5">
        <v>4591253</v>
      </c>
      <c r="E166" s="5">
        <v>5993405</v>
      </c>
      <c r="F166" s="5" t="s">
        <v>283</v>
      </c>
      <c r="I166" s="5" t="b">
        <v>1</v>
      </c>
      <c r="J166" s="5" t="s">
        <v>342</v>
      </c>
      <c r="L166" s="5" t="s">
        <v>22</v>
      </c>
      <c r="M166" s="5" t="s">
        <v>26</v>
      </c>
      <c r="Q166" s="5">
        <v>0</v>
      </c>
      <c r="R166" s="5">
        <v>1</v>
      </c>
      <c r="T166" s="5">
        <f>VLOOKUP(B166,new_lat_lng!A:S,18,FALSE)</f>
        <v>38.583480000000002</v>
      </c>
      <c r="U166" s="5">
        <f>VLOOKUP(B166,new_lat_lng!A:S,19,FALSE)</f>
        <v>-121.5055</v>
      </c>
      <c r="V166" s="7">
        <v>43827</v>
      </c>
      <c r="AF166" s="12" t="s">
        <v>26</v>
      </c>
      <c r="AG166" s="12" t="s">
        <v>22</v>
      </c>
      <c r="AI166" s="16" t="str">
        <f t="shared" si="33"/>
        <v/>
      </c>
      <c r="AK166" s="12" t="s">
        <v>589</v>
      </c>
      <c r="AL166" s="12" t="s">
        <v>398</v>
      </c>
      <c r="AM166" s="12" t="s">
        <v>415</v>
      </c>
      <c r="AN166" s="12" t="s">
        <v>569</v>
      </c>
      <c r="AO166" s="12" t="s">
        <v>401</v>
      </c>
      <c r="AQ166">
        <f t="shared" si="36"/>
        <v>166</v>
      </c>
      <c r="AR166" t="b">
        <f t="shared" si="34"/>
        <v>1</v>
      </c>
      <c r="AS166" t="str">
        <f t="shared" si="35"/>
        <v>Done</v>
      </c>
      <c r="AT166" t="str">
        <f t="shared" si="31"/>
        <v>YES</v>
      </c>
      <c r="AU166" s="25">
        <v>43893</v>
      </c>
    </row>
    <row r="167" spans="1:47" x14ac:dyDescent="0.25">
      <c r="A167" t="s">
        <v>305</v>
      </c>
      <c r="B167" s="8" t="str">
        <f t="shared" si="32"/>
        <v>https://www.homeaway.com/vacation-rental/p4964084</v>
      </c>
      <c r="C167" s="5" t="s">
        <v>566</v>
      </c>
      <c r="D167" s="5">
        <v>4964084</v>
      </c>
      <c r="E167" s="5">
        <v>7155333</v>
      </c>
      <c r="F167" s="5" t="s">
        <v>283</v>
      </c>
      <c r="I167" s="5" t="b">
        <v>1</v>
      </c>
      <c r="J167" s="5" t="s">
        <v>306</v>
      </c>
      <c r="L167" s="5" t="s">
        <v>22</v>
      </c>
      <c r="M167" s="5" t="s">
        <v>26</v>
      </c>
      <c r="Q167" s="5">
        <v>0</v>
      </c>
      <c r="R167" s="5">
        <v>0</v>
      </c>
      <c r="T167" s="5">
        <f>VLOOKUP(B167,new_lat_lng!A:S,18,FALSE)</f>
        <v>38.58222</v>
      </c>
      <c r="U167" s="5">
        <f>VLOOKUP(B167,new_lat_lng!A:S,19,FALSE)</f>
        <v>-121.49120000000001</v>
      </c>
      <c r="V167" s="7">
        <v>43827</v>
      </c>
      <c r="AF167" s="12" t="s">
        <v>26</v>
      </c>
      <c r="AG167" s="12" t="s">
        <v>22</v>
      </c>
      <c r="AI167" s="16" t="str">
        <f t="shared" si="33"/>
        <v/>
      </c>
      <c r="AK167" s="12" t="s">
        <v>306</v>
      </c>
      <c r="AL167" s="12" t="s">
        <v>398</v>
      </c>
      <c r="AM167" s="12" t="s">
        <v>415</v>
      </c>
      <c r="AN167" s="12" t="s">
        <v>569</v>
      </c>
      <c r="AO167" s="12" t="s">
        <v>401</v>
      </c>
      <c r="AQ167">
        <f t="shared" si="36"/>
        <v>167</v>
      </c>
      <c r="AR167" t="b">
        <f t="shared" si="34"/>
        <v>1</v>
      </c>
      <c r="AS167" t="str">
        <f t="shared" si="35"/>
        <v>Done</v>
      </c>
      <c r="AT167" t="str">
        <f t="shared" si="31"/>
        <v>YES</v>
      </c>
      <c r="AU167" s="25">
        <v>44047</v>
      </c>
    </row>
    <row r="168" spans="1:47" x14ac:dyDescent="0.25">
      <c r="A168" t="s">
        <v>331</v>
      </c>
      <c r="B168" s="8" t="str">
        <f t="shared" si="32"/>
        <v>https://www.homeaway.com/vacation-rental/p4592160</v>
      </c>
      <c r="C168" s="5" t="s">
        <v>566</v>
      </c>
      <c r="D168" s="5">
        <v>4592160</v>
      </c>
      <c r="E168" s="5">
        <v>5242081</v>
      </c>
      <c r="F168" s="5" t="s">
        <v>283</v>
      </c>
      <c r="I168" s="5" t="b">
        <v>1</v>
      </c>
      <c r="J168" s="5" t="s">
        <v>332</v>
      </c>
      <c r="L168" s="5" t="s">
        <v>22</v>
      </c>
      <c r="M168" s="5" t="s">
        <v>26</v>
      </c>
      <c r="Q168" s="5">
        <v>0</v>
      </c>
      <c r="R168" s="5">
        <v>1</v>
      </c>
      <c r="T168" s="5">
        <f>VLOOKUP(B168,new_lat_lng!A:S,18,FALSE)</f>
        <v>38.581449999999997</v>
      </c>
      <c r="U168" s="5">
        <f>VLOOKUP(B168,new_lat_lng!A:S,19,FALSE)</f>
        <v>-121.4883</v>
      </c>
      <c r="V168" s="7">
        <v>43827</v>
      </c>
      <c r="AF168" s="12" t="s">
        <v>26</v>
      </c>
      <c r="AG168" s="12" t="s">
        <v>22</v>
      </c>
      <c r="AI168" s="16" t="str">
        <f t="shared" si="33"/>
        <v/>
      </c>
      <c r="AK168" s="12" t="s">
        <v>590</v>
      </c>
      <c r="AL168" s="12" t="s">
        <v>398</v>
      </c>
      <c r="AM168" s="12" t="s">
        <v>415</v>
      </c>
      <c r="AN168" s="12" t="s">
        <v>569</v>
      </c>
      <c r="AO168" s="12" t="s">
        <v>401</v>
      </c>
      <c r="AQ168">
        <f t="shared" si="36"/>
        <v>168</v>
      </c>
      <c r="AR168" t="b">
        <f t="shared" si="34"/>
        <v>1</v>
      </c>
      <c r="AS168" t="str">
        <f t="shared" si="35"/>
        <v>Done</v>
      </c>
      <c r="AT168" t="str">
        <f t="shared" si="31"/>
        <v>YES</v>
      </c>
      <c r="AU168" s="25">
        <v>43921</v>
      </c>
    </row>
    <row r="169" spans="1:47" x14ac:dyDescent="0.25">
      <c r="A169" t="s">
        <v>329</v>
      </c>
      <c r="B169" s="8" t="str">
        <f t="shared" si="32"/>
        <v>https://www.homeaway.com/vacation-rental/p4593447</v>
      </c>
      <c r="C169" s="5" t="s">
        <v>566</v>
      </c>
      <c r="D169" s="5">
        <v>4593447</v>
      </c>
      <c r="E169" s="5">
        <v>5254756</v>
      </c>
      <c r="F169" s="5" t="s">
        <v>283</v>
      </c>
      <c r="I169" s="5" t="b">
        <v>1</v>
      </c>
      <c r="J169" s="5" t="s">
        <v>330</v>
      </c>
      <c r="L169" s="5" t="s">
        <v>22</v>
      </c>
      <c r="M169" s="5" t="s">
        <v>26</v>
      </c>
      <c r="Q169" s="5">
        <v>0</v>
      </c>
      <c r="R169" s="5">
        <v>1</v>
      </c>
      <c r="T169" s="5">
        <f>VLOOKUP(B169,new_lat_lng!A:S,18,FALSE)</f>
        <v>38.59731</v>
      </c>
      <c r="U169" s="5">
        <f>VLOOKUP(B169,new_lat_lng!A:S,19,FALSE)</f>
        <v>-121.502</v>
      </c>
      <c r="V169" s="7">
        <v>43827</v>
      </c>
      <c r="AF169" s="12" t="s">
        <v>26</v>
      </c>
      <c r="AG169" s="12" t="s">
        <v>22</v>
      </c>
      <c r="AI169" s="16" t="str">
        <f t="shared" si="33"/>
        <v/>
      </c>
      <c r="AK169" s="12" t="s">
        <v>591</v>
      </c>
      <c r="AL169" s="12" t="s">
        <v>398</v>
      </c>
      <c r="AM169" s="12" t="s">
        <v>415</v>
      </c>
      <c r="AN169" s="12" t="s">
        <v>569</v>
      </c>
      <c r="AO169" s="12" t="s">
        <v>401</v>
      </c>
      <c r="AQ169">
        <f t="shared" si="36"/>
        <v>169</v>
      </c>
      <c r="AR169" t="b">
        <f t="shared" si="34"/>
        <v>1</v>
      </c>
      <c r="AS169" t="str">
        <f t="shared" si="35"/>
        <v>Done</v>
      </c>
      <c r="AT169" t="str">
        <f t="shared" si="31"/>
        <v>YES</v>
      </c>
      <c r="AU169" s="25">
        <v>44005</v>
      </c>
    </row>
    <row r="170" spans="1:47" x14ac:dyDescent="0.25">
      <c r="A170" t="s">
        <v>289</v>
      </c>
      <c r="B170" s="8" t="str">
        <f t="shared" si="32"/>
        <v>https://www.homeaway.com/vacation-rental/p4314425</v>
      </c>
      <c r="C170" s="5" t="s">
        <v>566</v>
      </c>
      <c r="D170" s="5">
        <v>4314425</v>
      </c>
      <c r="E170" s="5">
        <v>4724812</v>
      </c>
      <c r="F170" s="5" t="s">
        <v>23</v>
      </c>
      <c r="I170" s="5" t="b">
        <v>1</v>
      </c>
      <c r="J170" s="5" t="s">
        <v>290</v>
      </c>
      <c r="L170" s="5" t="s">
        <v>25</v>
      </c>
      <c r="M170" s="5" t="s">
        <v>26</v>
      </c>
      <c r="Q170" s="5">
        <v>3</v>
      </c>
      <c r="R170" s="5">
        <v>2</v>
      </c>
      <c r="T170" s="5">
        <f>VLOOKUP(B170,new_lat_lng!A:S,18,FALSE)</f>
        <v>38.537359049999999</v>
      </c>
      <c r="U170" s="5">
        <f>VLOOKUP(B170,new_lat_lng!A:S,19,FALSE)</f>
        <v>-121.56257958</v>
      </c>
      <c r="V170" s="7">
        <v>43827</v>
      </c>
      <c r="AF170" s="12" t="s">
        <v>26</v>
      </c>
      <c r="AG170" s="12" t="s">
        <v>22</v>
      </c>
      <c r="AH170" s="16" t="s">
        <v>592</v>
      </c>
      <c r="AI170" s="16" t="str">
        <f t="shared" si="33"/>
        <v>045653014000</v>
      </c>
      <c r="AK170" s="12" t="s">
        <v>593</v>
      </c>
      <c r="AL170" s="12" t="s">
        <v>398</v>
      </c>
      <c r="AM170" s="12" t="s">
        <v>412</v>
      </c>
      <c r="AN170" s="12" t="s">
        <v>400</v>
      </c>
      <c r="AO170" s="12" t="s">
        <v>401</v>
      </c>
      <c r="AQ170">
        <f t="shared" si="36"/>
        <v>170</v>
      </c>
      <c r="AR170" t="b">
        <f t="shared" si="34"/>
        <v>1</v>
      </c>
      <c r="AS170" t="str">
        <f t="shared" si="35"/>
        <v>Done</v>
      </c>
      <c r="AT170" t="str">
        <f t="shared" si="31"/>
        <v>YES</v>
      </c>
      <c r="AU170" s="25">
        <v>44026</v>
      </c>
    </row>
    <row r="171" spans="1:47" ht="17.25" customHeight="1" x14ac:dyDescent="0.25">
      <c r="A171" t="s">
        <v>293</v>
      </c>
      <c r="B171" s="8" t="str">
        <f t="shared" si="32"/>
        <v>https://www.homeaway.com/vacation-rental/p4286987</v>
      </c>
      <c r="C171" s="5" t="s">
        <v>566</v>
      </c>
      <c r="D171" s="5">
        <v>4286987</v>
      </c>
      <c r="E171" s="5">
        <v>4696077</v>
      </c>
      <c r="F171" s="5" t="s">
        <v>30</v>
      </c>
      <c r="I171" s="5" t="b">
        <v>1</v>
      </c>
      <c r="J171" s="5" t="s">
        <v>294</v>
      </c>
      <c r="L171" s="5" t="s">
        <v>22</v>
      </c>
      <c r="M171" s="5" t="s">
        <v>26</v>
      </c>
      <c r="Q171" s="5">
        <v>1</v>
      </c>
      <c r="R171" s="5">
        <v>1</v>
      </c>
      <c r="T171" s="5">
        <f>VLOOKUP(B171,new_lat_lng!A:S,18,FALSE)</f>
        <v>38.570619999999998</v>
      </c>
      <c r="U171" s="5">
        <f>VLOOKUP(B171,new_lat_lng!A:S,19,FALSE)</f>
        <v>-121.478357</v>
      </c>
      <c r="V171" s="7">
        <v>43827</v>
      </c>
      <c r="AF171" s="12" t="s">
        <v>26</v>
      </c>
      <c r="AG171" s="12" t="s">
        <v>22</v>
      </c>
      <c r="AH171" s="16">
        <v>702530090000</v>
      </c>
      <c r="AI171" s="16" t="str">
        <f t="shared" si="33"/>
        <v>702530090000</v>
      </c>
      <c r="AK171" s="15" t="s">
        <v>576</v>
      </c>
      <c r="AL171" s="12" t="s">
        <v>398</v>
      </c>
      <c r="AM171" s="12" t="s">
        <v>399</v>
      </c>
      <c r="AN171" s="12" t="s">
        <v>471</v>
      </c>
      <c r="AO171" s="12" t="s">
        <v>401</v>
      </c>
      <c r="AQ171">
        <f t="shared" si="36"/>
        <v>171</v>
      </c>
      <c r="AR171" t="b">
        <f t="shared" si="34"/>
        <v>1</v>
      </c>
      <c r="AS171" t="str">
        <f t="shared" si="35"/>
        <v>Done</v>
      </c>
      <c r="AT171" t="str">
        <f t="shared" si="31"/>
        <v>YES</v>
      </c>
      <c r="AU171" s="25">
        <v>43991</v>
      </c>
    </row>
    <row r="172" spans="1:47" x14ac:dyDescent="0.25">
      <c r="A172" t="s">
        <v>282</v>
      </c>
      <c r="B172" s="8" t="str">
        <f t="shared" si="32"/>
        <v>https://www.homeaway.com/vacation-rental/p4592311</v>
      </c>
      <c r="C172" s="5" t="s">
        <v>566</v>
      </c>
      <c r="D172" s="5">
        <v>4592311</v>
      </c>
      <c r="E172" s="5">
        <v>5243420</v>
      </c>
      <c r="F172" s="5" t="s">
        <v>283</v>
      </c>
      <c r="I172" s="5" t="b">
        <v>1</v>
      </c>
      <c r="J172" s="5" t="s">
        <v>284</v>
      </c>
      <c r="L172" s="5" t="s">
        <v>22</v>
      </c>
      <c r="M172" s="5" t="s">
        <v>26</v>
      </c>
      <c r="Q172" s="5">
        <v>1</v>
      </c>
      <c r="R172" s="5">
        <v>1</v>
      </c>
      <c r="T172" s="5">
        <f>VLOOKUP(B172,new_lat_lng!A:S,18,FALSE)</f>
        <v>38.579979999999999</v>
      </c>
      <c r="U172" s="5">
        <f>VLOOKUP(B172,new_lat_lng!A:S,19,FALSE)</f>
        <v>-121.50620000000001</v>
      </c>
      <c r="V172" s="7">
        <v>43827</v>
      </c>
      <c r="AF172" s="12" t="s">
        <v>26</v>
      </c>
      <c r="AG172" s="12" t="s">
        <v>22</v>
      </c>
      <c r="AI172" s="16" t="str">
        <f t="shared" si="33"/>
        <v/>
      </c>
      <c r="AK172" s="12" t="s">
        <v>284</v>
      </c>
      <c r="AL172" s="12" t="s">
        <v>398</v>
      </c>
      <c r="AM172" s="12" t="s">
        <v>415</v>
      </c>
      <c r="AN172" s="12" t="s">
        <v>569</v>
      </c>
      <c r="AO172" s="12" t="s">
        <v>401</v>
      </c>
      <c r="AQ172">
        <f t="shared" si="36"/>
        <v>172</v>
      </c>
      <c r="AR172" t="b">
        <f t="shared" si="34"/>
        <v>1</v>
      </c>
      <c r="AS172" t="str">
        <f t="shared" si="35"/>
        <v>Done</v>
      </c>
      <c r="AT172" t="str">
        <f t="shared" si="31"/>
        <v>YES</v>
      </c>
      <c r="AU172" s="25">
        <v>43977</v>
      </c>
    </row>
    <row r="173" spans="1:47" x14ac:dyDescent="0.25">
      <c r="AU173" s="25"/>
    </row>
    <row r="174" spans="1:47" x14ac:dyDescent="0.25">
      <c r="AK174" s="21"/>
      <c r="AU174" s="25"/>
    </row>
    <row r="175" spans="1:47" x14ac:dyDescent="0.25">
      <c r="AQ175" s="18"/>
      <c r="AR175" s="19"/>
    </row>
    <row r="176" spans="1:47" x14ac:dyDescent="0.25">
      <c r="AQ176" s="18"/>
      <c r="AR176" s="20"/>
    </row>
  </sheetData>
  <autoFilter ref="B2:AU174" xr:uid="{9AEE2743-C303-4C65-814B-DCE540A9E40E}"/>
  <mergeCells count="3">
    <mergeCell ref="A1:V1"/>
    <mergeCell ref="W1:AD1"/>
    <mergeCell ref="AE1:AP1"/>
  </mergeCells>
  <hyperlinks>
    <hyperlink ref="B60" r:id="rId1" xr:uid="{2756E010-6A9C-44C9-9EDE-C2B88628E7D2}"/>
    <hyperlink ref="AP96" r:id="rId2" xr:uid="{CEB9EBC2-AEEC-4188-936F-2E51F1D7D59D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'\Users\cmb\Library\Containers\com.microsoft.Excel\Data\Documents\D:\Users\cmb\Library\Containers\com.microsoft.Excel\Data\Documents\Users\cmb\str\2020-01-04\[lake_forest_v2.xlsx]Sheet1'!#REF!</xm:f>
          </x14:formula1>
          <xm:sqref>AL1:AO2</xm:sqref>
        </x14:dataValidation>
        <x14:dataValidation type="list" allowBlank="1" showInputMessage="1" showErrorMessage="1" xr:uid="{795E8FE8-C0AC-450F-91BD-91D205F641BE}">
          <x14:formula1>
            <xm:f>lists!$B$2:$B$5</xm:f>
          </x14:formula1>
          <xm:sqref>AL3:AL1048576</xm:sqref>
        </x14:dataValidation>
        <x14:dataValidation type="list" allowBlank="1" showInputMessage="1" showErrorMessage="1" xr:uid="{9F26B4A6-53FC-46F3-8637-179445747A85}">
          <x14:formula1>
            <xm:f>lists!$C$2:$C$6</xm:f>
          </x14:formula1>
          <xm:sqref>AM3:AM1048576</xm:sqref>
        </x14:dataValidation>
        <x14:dataValidation type="list" allowBlank="1" showInputMessage="1" showErrorMessage="1" xr:uid="{740DF9FC-DBFE-46E2-8588-DC8D71D1FA86}">
          <x14:formula1>
            <xm:f>lists!$D$2:$D$9</xm:f>
          </x14:formula1>
          <xm:sqref>AN3:AN172 AN174:AN1048576</xm:sqref>
        </x14:dataValidation>
        <x14:dataValidation type="list" allowBlank="1" showInputMessage="1" showErrorMessage="1" xr:uid="{037D34FA-ACA4-4C95-AB56-4495355210AB}">
          <x14:formula1>
            <xm:f>lists!$E$2:$E$5</xm:f>
          </x14:formula1>
          <xm:sqref>AO3:AO1048576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DE04-6E52-4213-94A9-182506E0A154}">
  <dimension ref="A1:E9"/>
  <sheetViews>
    <sheetView workbookViewId="0">
      <selection activeCell="D10" sqref="D10"/>
    </sheetView>
  </sheetViews>
  <sheetFormatPr defaultColWidth="8.875" defaultRowHeight="15.75" x14ac:dyDescent="0.25"/>
  <cols>
    <col min="5" max="5" width="12.5" bestFit="1" customWidth="1"/>
  </cols>
  <sheetData>
    <row r="1" spans="1:5" x14ac:dyDescent="0.25">
      <c r="A1" s="14" t="s">
        <v>385</v>
      </c>
      <c r="B1" s="14" t="s">
        <v>392</v>
      </c>
      <c r="C1" s="14" t="s">
        <v>386</v>
      </c>
      <c r="D1" s="14" t="s">
        <v>387</v>
      </c>
      <c r="E1" s="14" t="s">
        <v>388</v>
      </c>
    </row>
    <row r="2" spans="1:5" x14ac:dyDescent="0.25">
      <c r="A2" t="s">
        <v>594</v>
      </c>
      <c r="B2" t="s">
        <v>398</v>
      </c>
      <c r="C2" t="s">
        <v>415</v>
      </c>
      <c r="D2" t="s">
        <v>415</v>
      </c>
      <c r="E2" t="s">
        <v>415</v>
      </c>
    </row>
    <row r="3" spans="1:5" x14ac:dyDescent="0.25">
      <c r="A3" t="s">
        <v>407</v>
      </c>
      <c r="B3" t="s">
        <v>406</v>
      </c>
      <c r="C3" t="s">
        <v>412</v>
      </c>
      <c r="D3" t="s">
        <v>400</v>
      </c>
      <c r="E3" t="s">
        <v>401</v>
      </c>
    </row>
    <row r="4" spans="1:5" x14ac:dyDescent="0.25">
      <c r="B4" t="s">
        <v>427</v>
      </c>
      <c r="C4" t="s">
        <v>418</v>
      </c>
      <c r="D4" t="s">
        <v>456</v>
      </c>
      <c r="E4" t="s">
        <v>478</v>
      </c>
    </row>
    <row r="5" spans="1:5" x14ac:dyDescent="0.25">
      <c r="B5" t="s">
        <v>407</v>
      </c>
      <c r="C5" t="s">
        <v>399</v>
      </c>
      <c r="D5" t="s">
        <v>471</v>
      </c>
      <c r="E5" t="s">
        <v>595</v>
      </c>
    </row>
    <row r="6" spans="1:5" x14ac:dyDescent="0.25">
      <c r="C6" t="s">
        <v>449</v>
      </c>
      <c r="D6" t="s">
        <v>596</v>
      </c>
    </row>
    <row r="7" spans="1:5" x14ac:dyDescent="0.25">
      <c r="D7" t="s">
        <v>597</v>
      </c>
    </row>
    <row r="8" spans="1:5" x14ac:dyDescent="0.25">
      <c r="D8" t="s">
        <v>598</v>
      </c>
    </row>
    <row r="9" spans="1:5" x14ac:dyDescent="0.25">
      <c r="D9" t="s">
        <v>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f49139f0-26cc-4eb5-9378-252c4b0404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1EA0DF85BB14EBEB91599BBF78973" ma:contentTypeVersion="9" ma:contentTypeDescription="Create a new document." ma:contentTypeScope="" ma:versionID="1c26893ef9423751e29109023797dbfd">
  <xsd:schema xmlns:xsd="http://www.w3.org/2001/XMLSchema" xmlns:xs="http://www.w3.org/2001/XMLSchema" xmlns:p="http://schemas.microsoft.com/office/2006/metadata/properties" xmlns:ns2="f49139f0-26cc-4eb5-9378-252c4b0404e9" xmlns:ns3="ca9d3fbb-1f0a-4f7d-aff6-955e5bbdd605" targetNamespace="http://schemas.microsoft.com/office/2006/metadata/properties" ma:root="true" ma:fieldsID="8d8233762f3d17922390ce626d332886" ns2:_="" ns3:_="">
    <xsd:import namespace="f49139f0-26cc-4eb5-9378-252c4b0404e9"/>
    <xsd:import namespace="ca9d3fbb-1f0a-4f7d-aff6-955e5bbd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139f0-26cc-4eb5-9378-252c4b040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format="Dropdown" ma:internalName="Description0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d3fbb-1f0a-4f7d-aff6-955e5bbd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8FD060-FADD-4EFA-8688-62985CF89646}">
  <ds:schemaRefs>
    <ds:schemaRef ds:uri="http://schemas.microsoft.com/office/2006/metadata/properties"/>
    <ds:schemaRef ds:uri="http://schemas.microsoft.com/office/infopath/2007/PartnerControls"/>
    <ds:schemaRef ds:uri="f49139f0-26cc-4eb5-9378-252c4b0404e9"/>
  </ds:schemaRefs>
</ds:datastoreItem>
</file>

<file path=customXml/itemProps2.xml><?xml version="1.0" encoding="utf-8"?>
<ds:datastoreItem xmlns:ds="http://schemas.openxmlformats.org/officeDocument/2006/customXml" ds:itemID="{4443DF2D-49F1-4533-BAA9-59791B5301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BCE7-A514-4420-BE37-C58FA84A5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9139f0-26cc-4eb5-9378-252c4b0404e9"/>
    <ds:schemaRef ds:uri="ca9d3fbb-1f0a-4f7d-aff6-955e5bbd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new_lat_lng</vt:lpstr>
      <vt:lpstr>Main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Brown</dc:creator>
  <cp:keywords/>
  <dc:description/>
  <cp:lastModifiedBy>Juan Manuel Mejía Botero</cp:lastModifiedBy>
  <cp:revision/>
  <dcterms:created xsi:type="dcterms:W3CDTF">2020-01-14T07:02:59Z</dcterms:created>
  <dcterms:modified xsi:type="dcterms:W3CDTF">2020-03-23T22:18:01Z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0x0101001F11EA0DF85BB14EBEB91599BBF78973</vt:lpwstr>
  </property>
</Properties>
</file>