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e8034a8e11d708/Escritorio/PRYE/Tareas/"/>
    </mc:Choice>
  </mc:AlternateContent>
  <xr:revisionPtr revIDLastSave="217" documentId="8_{9415B592-B0CA-4F1A-BA15-57F215952FF0}" xr6:coauthVersionLast="47" xr6:coauthVersionMax="47" xr10:uidLastSave="{075F18DA-7C57-4AEE-8C21-F381A1FE84D2}"/>
  <bookViews>
    <workbookView xWindow="-120" yWindow="-120" windowWidth="20640" windowHeight="11160" activeTab="2" xr2:uid="{9489454A-8F1F-4A79-98CF-B31A957E1B79}"/>
  </bookViews>
  <sheets>
    <sheet name="Hoja1" sheetId="1" r:id="rId1"/>
    <sheet name="Hoja2" sheetId="2" r:id="rId2"/>
    <sheet name="Hoja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3" l="1"/>
  <c r="C30" i="3"/>
  <c r="E29" i="3"/>
  <c r="E28" i="3"/>
  <c r="E27" i="3"/>
  <c r="E26" i="3"/>
  <c r="G25" i="3"/>
  <c r="G26" i="3" s="1"/>
  <c r="G27" i="3" s="1"/>
  <c r="G28" i="3" s="1"/>
  <c r="G29" i="3" s="1"/>
  <c r="G30" i="3" s="1"/>
  <c r="E25" i="3"/>
  <c r="C14" i="1"/>
  <c r="C13" i="1"/>
  <c r="E26" i="2"/>
  <c r="G47" i="1"/>
  <c r="F48" i="1" s="1"/>
  <c r="G48" i="1" s="1"/>
  <c r="F49" i="1" s="1"/>
  <c r="G49" i="1" s="1"/>
  <c r="F50" i="1" s="1"/>
  <c r="G50" i="1" s="1"/>
  <c r="F51" i="1" s="1"/>
  <c r="G51" i="1" s="1"/>
  <c r="G26" i="2" l="1"/>
  <c r="I29" i="1"/>
  <c r="I28" i="1"/>
  <c r="I27" i="1"/>
  <c r="I26" i="1"/>
  <c r="H27" i="1"/>
  <c r="H26" i="1"/>
  <c r="G26" i="1"/>
  <c r="F30" i="1"/>
  <c r="G30" i="1" s="1"/>
  <c r="G29" i="1"/>
  <c r="G28" i="1"/>
  <c r="G27" i="1"/>
  <c r="F29" i="1"/>
  <c r="H29" i="1" s="1"/>
  <c r="F28" i="1"/>
  <c r="H28" i="1" s="1"/>
  <c r="F27" i="1"/>
  <c r="F26" i="1"/>
  <c r="E26" i="1"/>
  <c r="D27" i="1"/>
  <c r="D26" i="1"/>
  <c r="C15" i="1"/>
  <c r="C11" i="1"/>
  <c r="C10" i="1"/>
  <c r="C9" i="1"/>
  <c r="C8" i="1"/>
  <c r="G27" i="2" l="1"/>
  <c r="E27" i="2"/>
  <c r="H30" i="1"/>
  <c r="C27" i="1"/>
  <c r="E28" i="2" l="1"/>
  <c r="G28" i="2"/>
  <c r="C28" i="1"/>
  <c r="D28" i="1" s="1"/>
  <c r="G29" i="2" l="1"/>
  <c r="E29" i="2"/>
  <c r="C29" i="1"/>
  <c r="D29" i="1" s="1"/>
  <c r="E27" i="1"/>
  <c r="E30" i="2" l="1"/>
  <c r="C31" i="2"/>
  <c r="E31" i="2" s="1"/>
  <c r="G30" i="2"/>
  <c r="C30" i="1"/>
  <c r="D30" i="1" s="1"/>
  <c r="E28" i="1"/>
  <c r="G31" i="2" l="1"/>
  <c r="E29" i="1"/>
  <c r="I30" i="1" l="1"/>
  <c r="E30" i="1"/>
</calcChain>
</file>

<file path=xl/sharedStrings.xml><?xml version="1.0" encoding="utf-8"?>
<sst xmlns="http://schemas.openxmlformats.org/spreadsheetml/2006/main" count="61" uniqueCount="39">
  <si>
    <t>Datos</t>
  </si>
  <si>
    <t>n</t>
  </si>
  <si>
    <t>Xmin</t>
  </si>
  <si>
    <t>Xmax</t>
  </si>
  <si>
    <t>Rango</t>
  </si>
  <si>
    <t>k</t>
  </si>
  <si>
    <t>w</t>
  </si>
  <si>
    <t>px</t>
  </si>
  <si>
    <t>o</t>
  </si>
  <si>
    <t>TABLA DE FRECUENCIA</t>
  </si>
  <si>
    <t>Linf</t>
  </si>
  <si>
    <t>Lsup</t>
  </si>
  <si>
    <t>mi</t>
  </si>
  <si>
    <t>ni</t>
  </si>
  <si>
    <t>Ni</t>
  </si>
  <si>
    <t>fi</t>
  </si>
  <si>
    <t>FI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</si>
  <si>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</si>
  <si>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</si>
  <si>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</si>
  <si>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</si>
  <si>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</si>
  <si>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</si>
  <si>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</si>
  <si>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</si>
  <si>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</si>
  <si>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Mínimo</t>
  </si>
  <si>
    <t>Máximo</t>
  </si>
  <si>
    <t>Suma</t>
  </si>
  <si>
    <t>Cuenta</t>
  </si>
  <si>
    <t>Fre acumula</t>
  </si>
  <si>
    <t>Fre Absolu</t>
  </si>
  <si>
    <t>[0;1)</t>
  </si>
  <si>
    <t>[1;2)</t>
  </si>
  <si>
    <t>[2;3)</t>
  </si>
  <si>
    <t>[3;4)</t>
  </si>
  <si>
    <t>[4;5)</t>
  </si>
  <si>
    <t>[5;6]</t>
  </si>
  <si>
    <t>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</si>
</sst>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0" fillId="0" borderId="0" xfId="0" applyFill="1" applyBorder="1"/>
    <xf numFmtId="0" fontId="1" fillId="0" borderId="0" xfId="0" applyFont="1" applyFill="1" applyBorder="1"/>
    <xf numFmtId="2" fontId="0" fillId="0" borderId="1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Fill="1" applyBorder="1" applyAlignment="1"/>
    <xf numFmtId="2" fontId="0" fillId="0" borderId="0" xfId="0" applyNumberFormat="1" applyFill="1" applyBorder="1"/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Histograma:</a:t>
            </a:r>
            <a:r>
              <a:rPr lang="es-ES" baseline="0"/>
              <a:t> Ejercicio 1, peso [Kg] 30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300039635268939"/>
          <c:y val="0.1161574074074074"/>
          <c:w val="0.8966272965879265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ni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ECC-44BD-AD97-179B87A7A67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CC-44BD-AD97-179B87A7A673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ECC-44BD-AD97-179B87A7A673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CC-44BD-AD97-179B87A7A673}"/>
              </c:ext>
            </c:extLst>
          </c:dPt>
          <c:cat>
            <c:numRef>
              <c:f>Hoja1!$E$26:$E$30</c:f>
              <c:numCache>
                <c:formatCode>General</c:formatCode>
                <c:ptCount val="5"/>
                <c:pt idx="0">
                  <c:v>58</c:v>
                </c:pt>
                <c:pt idx="1">
                  <c:v>64</c:v>
                </c:pt>
                <c:pt idx="2">
                  <c:v>70</c:v>
                </c:pt>
                <c:pt idx="3">
                  <c:v>76</c:v>
                </c:pt>
                <c:pt idx="4">
                  <c:v>82</c:v>
                </c:pt>
              </c:numCache>
            </c:numRef>
          </c:cat>
          <c:val>
            <c:numRef>
              <c:f>Hoja1!$F$26:$F$30</c:f>
              <c:numCache>
                <c:formatCode>General</c:formatCode>
                <c:ptCount val="5"/>
                <c:pt idx="0">
                  <c:v>7</c:v>
                </c:pt>
                <c:pt idx="1">
                  <c:v>10</c:v>
                </c:pt>
                <c:pt idx="2">
                  <c:v>9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C-44BD-AD97-179B87A7A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28824319"/>
        <c:axId val="728821407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Hoja1!$F$26:$F$30</c:f>
              <c:numCache>
                <c:formatCode>General</c:formatCode>
                <c:ptCount val="5"/>
                <c:pt idx="0">
                  <c:v>7</c:v>
                </c:pt>
                <c:pt idx="1">
                  <c:v>10</c:v>
                </c:pt>
                <c:pt idx="2">
                  <c:v>9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CC-44BD-AD97-179B87A7A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8824319"/>
        <c:axId val="728821407"/>
      </c:lineChart>
      <c:catAx>
        <c:axId val="72882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Marcas</a:t>
                </a:r>
                <a:r>
                  <a:rPr lang="es-ES" baseline="0"/>
                  <a:t> de clase</a:t>
                </a:r>
              </a:p>
            </c:rich>
          </c:tx>
          <c:layout>
            <c:manualLayout>
              <c:xMode val="edge"/>
              <c:yMode val="edge"/>
              <c:x val="0.44312836783434495"/>
              <c:y val="0.91666666666666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8821407"/>
        <c:crosses val="autoZero"/>
        <c:auto val="1"/>
        <c:lblAlgn val="ctr"/>
        <c:lblOffset val="100"/>
        <c:noMultiLvlLbl val="0"/>
      </c:catAx>
      <c:valAx>
        <c:axId val="72882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8824319"/>
        <c:crosses val="autoZero"/>
        <c:crossBetween val="between"/>
      </c:valAx>
      <c:spPr>
        <a:solidFill>
          <a:schemeClr val="accent6">
            <a:lumMod val="60000"/>
            <a:lumOff val="4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Ojiva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Hoja1!$G$46:$G$51</c:f>
              <c:numCache>
                <c:formatCode>General</c:formatCode>
                <c:ptCount val="6"/>
                <c:pt idx="0">
                  <c:v>0</c:v>
                </c:pt>
                <c:pt idx="1">
                  <c:v>61</c:v>
                </c:pt>
                <c:pt idx="2">
                  <c:v>67</c:v>
                </c:pt>
                <c:pt idx="3">
                  <c:v>73</c:v>
                </c:pt>
                <c:pt idx="4">
                  <c:v>79</c:v>
                </c:pt>
                <c:pt idx="5">
                  <c:v>85</c:v>
                </c:pt>
              </c:numCache>
            </c:numRef>
          </c:cat>
          <c:val>
            <c:numRef>
              <c:f>Hoja1!$H$46:$H$51</c:f>
              <c:numCache>
                <c:formatCode>General</c:formatCode>
                <c:ptCount val="6"/>
                <c:pt idx="0">
                  <c:v>0</c:v>
                </c:pt>
                <c:pt idx="1">
                  <c:v>7</c:v>
                </c:pt>
                <c:pt idx="2">
                  <c:v>17</c:v>
                </c:pt>
                <c:pt idx="3">
                  <c:v>26</c:v>
                </c:pt>
                <c:pt idx="4">
                  <c:v>29</c:v>
                </c:pt>
                <c:pt idx="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61-457D-B2A4-BE55CC561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0456127"/>
        <c:axId val="900456959"/>
      </c:lineChart>
      <c:catAx>
        <c:axId val="900456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Marcas de 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0456959"/>
        <c:crosses val="autoZero"/>
        <c:auto val="1"/>
        <c:lblAlgn val="ctr"/>
        <c:lblOffset val="100"/>
        <c:noMultiLvlLbl val="0"/>
      </c:catAx>
      <c:valAx>
        <c:axId val="90045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0456127"/>
        <c:crosses val="autoZero"/>
        <c:crossBetween val="between"/>
      </c:valAx>
      <c:spPr>
        <a:gradFill>
          <a:gsLst>
            <a:gs pos="0">
              <a:schemeClr val="accent6">
                <a:lumMod val="40000"/>
                <a:lumOff val="60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  <a:r>
              <a:rPr lang="en-US" baseline="0"/>
              <a:t> Cachorros 17 cachorros Peso [Kg]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Hoja2!$F$26:$F$31</c:f>
              <c:strCache>
                <c:ptCount val="6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786-41EA-8633-5FE4DBDC445F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86-41EA-8633-5FE4DBDC445F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786-41EA-8633-5FE4DBDC445F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86-41EA-8633-5FE4DBDC445F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786-41EA-8633-5FE4DBDC445F}"/>
              </c:ext>
            </c:extLst>
          </c:dPt>
          <c:cat>
            <c:numRef>
              <c:f>Hoja2!$E$26:$E$31</c:f>
              <c:numCache>
                <c:formatCode>General</c:formatCode>
                <c:ptCount val="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</c:numCache>
            </c:numRef>
          </c:cat>
          <c:val>
            <c:numRef>
              <c:f>Hoja2!$F$26:$F$31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6-41EA-8633-5FE4DBDC4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66198847"/>
        <c:axId val="1766198015"/>
      </c:barChart>
      <c:catAx>
        <c:axId val="176619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Marcas de 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6198015"/>
        <c:crosses val="autoZero"/>
        <c:auto val="1"/>
        <c:lblAlgn val="ctr"/>
        <c:lblOffset val="100"/>
        <c:noMultiLvlLbl val="0"/>
      </c:catAx>
      <c:valAx>
        <c:axId val="176619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6198847"/>
        <c:crosses val="autoZero"/>
        <c:crossBetween val="between"/>
      </c:valAx>
      <c:spPr>
        <a:gradFill>
          <a:gsLst>
            <a:gs pos="0">
              <a:schemeClr val="accent6">
                <a:lumMod val="40000"/>
                <a:lumOff val="60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 absoluta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Hoja3!$F$25:$F$30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12</c:v>
                </c:pt>
                <c:pt idx="3">
                  <c:v>10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4-4060-B9EC-17639CB86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59515903"/>
        <c:axId val="1759516735"/>
      </c:barChart>
      <c:catAx>
        <c:axId val="175951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9516735"/>
        <c:crosses val="autoZero"/>
        <c:auto val="1"/>
        <c:lblAlgn val="ctr"/>
        <c:lblOffset val="100"/>
        <c:noMultiLvlLbl val="0"/>
      </c:catAx>
      <c:valAx>
        <c:axId val="175951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9515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Ojiva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Hoja3!$D$25:$D$30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cat>
          <c:val>
            <c:numRef>
              <c:f>Hoja3!$G$25:$G$30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0-43C6-B550-0C2E9107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3312511"/>
        <c:axId val="1203313759"/>
      </c:lineChart>
      <c:catAx>
        <c:axId val="120331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3313759"/>
        <c:crosses val="autoZero"/>
        <c:auto val="1"/>
        <c:lblAlgn val="ctr"/>
        <c:lblOffset val="100"/>
        <c:noMultiLvlLbl val="0"/>
      </c:catAx>
      <c:valAx>
        <c:axId val="120331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3312511"/>
        <c:crosses val="autoZero"/>
        <c:crossBetween val="between"/>
      </c:valAx>
      <c:spPr>
        <a:gradFill>
          <a:gsLst>
            <a:gs pos="8000">
              <a:srgbClr val="92D050"/>
            </a:gs>
            <a:gs pos="0">
              <a:schemeClr val="accent6">
                <a:lumMod val="40000"/>
                <a:lumOff val="60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367393</xdr:colOff>
      <xdr:row>6</xdr:row>
      <xdr:rowOff>70759</xdr:rowOff>
    </xdr:from>
    <xdr:to>
      <xdr:col>9</xdr:col>
      <xdr:colOff>415016</xdr:colOff>
      <xdr:row>20</xdr:row>
      <xdr:rowOff>119744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3C3883-D04B-4F14-81DE-C737772DD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521073</xdr:colOff>
      <xdr:row>23</xdr:row>
      <xdr:rowOff>45943</xdr:rowOff>
    </xdr:from>
    <xdr:to>
      <xdr:col>13</xdr:col>
      <xdr:colOff>207308</xdr:colOff>
      <xdr:row>37</xdr:row>
      <xdr:rowOff>99731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F53BB99-02A7-453C-A67D-83565A613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415017</xdr:colOff>
      <xdr:row>6</xdr:row>
      <xdr:rowOff>84365</xdr:rowOff>
    </xdr:from>
    <xdr:to>
      <xdr:col>8</xdr:col>
      <xdr:colOff>415017</xdr:colOff>
      <xdr:row>20</xdr:row>
      <xdr:rowOff>160565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8018EB-59DE-46F7-AD80-6375C065A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5</xdr:row>
      <xdr:rowOff>185737</xdr:rowOff>
    </xdr:from>
    <xdr:to>
      <xdr:col>7</xdr:col>
      <xdr:colOff>38100</xdr:colOff>
      <xdr:row>20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BD57EF-56DD-48FB-84D9-8D7270999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72838</xdr:colOff>
      <xdr:row>17</xdr:row>
      <xdr:rowOff>124385</xdr:rowOff>
    </xdr:from>
    <xdr:to>
      <xdr:col>17</xdr:col>
      <xdr:colOff>72838</xdr:colOff>
      <xdr:row>31</xdr:row>
      <xdr:rowOff>155761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A25BF13-DFD2-46AC-8AAD-281DDE923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FC4E-3D8C-4CD4-A240-806DFA80D1C3}">
  <dimension ref="A1:M71"/>
  <sheetViews>
    <sheetView topLeftCell="A13" zoomScale="85" zoomScaleNormal="85" workbookViewId="0">
      <selection activeCell="C39" sqref="C39"/>
    </sheetView>
  </sheetViews>
  <sheetFormatPr baseColWidth="10" defaultRowHeight="15" x14ac:dyDescent="0.25"/>
  <cols>
    <col min="1" max="11" width="11.42578125" style="2"/>
    <col min="12" max="13" width="25.28515625" style="2" customWidth="1"/>
    <col min="14" max="16384" width="11.42578125" style="2"/>
  </cols>
  <sheetData>
    <row r="1" spans="2:13" ht="15.75" thickBot="1" x14ac:dyDescent="0.3"/>
    <row r="2" spans="2:13" x14ac:dyDescent="0.25">
      <c r="B2" s="3">
        <v>55</v>
      </c>
      <c r="C2" s="4">
        <v>56</v>
      </c>
      <c r="D2" s="4">
        <v>57</v>
      </c>
      <c r="E2" s="4">
        <v>58</v>
      </c>
      <c r="F2" s="4">
        <v>58</v>
      </c>
      <c r="G2" s="4">
        <v>59</v>
      </c>
      <c r="H2" s="4">
        <v>60</v>
      </c>
      <c r="I2" s="4">
        <v>61</v>
      </c>
      <c r="J2" s="4">
        <v>62</v>
      </c>
      <c r="K2" s="5">
        <v>62</v>
      </c>
    </row>
    <row r="3" spans="2:13" x14ac:dyDescent="0.25">
      <c r="B3" s="6">
        <v>62</v>
      </c>
      <c r="C3" s="1">
        <v>62</v>
      </c>
      <c r="D3" s="1">
        <v>62</v>
      </c>
      <c r="E3" s="1">
        <v>63</v>
      </c>
      <c r="F3" s="1">
        <v>64</v>
      </c>
      <c r="G3" s="1">
        <v>65</v>
      </c>
      <c r="H3" s="1">
        <v>66</v>
      </c>
      <c r="I3" s="1">
        <v>67</v>
      </c>
      <c r="J3" s="1">
        <v>67</v>
      </c>
      <c r="K3" s="7">
        <v>68</v>
      </c>
    </row>
    <row r="4" spans="2:13" ht="15.75" thickBot="1" x14ac:dyDescent="0.3">
      <c r="B4" s="8">
        <v>69</v>
      </c>
      <c r="C4" s="9">
        <v>70</v>
      </c>
      <c r="D4" s="9">
        <v>71</v>
      </c>
      <c r="E4" s="9">
        <v>72</v>
      </c>
      <c r="F4" s="9">
        <v>72</v>
      </c>
      <c r="G4" s="9">
        <v>72</v>
      </c>
      <c r="H4" s="9">
        <v>73</v>
      </c>
      <c r="I4" s="9">
        <v>74</v>
      </c>
      <c r="J4" s="9">
        <v>74</v>
      </c>
      <c r="K4" s="10">
        <v>85</v>
      </c>
    </row>
    <row r="6" spans="2:13" ht="15.75" thickBot="1" x14ac:dyDescent="0.3"/>
    <row r="7" spans="2:13" ht="15.75" thickBot="1" x14ac:dyDescent="0.3">
      <c r="B7" s="11" t="s">
        <v>0</v>
      </c>
      <c r="C7" s="12"/>
      <c r="L7" s="38" t="s">
        <v>17</v>
      </c>
      <c r="M7" s="39"/>
    </row>
    <row r="8" spans="2:13" x14ac:dyDescent="0.25">
      <c r="B8" s="13" t="s">
        <v>1</v>
      </c>
      <c r="C8" s="14">
        <f>COUNT(B2:K4)</f>
        <v>30</v>
      </c>
      <c r="L8" s="30"/>
      <c r="M8" s="30"/>
    </row>
    <row r="9" spans="2:13" x14ac:dyDescent="0.25">
      <c r="B9" s="15" t="s">
        <v>2</v>
      </c>
      <c r="C9" s="16">
        <f>MIN(B2:K4)</f>
        <v>55</v>
      </c>
      <c r="L9" s="31" t="s">
        <v>18</v>
      </c>
      <c r="M9" s="31">
        <v>65.533333333333331</v>
      </c>
    </row>
    <row r="10" spans="2:13" x14ac:dyDescent="0.25">
      <c r="B10" s="15" t="s">
        <v>3</v>
      </c>
      <c r="C10" s="16">
        <f>MAX(B2:K4)</f>
        <v>85</v>
      </c>
      <c r="L10" s="31" t="s">
        <v>19</v>
      </c>
      <c r="M10" s="31">
        <v>1.2361725629393239</v>
      </c>
    </row>
    <row r="11" spans="2:13" x14ac:dyDescent="0.25">
      <c r="B11" s="15" t="s">
        <v>4</v>
      </c>
      <c r="C11" s="16">
        <f>C10-C9</f>
        <v>30</v>
      </c>
      <c r="L11" s="31" t="s">
        <v>20</v>
      </c>
      <c r="M11" s="31">
        <v>64.5</v>
      </c>
    </row>
    <row r="12" spans="2:13" x14ac:dyDescent="0.25">
      <c r="B12" s="15" t="s">
        <v>5</v>
      </c>
      <c r="C12" s="16">
        <v>5</v>
      </c>
      <c r="L12" s="31" t="s">
        <v>21</v>
      </c>
      <c r="M12" s="31">
        <v>62</v>
      </c>
    </row>
    <row r="13" spans="2:13" x14ac:dyDescent="0.25">
      <c r="B13" s="15" t="s">
        <v>6</v>
      </c>
      <c r="C13" s="16">
        <f>C11/C12</f>
        <v>6</v>
      </c>
      <c r="L13" s="31" t="s">
        <v>22</v>
      </c>
      <c r="M13" s="31">
        <v>6.7707959769084241</v>
      </c>
    </row>
    <row r="14" spans="2:13" x14ac:dyDescent="0.25">
      <c r="B14" s="15" t="s">
        <v>7</v>
      </c>
      <c r="C14" s="16">
        <f>AVERAGE(B2:K4)</f>
        <v>65.533333333333331</v>
      </c>
      <c r="L14" s="31" t="s">
        <v>23</v>
      </c>
      <c r="M14" s="31">
        <v>45.843678160919303</v>
      </c>
    </row>
    <row r="15" spans="2:13" ht="15.75" thickBot="1" x14ac:dyDescent="0.3">
      <c r="B15" s="17" t="s">
        <v>8</v>
      </c>
      <c r="C15" s="18">
        <f>STDEV(B2:K4)</f>
        <v>6.7707959769084241</v>
      </c>
      <c r="L15" s="31" t="s">
        <v>24</v>
      </c>
      <c r="M15" s="31">
        <v>0.70026392368060497</v>
      </c>
    </row>
    <row r="16" spans="2:13" x14ac:dyDescent="0.25">
      <c r="L16" s="31" t="s">
        <v>25</v>
      </c>
      <c r="M16" s="31">
        <v>0.69515454162496138</v>
      </c>
    </row>
    <row r="17" spans="2:13" x14ac:dyDescent="0.25">
      <c r="L17" s="31" t="s">
        <v>4</v>
      </c>
      <c r="M17" s="31">
        <v>30</v>
      </c>
    </row>
    <row r="18" spans="2:13" x14ac:dyDescent="0.25">
      <c r="L18" s="31" t="s">
        <v>26</v>
      </c>
      <c r="M18" s="31">
        <v>55</v>
      </c>
    </row>
    <row r="19" spans="2:13" x14ac:dyDescent="0.25">
      <c r="L19" s="31" t="s">
        <v>27</v>
      </c>
      <c r="M19" s="31">
        <v>85</v>
      </c>
    </row>
    <row r="20" spans="2:13" x14ac:dyDescent="0.25">
      <c r="L20" s="31" t="s">
        <v>28</v>
      </c>
      <c r="M20" s="31">
        <v>1966</v>
      </c>
    </row>
    <row r="21" spans="2:13" ht="15.75" thickBot="1" x14ac:dyDescent="0.3">
      <c r="L21" s="32" t="s">
        <v>29</v>
      </c>
      <c r="M21" s="32">
        <v>30</v>
      </c>
    </row>
    <row r="23" spans="2:13" ht="15.75" thickBot="1" x14ac:dyDescent="0.3"/>
    <row r="24" spans="2:13" ht="15.75" thickBot="1" x14ac:dyDescent="0.3">
      <c r="B24" s="33" t="s">
        <v>9</v>
      </c>
      <c r="C24" s="34"/>
      <c r="D24" s="34"/>
      <c r="E24" s="34"/>
      <c r="F24" s="34"/>
      <c r="G24" s="34"/>
      <c r="H24" s="34"/>
      <c r="I24" s="35"/>
    </row>
    <row r="25" spans="2:13" x14ac:dyDescent="0.25">
      <c r="B25" s="19"/>
      <c r="C25" s="20" t="s">
        <v>10</v>
      </c>
      <c r="D25" s="20" t="s">
        <v>11</v>
      </c>
      <c r="E25" s="20" t="s">
        <v>12</v>
      </c>
      <c r="F25" s="20" t="s">
        <v>13</v>
      </c>
      <c r="G25" s="20" t="s">
        <v>14</v>
      </c>
      <c r="H25" s="20" t="s">
        <v>15</v>
      </c>
      <c r="I25" s="21" t="s">
        <v>16</v>
      </c>
    </row>
    <row r="26" spans="2:13" x14ac:dyDescent="0.25">
      <c r="B26" s="22">
        <v>1</v>
      </c>
      <c r="C26" s="1">
        <v>55</v>
      </c>
      <c r="D26" s="1">
        <f>C26+$C$13</f>
        <v>61</v>
      </c>
      <c r="E26" s="1">
        <f>AVERAGE(C26:D26)</f>
        <v>58</v>
      </c>
      <c r="F26" s="1">
        <f>COUNTIFS($B$2:$K$4,"&gt;=55",$B$2:$K$4,"&lt;61")</f>
        <v>7</v>
      </c>
      <c r="G26" s="1">
        <f>F26</f>
        <v>7</v>
      </c>
      <c r="H26" s="26">
        <f>F26/$C$8</f>
        <v>0.23333333333333334</v>
      </c>
      <c r="I26" s="27">
        <f>G26/$C$8</f>
        <v>0.23333333333333334</v>
      </c>
    </row>
    <row r="27" spans="2:13" x14ac:dyDescent="0.25">
      <c r="B27" s="22">
        <v>2</v>
      </c>
      <c r="C27" s="1">
        <f>D26</f>
        <v>61</v>
      </c>
      <c r="D27" s="1">
        <f t="shared" ref="D27:D30" si="0">C27+$C$13</f>
        <v>67</v>
      </c>
      <c r="E27" s="1">
        <f t="shared" ref="E27:E30" si="1">AVERAGE(C27:D27)</f>
        <v>64</v>
      </c>
      <c r="F27" s="1">
        <f>COUNTIFS($B$2:$K$4,"&gt;=61",$B$2:$K$4,"&lt;67")</f>
        <v>10</v>
      </c>
      <c r="G27" s="1">
        <f>F27+G26</f>
        <v>17</v>
      </c>
      <c r="H27" s="26">
        <f>F27/$C$8</f>
        <v>0.33333333333333331</v>
      </c>
      <c r="I27" s="27">
        <f>G27/$C$8</f>
        <v>0.56666666666666665</v>
      </c>
    </row>
    <row r="28" spans="2:13" x14ac:dyDescent="0.25">
      <c r="B28" s="22">
        <v>3</v>
      </c>
      <c r="C28" s="1">
        <f t="shared" ref="C28:C30" si="2">D27</f>
        <v>67</v>
      </c>
      <c r="D28" s="1">
        <f t="shared" si="0"/>
        <v>73</v>
      </c>
      <c r="E28" s="1">
        <f t="shared" si="1"/>
        <v>70</v>
      </c>
      <c r="F28" s="1">
        <f>COUNTIFS($B$2:$K$4,"&gt;=67",$B$2:$K$4,"&lt;73")</f>
        <v>9</v>
      </c>
      <c r="G28" s="1">
        <f>F28+G27</f>
        <v>26</v>
      </c>
      <c r="H28" s="26">
        <f t="shared" ref="H28:I30" si="3">F28/$C$8</f>
        <v>0.3</v>
      </c>
      <c r="I28" s="27">
        <f>G28/$C$8</f>
        <v>0.8666666666666667</v>
      </c>
    </row>
    <row r="29" spans="2:13" x14ac:dyDescent="0.25">
      <c r="B29" s="22">
        <v>4</v>
      </c>
      <c r="C29" s="1">
        <f t="shared" si="2"/>
        <v>73</v>
      </c>
      <c r="D29" s="1">
        <f t="shared" si="0"/>
        <v>79</v>
      </c>
      <c r="E29" s="1">
        <f t="shared" si="1"/>
        <v>76</v>
      </c>
      <c r="F29" s="1">
        <f>COUNTIFS($B$2:$K$4,"&gt;=73",$B$2:$K$4,"&lt;79")</f>
        <v>3</v>
      </c>
      <c r="G29" s="1">
        <f>F29+G28</f>
        <v>29</v>
      </c>
      <c r="H29" s="26">
        <f t="shared" si="3"/>
        <v>0.1</v>
      </c>
      <c r="I29" s="27">
        <f>G29/$C$8</f>
        <v>0.96666666666666667</v>
      </c>
    </row>
    <row r="30" spans="2:13" ht="15.75" thickBot="1" x14ac:dyDescent="0.3">
      <c r="B30" s="23">
        <v>5</v>
      </c>
      <c r="C30" s="9">
        <f t="shared" si="2"/>
        <v>79</v>
      </c>
      <c r="D30" s="9">
        <f t="shared" si="0"/>
        <v>85</v>
      </c>
      <c r="E30" s="9">
        <f t="shared" si="1"/>
        <v>82</v>
      </c>
      <c r="F30" s="9">
        <f>COUNTIFS($B$2:$K$4,"&gt;=79",$B$2:$K$4,"&lt;=85")</f>
        <v>1</v>
      </c>
      <c r="G30" s="9">
        <f>F30+G29</f>
        <v>30</v>
      </c>
      <c r="H30" s="28">
        <f t="shared" si="3"/>
        <v>3.3333333333333333E-2</v>
      </c>
      <c r="I30" s="29">
        <f t="shared" si="3"/>
        <v>1</v>
      </c>
    </row>
    <row r="31" spans="2:13" x14ac:dyDescent="0.25">
      <c r="B31" s="25"/>
      <c r="C31" s="24"/>
      <c r="D31" s="24"/>
      <c r="E31" s="24"/>
      <c r="F31" s="24" t="s">
        <v>31</v>
      </c>
      <c r="G31" s="24"/>
      <c r="H31" s="24"/>
      <c r="I31" s="24"/>
    </row>
    <row r="32" spans="2:13" x14ac:dyDescent="0.25">
      <c r="B32" s="25"/>
      <c r="C32" s="24"/>
      <c r="D32" s="24"/>
      <c r="E32" s="24"/>
      <c r="F32" s="24"/>
      <c r="G32" s="24" t="s">
        <v>30</v>
      </c>
      <c r="H32" s="24"/>
      <c r="I32" s="24"/>
    </row>
    <row r="33" spans="1:11" x14ac:dyDescent="0.25">
      <c r="B33" s="25"/>
      <c r="C33" s="24"/>
      <c r="D33" s="24"/>
      <c r="E33" s="24"/>
      <c r="F33" s="24"/>
      <c r="G33" s="24"/>
      <c r="H33" s="24"/>
      <c r="I33" s="24"/>
    </row>
    <row r="34" spans="1:11" x14ac:dyDescent="0.25">
      <c r="B34" s="25"/>
      <c r="C34" s="24"/>
      <c r="D34" s="24"/>
      <c r="E34" s="24"/>
      <c r="F34" s="24"/>
      <c r="G34" s="24"/>
      <c r="H34" s="24"/>
      <c r="I34" s="24"/>
    </row>
    <row r="35" spans="1:11" x14ac:dyDescent="0.25">
      <c r="B35" s="25"/>
      <c r="C35" s="24"/>
      <c r="D35" s="24"/>
      <c r="E35" s="24"/>
      <c r="F35" s="24"/>
      <c r="G35" s="24"/>
      <c r="H35" s="24"/>
      <c r="I35" s="24"/>
    </row>
    <row r="36" spans="1:11" x14ac:dyDescent="0.25">
      <c r="B36" s="24"/>
      <c r="C36" s="24"/>
      <c r="D36" s="24"/>
      <c r="E36" s="24"/>
      <c r="F36" s="24"/>
      <c r="G36" s="24"/>
      <c r="H36" s="24"/>
      <c r="I36" s="24"/>
    </row>
    <row r="41" spans="1:11" ht="15.75" thickBot="1" x14ac:dyDescent="0.3"/>
    <row r="42" spans="1:11" ht="15.75" thickBot="1" x14ac:dyDescent="0.3">
      <c r="A42" s="3">
        <v>55</v>
      </c>
      <c r="B42" s="3">
        <v>55</v>
      </c>
      <c r="C42" s="4">
        <v>56</v>
      </c>
      <c r="D42" s="4">
        <v>57</v>
      </c>
      <c r="E42" s="4">
        <v>58</v>
      </c>
      <c r="F42" s="4">
        <v>58</v>
      </c>
      <c r="G42" s="4">
        <v>59</v>
      </c>
      <c r="H42" s="4">
        <v>60</v>
      </c>
      <c r="I42" s="4">
        <v>61</v>
      </c>
      <c r="J42" s="4">
        <v>62</v>
      </c>
      <c r="K42" s="5">
        <v>62</v>
      </c>
    </row>
    <row r="43" spans="1:11" ht="15.75" thickBot="1" x14ac:dyDescent="0.3">
      <c r="A43" s="4">
        <v>56</v>
      </c>
      <c r="B43" s="6">
        <v>62</v>
      </c>
      <c r="C43" s="1">
        <v>62</v>
      </c>
      <c r="D43" s="1">
        <v>62</v>
      </c>
      <c r="E43" s="1">
        <v>63</v>
      </c>
      <c r="F43" s="1">
        <v>64</v>
      </c>
      <c r="G43" s="1">
        <v>65</v>
      </c>
      <c r="H43" s="1">
        <v>66</v>
      </c>
      <c r="I43" s="1">
        <v>67</v>
      </c>
      <c r="J43" s="1">
        <v>67</v>
      </c>
      <c r="K43" s="7">
        <v>68</v>
      </c>
    </row>
    <row r="44" spans="1:11" ht="15.75" thickBot="1" x14ac:dyDescent="0.3">
      <c r="A44" s="4">
        <v>57</v>
      </c>
      <c r="B44" s="8">
        <v>69</v>
      </c>
      <c r="C44" s="9">
        <v>70</v>
      </c>
      <c r="D44" s="9">
        <v>71</v>
      </c>
      <c r="E44" s="9">
        <v>72</v>
      </c>
      <c r="F44" s="9">
        <v>72</v>
      </c>
      <c r="G44" s="9">
        <v>72</v>
      </c>
      <c r="H44" s="9">
        <v>73</v>
      </c>
      <c r="I44" s="9">
        <v>74</v>
      </c>
      <c r="J44" s="9">
        <v>74</v>
      </c>
      <c r="K44" s="10">
        <v>85</v>
      </c>
    </row>
    <row r="45" spans="1:11" ht="15.75" thickBot="1" x14ac:dyDescent="0.3">
      <c r="A45" s="4">
        <v>58</v>
      </c>
    </row>
    <row r="46" spans="1:11" ht="15.75" thickBot="1" x14ac:dyDescent="0.3">
      <c r="A46" s="4">
        <v>58</v>
      </c>
      <c r="G46" s="24">
        <v>0</v>
      </c>
      <c r="H46" s="24">
        <v>0</v>
      </c>
    </row>
    <row r="47" spans="1:11" ht="15.75" thickBot="1" x14ac:dyDescent="0.3">
      <c r="A47" s="4">
        <v>59</v>
      </c>
      <c r="F47" s="1">
        <v>55</v>
      </c>
      <c r="G47" s="1">
        <f>F47+$C$13</f>
        <v>61</v>
      </c>
      <c r="H47" s="1">
        <v>7</v>
      </c>
    </row>
    <row r="48" spans="1:11" ht="15.75" thickBot="1" x14ac:dyDescent="0.3">
      <c r="A48" s="4">
        <v>60</v>
      </c>
      <c r="F48" s="1">
        <f>G47</f>
        <v>61</v>
      </c>
      <c r="G48" s="1">
        <f t="shared" ref="G48:G51" si="4">F48+$C$13</f>
        <v>67</v>
      </c>
      <c r="H48" s="1">
        <v>17</v>
      </c>
    </row>
    <row r="49" spans="1:8" ht="15.75" thickBot="1" x14ac:dyDescent="0.3">
      <c r="A49" s="4">
        <v>61</v>
      </c>
      <c r="F49" s="1">
        <f t="shared" ref="F49:F51" si="5">G48</f>
        <v>67</v>
      </c>
      <c r="G49" s="1">
        <f t="shared" si="4"/>
        <v>73</v>
      </c>
      <c r="H49" s="1">
        <v>26</v>
      </c>
    </row>
    <row r="50" spans="1:8" ht="15.75" thickBot="1" x14ac:dyDescent="0.3">
      <c r="A50" s="4">
        <v>62</v>
      </c>
      <c r="F50" s="1">
        <f t="shared" si="5"/>
        <v>73</v>
      </c>
      <c r="G50" s="1">
        <f t="shared" si="4"/>
        <v>79</v>
      </c>
      <c r="H50" s="1">
        <v>29</v>
      </c>
    </row>
    <row r="51" spans="1:8" ht="15.75" thickBot="1" x14ac:dyDescent="0.3">
      <c r="A51" s="5">
        <v>62</v>
      </c>
      <c r="F51" s="9">
        <f t="shared" si="5"/>
        <v>79</v>
      </c>
      <c r="G51" s="9">
        <f t="shared" si="4"/>
        <v>85</v>
      </c>
      <c r="H51" s="9">
        <v>30</v>
      </c>
    </row>
    <row r="52" spans="1:8" x14ac:dyDescent="0.25">
      <c r="A52" s="6">
        <v>62</v>
      </c>
    </row>
    <row r="53" spans="1:8" x14ac:dyDescent="0.25">
      <c r="A53" s="1">
        <v>62</v>
      </c>
    </row>
    <row r="54" spans="1:8" x14ac:dyDescent="0.25">
      <c r="A54" s="1">
        <v>62</v>
      </c>
    </row>
    <row r="55" spans="1:8" x14ac:dyDescent="0.25">
      <c r="A55" s="1">
        <v>63</v>
      </c>
    </row>
    <row r="56" spans="1:8" x14ac:dyDescent="0.25">
      <c r="A56" s="1">
        <v>64</v>
      </c>
    </row>
    <row r="57" spans="1:8" x14ac:dyDescent="0.25">
      <c r="A57" s="1">
        <v>65</v>
      </c>
    </row>
    <row r="58" spans="1:8" x14ac:dyDescent="0.25">
      <c r="A58" s="1">
        <v>66</v>
      </c>
    </row>
    <row r="59" spans="1:8" x14ac:dyDescent="0.25">
      <c r="A59" s="1">
        <v>67</v>
      </c>
    </row>
    <row r="60" spans="1:8" x14ac:dyDescent="0.25">
      <c r="A60" s="1">
        <v>67</v>
      </c>
    </row>
    <row r="61" spans="1:8" x14ac:dyDescent="0.25">
      <c r="A61" s="7">
        <v>68</v>
      </c>
    </row>
    <row r="62" spans="1:8" ht="15.75" thickBot="1" x14ac:dyDescent="0.3">
      <c r="A62" s="8">
        <v>69</v>
      </c>
    </row>
    <row r="63" spans="1:8" ht="15.75" thickBot="1" x14ac:dyDescent="0.3">
      <c r="A63" s="9">
        <v>70</v>
      </c>
    </row>
    <row r="64" spans="1:8" ht="15.75" thickBot="1" x14ac:dyDescent="0.3">
      <c r="A64" s="9">
        <v>71</v>
      </c>
    </row>
    <row r="65" spans="1:1" ht="15.75" thickBot="1" x14ac:dyDescent="0.3">
      <c r="A65" s="9">
        <v>72</v>
      </c>
    </row>
    <row r="66" spans="1:1" ht="15.75" thickBot="1" x14ac:dyDescent="0.3">
      <c r="A66" s="9">
        <v>72</v>
      </c>
    </row>
    <row r="67" spans="1:1" ht="15.75" thickBot="1" x14ac:dyDescent="0.3">
      <c r="A67" s="9">
        <v>72</v>
      </c>
    </row>
    <row r="68" spans="1:1" ht="15.75" thickBot="1" x14ac:dyDescent="0.3">
      <c r="A68" s="9">
        <v>73</v>
      </c>
    </row>
    <row r="69" spans="1:1" ht="15.75" thickBot="1" x14ac:dyDescent="0.3">
      <c r="A69" s="9">
        <v>74</v>
      </c>
    </row>
    <row r="70" spans="1:1" ht="15.75" thickBot="1" x14ac:dyDescent="0.3">
      <c r="A70" s="9">
        <v>74</v>
      </c>
    </row>
    <row r="71" spans="1:1" ht="15.75" thickBot="1" x14ac:dyDescent="0.3">
      <c r="A71" s="10">
        <v>85</v>
      </c>
    </row>
  </sheetData>
  <mergeCells count="2">
    <mergeCell ref="B24:I24"/>
    <mergeCell ref="L7:M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3DE7-2ACC-478D-9A04-3B6EBD4DC7FB}">
  <dimension ref="B23:J31"/>
  <sheetViews>
    <sheetView topLeftCell="A7" zoomScale="70" zoomScaleNormal="70" workbookViewId="0">
      <selection activeCell="B24" sqref="B24:J31"/>
    </sheetView>
  </sheetViews>
  <sheetFormatPr baseColWidth="10" defaultRowHeight="15" x14ac:dyDescent="0.25"/>
  <cols>
    <col min="9" max="9" width="13.28515625" customWidth="1"/>
  </cols>
  <sheetData>
    <row r="23" spans="2:10" ht="15.75" thickBot="1" x14ac:dyDescent="0.3"/>
    <row r="24" spans="2:10" ht="15.75" thickBot="1" x14ac:dyDescent="0.3">
      <c r="B24" s="33" t="s">
        <v>9</v>
      </c>
      <c r="C24" s="34"/>
      <c r="D24" s="34"/>
      <c r="E24" s="34"/>
      <c r="F24" s="34"/>
      <c r="G24" s="35"/>
      <c r="H24" s="36"/>
      <c r="I24" s="36"/>
    </row>
    <row r="25" spans="2:10" ht="15.75" thickBot="1" x14ac:dyDescent="0.3">
      <c r="B25" s="19"/>
      <c r="C25" s="20" t="s">
        <v>10</v>
      </c>
      <c r="D25" s="20" t="s">
        <v>11</v>
      </c>
      <c r="E25" s="20" t="s">
        <v>12</v>
      </c>
      <c r="F25" s="20" t="s">
        <v>13</v>
      </c>
      <c r="G25" s="21" t="s">
        <v>14</v>
      </c>
      <c r="H25" s="25"/>
      <c r="I25" s="40" t="s">
        <v>38</v>
      </c>
      <c r="J25" s="41" t="s">
        <v>13</v>
      </c>
    </row>
    <row r="26" spans="2:10" x14ac:dyDescent="0.25">
      <c r="B26" s="22">
        <v>1</v>
      </c>
      <c r="C26" s="1">
        <v>0</v>
      </c>
      <c r="D26" s="1">
        <v>1</v>
      </c>
      <c r="E26" s="1">
        <f>AVERAGE(C26:D26)</f>
        <v>0.5</v>
      </c>
      <c r="F26" s="1">
        <v>4</v>
      </c>
      <c r="G26" s="7">
        <f>F26</f>
        <v>4</v>
      </c>
      <c r="H26" s="37"/>
      <c r="I26" s="45" t="s">
        <v>32</v>
      </c>
      <c r="J26" s="42">
        <v>4</v>
      </c>
    </row>
    <row r="27" spans="2:10" x14ac:dyDescent="0.25">
      <c r="B27" s="22">
        <v>2</v>
      </c>
      <c r="C27" s="1">
        <v>1</v>
      </c>
      <c r="D27" s="1">
        <v>2</v>
      </c>
      <c r="E27" s="1">
        <f t="shared" ref="E27:E30" si="0">AVERAGE(C27:D27)</f>
        <v>1.5</v>
      </c>
      <c r="F27" s="1">
        <v>2</v>
      </c>
      <c r="G27" s="7">
        <f>F27+G26</f>
        <v>6</v>
      </c>
      <c r="H27" s="37"/>
      <c r="I27" s="46" t="s">
        <v>33</v>
      </c>
      <c r="J27" s="43">
        <v>2</v>
      </c>
    </row>
    <row r="28" spans="2:10" x14ac:dyDescent="0.25">
      <c r="B28" s="22">
        <v>3</v>
      </c>
      <c r="C28" s="1">
        <v>2</v>
      </c>
      <c r="D28" s="1">
        <v>3</v>
      </c>
      <c r="E28" s="1">
        <f t="shared" si="0"/>
        <v>2.5</v>
      </c>
      <c r="F28" s="1">
        <v>5</v>
      </c>
      <c r="G28" s="7">
        <f>F28+G27</f>
        <v>11</v>
      </c>
      <c r="H28" s="37"/>
      <c r="I28" s="46" t="s">
        <v>34</v>
      </c>
      <c r="J28" s="43">
        <v>5</v>
      </c>
    </row>
    <row r="29" spans="2:10" x14ac:dyDescent="0.25">
      <c r="B29" s="22">
        <v>4</v>
      </c>
      <c r="C29" s="1">
        <v>3</v>
      </c>
      <c r="D29" s="1">
        <v>4</v>
      </c>
      <c r="E29" s="1">
        <f t="shared" si="0"/>
        <v>3.5</v>
      </c>
      <c r="F29" s="1">
        <v>3</v>
      </c>
      <c r="G29" s="7">
        <f>F29+G28</f>
        <v>14</v>
      </c>
      <c r="H29" s="37"/>
      <c r="I29" s="46" t="s">
        <v>35</v>
      </c>
      <c r="J29" s="43">
        <v>3</v>
      </c>
    </row>
    <row r="30" spans="2:10" x14ac:dyDescent="0.25">
      <c r="B30" s="22">
        <v>5</v>
      </c>
      <c r="C30" s="1">
        <v>4</v>
      </c>
      <c r="D30" s="1">
        <v>5</v>
      </c>
      <c r="E30" s="1">
        <f t="shared" si="0"/>
        <v>4.5</v>
      </c>
      <c r="F30" s="1">
        <v>2</v>
      </c>
      <c r="G30" s="7">
        <f>F30+G29</f>
        <v>16</v>
      </c>
      <c r="H30" s="37"/>
      <c r="I30" s="46" t="s">
        <v>36</v>
      </c>
      <c r="J30" s="43">
        <v>2</v>
      </c>
    </row>
    <row r="31" spans="2:10" ht="15.75" thickBot="1" x14ac:dyDescent="0.3">
      <c r="B31" s="23">
        <v>6</v>
      </c>
      <c r="C31" s="9">
        <f t="shared" ref="C31" si="1">D30</f>
        <v>5</v>
      </c>
      <c r="D31" s="9">
        <v>6</v>
      </c>
      <c r="E31" s="9">
        <f t="shared" ref="E31" si="2">AVERAGE(C31:D31)</f>
        <v>5.5</v>
      </c>
      <c r="F31" s="9">
        <v>1</v>
      </c>
      <c r="G31" s="10">
        <f>F31+G30</f>
        <v>17</v>
      </c>
      <c r="H31" s="37"/>
      <c r="I31" s="47" t="s">
        <v>37</v>
      </c>
      <c r="J31" s="44">
        <v>1</v>
      </c>
    </row>
  </sheetData>
  <mergeCells count="1">
    <mergeCell ref="B24:G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12CE-4072-48D7-AA09-7F2D8A84AF67}">
  <dimension ref="B22:J30"/>
  <sheetViews>
    <sheetView tabSelected="1" topLeftCell="A8" zoomScale="85" zoomScaleNormal="85" workbookViewId="0">
      <selection activeCell="O13" sqref="O13"/>
    </sheetView>
  </sheetViews>
  <sheetFormatPr baseColWidth="10" defaultRowHeight="15" x14ac:dyDescent="0.25"/>
  <sheetData>
    <row r="22" spans="2:10" ht="15.75" thickBot="1" x14ac:dyDescent="0.3"/>
    <row r="23" spans="2:10" ht="15.75" thickBot="1" x14ac:dyDescent="0.3">
      <c r="B23" s="33" t="s">
        <v>9</v>
      </c>
      <c r="C23" s="34"/>
      <c r="D23" s="34"/>
      <c r="E23" s="34"/>
      <c r="F23" s="34"/>
      <c r="G23" s="35"/>
      <c r="H23" s="36"/>
      <c r="I23" s="36"/>
    </row>
    <row r="24" spans="2:10" ht="15.75" thickBot="1" x14ac:dyDescent="0.3">
      <c r="B24" s="19"/>
      <c r="C24" s="20" t="s">
        <v>10</v>
      </c>
      <c r="D24" s="20" t="s">
        <v>11</v>
      </c>
      <c r="E24" s="20" t="s">
        <v>12</v>
      </c>
      <c r="F24" s="20" t="s">
        <v>13</v>
      </c>
      <c r="G24" s="21" t="s">
        <v>14</v>
      </c>
      <c r="H24" s="25"/>
      <c r="I24" s="40" t="s">
        <v>38</v>
      </c>
      <c r="J24" s="41" t="s">
        <v>13</v>
      </c>
    </row>
    <row r="25" spans="2:10" x14ac:dyDescent="0.25">
      <c r="B25" s="22">
        <v>1</v>
      </c>
      <c r="C25" s="1">
        <v>0</v>
      </c>
      <c r="D25" s="1">
        <v>10</v>
      </c>
      <c r="E25" s="1">
        <f>AVERAGE(C25:D25)</f>
        <v>5</v>
      </c>
      <c r="F25" s="1">
        <v>2</v>
      </c>
      <c r="G25" s="7">
        <f>F25</f>
        <v>2</v>
      </c>
      <c r="H25" s="37"/>
      <c r="I25" s="45" t="s">
        <v>32</v>
      </c>
      <c r="J25" s="42">
        <v>4</v>
      </c>
    </row>
    <row r="26" spans="2:10" x14ac:dyDescent="0.25">
      <c r="B26" s="22">
        <v>2</v>
      </c>
      <c r="C26" s="1">
        <v>10</v>
      </c>
      <c r="D26" s="1">
        <v>20</v>
      </c>
      <c r="E26" s="1">
        <f t="shared" ref="E26:E30" si="0">AVERAGE(C26:D26)</f>
        <v>15</v>
      </c>
      <c r="F26" s="1">
        <v>6</v>
      </c>
      <c r="G26" s="7">
        <f>F26+G25</f>
        <v>8</v>
      </c>
      <c r="H26" s="37"/>
      <c r="I26" s="46" t="s">
        <v>33</v>
      </c>
      <c r="J26" s="43">
        <v>2</v>
      </c>
    </row>
    <row r="27" spans="2:10" x14ac:dyDescent="0.25">
      <c r="B27" s="22">
        <v>3</v>
      </c>
      <c r="C27" s="1">
        <v>20</v>
      </c>
      <c r="D27" s="1">
        <v>30</v>
      </c>
      <c r="E27" s="1">
        <f t="shared" si="0"/>
        <v>25</v>
      </c>
      <c r="F27" s="1">
        <v>12</v>
      </c>
      <c r="G27" s="7">
        <f>F27+G26</f>
        <v>20</v>
      </c>
      <c r="H27" s="37"/>
      <c r="I27" s="46" t="s">
        <v>34</v>
      </c>
      <c r="J27" s="43">
        <v>5</v>
      </c>
    </row>
    <row r="28" spans="2:10" x14ac:dyDescent="0.25">
      <c r="B28" s="22">
        <v>4</v>
      </c>
      <c r="C28" s="1">
        <v>30</v>
      </c>
      <c r="D28" s="1">
        <v>40</v>
      </c>
      <c r="E28" s="1">
        <f t="shared" si="0"/>
        <v>35</v>
      </c>
      <c r="F28" s="1">
        <v>10</v>
      </c>
      <c r="G28" s="7">
        <f>F28+G27</f>
        <v>30</v>
      </c>
      <c r="H28" s="37"/>
      <c r="I28" s="46" t="s">
        <v>35</v>
      </c>
      <c r="J28" s="43">
        <v>3</v>
      </c>
    </row>
    <row r="29" spans="2:10" x14ac:dyDescent="0.25">
      <c r="B29" s="22">
        <v>5</v>
      </c>
      <c r="C29" s="1">
        <v>40</v>
      </c>
      <c r="D29" s="1">
        <v>50</v>
      </c>
      <c r="E29" s="1">
        <f t="shared" si="0"/>
        <v>45</v>
      </c>
      <c r="F29" s="1">
        <v>6</v>
      </c>
      <c r="G29" s="7">
        <f>F29+G28</f>
        <v>36</v>
      </c>
      <c r="H29" s="37"/>
      <c r="I29" s="46" t="s">
        <v>36</v>
      </c>
      <c r="J29" s="43">
        <v>2</v>
      </c>
    </row>
    <row r="30" spans="2:10" ht="15.75" thickBot="1" x14ac:dyDescent="0.3">
      <c r="B30" s="23">
        <v>6</v>
      </c>
      <c r="C30" s="9">
        <f t="shared" ref="C30" si="1">D29</f>
        <v>50</v>
      </c>
      <c r="D30" s="9">
        <v>60</v>
      </c>
      <c r="E30" s="9">
        <f t="shared" si="0"/>
        <v>55</v>
      </c>
      <c r="F30" s="9">
        <v>4</v>
      </c>
      <c r="G30" s="10">
        <f>F30+G29</f>
        <v>40</v>
      </c>
      <c r="H30" s="37"/>
      <c r="I30" s="47" t="s">
        <v>37</v>
      </c>
      <c r="J30" s="44">
        <v>1</v>
      </c>
    </row>
  </sheetData>
  <mergeCells count="1">
    <mergeCell ref="B23:G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Juano Monroy</dc:creator>
  <cp:lastModifiedBy>Juano Monroy</cp:lastModifiedBy>
  <dcterms:created xsi:type="dcterms:W3CDTF">2021-08-12T23:14:38Z</dcterms:created>
  <dcterms:modified xsi:type="dcterms:W3CDTF">2021-08-13T01:37:44Z</dcterms:modified>
</cp:coreProperties>
</file>