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xr:revisionPtr revIDLastSave="0" documentId="8_{F43AA375-4A2C-4406-B2E8-4AA7595B8EB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1" l="1"/>
  <c r="R45" i="1"/>
  <c r="R46" i="1"/>
  <c r="R47" i="1"/>
  <c r="R48" i="1"/>
  <c r="R43" i="1"/>
  <c r="Z34" i="1"/>
  <c r="Z35" i="1"/>
  <c r="Z36" i="1"/>
  <c r="Z37" i="1"/>
  <c r="Z38" i="1"/>
  <c r="Z33" i="1"/>
  <c r="Z25" i="1"/>
  <c r="Z26" i="1"/>
  <c r="Z27" i="1"/>
  <c r="Z28" i="1"/>
  <c r="Z29" i="1"/>
  <c r="Z24" i="1"/>
  <c r="R34" i="1"/>
  <c r="R35" i="1"/>
  <c r="R36" i="1"/>
  <c r="R37" i="1"/>
  <c r="R38" i="1"/>
  <c r="R33" i="1"/>
  <c r="R25" i="1"/>
  <c r="R26" i="1"/>
  <c r="R27" i="1"/>
  <c r="R28" i="1"/>
  <c r="R29" i="1"/>
  <c r="R24" i="1"/>
  <c r="Z15" i="1"/>
  <c r="Z16" i="1"/>
  <c r="Z17" i="1"/>
  <c r="Z18" i="1"/>
  <c r="Z19" i="1"/>
  <c r="Z14" i="1"/>
  <c r="V38" i="1"/>
  <c r="V37" i="1"/>
  <c r="V36" i="1"/>
  <c r="V35" i="1"/>
  <c r="V34" i="1"/>
  <c r="V33" i="1"/>
  <c r="V29" i="1"/>
  <c r="V28" i="1"/>
  <c r="V27" i="1"/>
  <c r="V26" i="1"/>
  <c r="V25" i="1"/>
  <c r="V24" i="1"/>
  <c r="V15" i="1"/>
  <c r="V16" i="1"/>
  <c r="V17" i="1"/>
  <c r="V18" i="1"/>
  <c r="V19" i="1"/>
  <c r="V14" i="1"/>
  <c r="W5" i="1"/>
  <c r="Y5" i="1"/>
  <c r="AA5" i="1" s="1"/>
  <c r="X5" i="1"/>
  <c r="Z5" i="1" s="1"/>
  <c r="W6" i="1"/>
  <c r="W7" i="1"/>
  <c r="W8" i="1"/>
  <c r="W9" i="1"/>
  <c r="W4" i="1"/>
  <c r="X14" i="1" l="1"/>
  <c r="S43" i="1"/>
  <c r="X19" i="1"/>
  <c r="S48" i="1"/>
  <c r="X18" i="1"/>
  <c r="S47" i="1"/>
  <c r="X17" i="1"/>
  <c r="S46" i="1"/>
  <c r="X16" i="1"/>
  <c r="S45" i="1"/>
  <c r="X15" i="1"/>
  <c r="S44" i="1"/>
  <c r="X33" i="1"/>
  <c r="AC33" i="1" s="1"/>
  <c r="W33" i="1"/>
  <c r="AB33" i="1" s="1"/>
  <c r="X34" i="1"/>
  <c r="AC34" i="1" s="1"/>
  <c r="W34" i="1"/>
  <c r="AB34" i="1" s="1"/>
  <c r="X35" i="1"/>
  <c r="AC35" i="1" s="1"/>
  <c r="W35" i="1"/>
  <c r="AB35" i="1" s="1"/>
  <c r="X36" i="1"/>
  <c r="AC36" i="1" s="1"/>
  <c r="W36" i="1"/>
  <c r="AB36" i="1" s="1"/>
  <c r="X37" i="1"/>
  <c r="AC37" i="1" s="1"/>
  <c r="W37" i="1"/>
  <c r="AB37" i="1" s="1"/>
  <c r="X38" i="1"/>
  <c r="AC38" i="1" s="1"/>
  <c r="W38" i="1"/>
  <c r="AB38" i="1" s="1"/>
  <c r="X24" i="1"/>
  <c r="AC24" i="1" s="1"/>
  <c r="W24" i="1"/>
  <c r="AB24" i="1" s="1"/>
  <c r="X25" i="1"/>
  <c r="AC25" i="1" s="1"/>
  <c r="W25" i="1"/>
  <c r="AB25" i="1" s="1"/>
  <c r="X26" i="1"/>
  <c r="AC26" i="1" s="1"/>
  <c r="W26" i="1"/>
  <c r="AB26" i="1" s="1"/>
  <c r="X27" i="1"/>
  <c r="AC27" i="1" s="1"/>
  <c r="W27" i="1"/>
  <c r="AB27" i="1" s="1"/>
  <c r="X28" i="1"/>
  <c r="AC28" i="1" s="1"/>
  <c r="X47" i="1" s="1"/>
  <c r="W28" i="1"/>
  <c r="AB28" i="1" s="1"/>
  <c r="W47" i="1" s="1"/>
  <c r="X29" i="1"/>
  <c r="AC29" i="1" s="1"/>
  <c r="W29" i="1"/>
  <c r="AB29" i="1" s="1"/>
  <c r="W14" i="1"/>
  <c r="T43" i="1" s="1"/>
  <c r="W19" i="1"/>
  <c r="W18" i="1"/>
  <c r="T47" i="1" s="1"/>
  <c r="W17" i="1"/>
  <c r="T46" i="1" s="1"/>
  <c r="W16" i="1"/>
  <c r="T45" i="1" s="1"/>
  <c r="W15" i="1"/>
  <c r="T44" i="1" s="1"/>
  <c r="Y4" i="1"/>
  <c r="X4" i="1"/>
  <c r="Z4" i="1" s="1"/>
  <c r="Y8" i="1"/>
  <c r="AA8" i="1" s="1"/>
  <c r="X8" i="1"/>
  <c r="Z8" i="1" s="1"/>
  <c r="Y7" i="1"/>
  <c r="AA7" i="1" s="1"/>
  <c r="X7" i="1"/>
  <c r="Z7" i="1" s="1"/>
  <c r="Y6" i="1"/>
  <c r="AA6" i="1" s="1"/>
  <c r="X6" i="1"/>
  <c r="Z6" i="1" s="1"/>
  <c r="Y9" i="1"/>
  <c r="AA9" i="1" s="1"/>
  <c r="X9" i="1"/>
  <c r="Z9" i="1" s="1"/>
  <c r="AB8" i="1"/>
  <c r="AB7" i="1"/>
  <c r="AB6" i="1"/>
  <c r="AB5" i="1"/>
  <c r="AB19" i="1" l="1"/>
  <c r="W48" i="1" s="1"/>
  <c r="T48" i="1"/>
  <c r="AC15" i="1"/>
  <c r="X44" i="1" s="1"/>
  <c r="U44" i="1"/>
  <c r="AC16" i="1"/>
  <c r="X45" i="1" s="1"/>
  <c r="U45" i="1"/>
  <c r="AC17" i="1"/>
  <c r="X46" i="1" s="1"/>
  <c r="U46" i="1"/>
  <c r="AC18" i="1"/>
  <c r="U47" i="1"/>
  <c r="AC19" i="1"/>
  <c r="X48" i="1" s="1"/>
  <c r="U48" i="1"/>
  <c r="AC14" i="1"/>
  <c r="X43" i="1" s="1"/>
  <c r="U43" i="1"/>
  <c r="AE38" i="1"/>
  <c r="AE37" i="1"/>
  <c r="AE36" i="1"/>
  <c r="AE35" i="1"/>
  <c r="AE34" i="1"/>
  <c r="AE33" i="1"/>
  <c r="AE29" i="1"/>
  <c r="AE28" i="1"/>
  <c r="Y47" i="1" s="1"/>
  <c r="AE27" i="1"/>
  <c r="AE26" i="1"/>
  <c r="AE25" i="1"/>
  <c r="AE24" i="1"/>
  <c r="AA4" i="1"/>
  <c r="AB4" i="1" s="1"/>
  <c r="AB15" i="1"/>
  <c r="AB16" i="1"/>
  <c r="AB17" i="1"/>
  <c r="AB18" i="1"/>
  <c r="AE18" i="1" s="1"/>
  <c r="AB14" i="1"/>
  <c r="AB9" i="1"/>
  <c r="AE15" i="1" l="1"/>
  <c r="W44" i="1"/>
  <c r="Y44" i="1"/>
  <c r="AE17" i="1"/>
  <c r="Y46" i="1" s="1"/>
  <c r="W46" i="1"/>
  <c r="AE16" i="1"/>
  <c r="Y45" i="1" s="1"/>
  <c r="W45" i="1"/>
  <c r="AE14" i="1"/>
  <c r="Y43" i="1" s="1"/>
  <c r="W43" i="1"/>
  <c r="AE19" i="1"/>
  <c r="Y48" i="1" s="1"/>
</calcChain>
</file>

<file path=xl/sharedStrings.xml><?xml version="1.0" encoding="utf-8"?>
<sst xmlns="http://schemas.openxmlformats.org/spreadsheetml/2006/main" count="99" uniqueCount="45">
  <si>
    <t>TABELA DE PONTO DIÁRIO</t>
  </si>
  <si>
    <t>Cronograma</t>
  </si>
  <si>
    <t>Nome</t>
  </si>
  <si>
    <t>Carga horária</t>
  </si>
  <si>
    <t>Horário de entrada</t>
  </si>
  <si>
    <t>Horário de saída</t>
  </si>
  <si>
    <t>Hora salário</t>
  </si>
  <si>
    <t>Tempo trabalhado</t>
  </si>
  <si>
    <t>Horas faltantes</t>
  </si>
  <si>
    <t>Horas extras</t>
  </si>
  <si>
    <t>Desconto</t>
  </si>
  <si>
    <t>Valor da hora extra</t>
  </si>
  <si>
    <t>Total</t>
  </si>
  <si>
    <t>Tarefas</t>
  </si>
  <si>
    <t>Aula 1</t>
  </si>
  <si>
    <t>Aula 2</t>
  </si>
  <si>
    <t>Aula 3</t>
  </si>
  <si>
    <t>Aula 4</t>
  </si>
  <si>
    <t>Aula 5</t>
  </si>
  <si>
    <t>Aula 6</t>
  </si>
  <si>
    <t>Aula 7</t>
  </si>
  <si>
    <t>Aula 8</t>
  </si>
  <si>
    <t>Aula 9</t>
  </si>
  <si>
    <t>Aula 10</t>
  </si>
  <si>
    <t>Jão</t>
  </si>
  <si>
    <t>Integração e inicias sobre o projeto</t>
  </si>
  <si>
    <t xml:space="preserve">Juan </t>
  </si>
  <si>
    <t>Continuação dos textos</t>
  </si>
  <si>
    <t>Ingrid</t>
  </si>
  <si>
    <t>Realizar cronograma</t>
  </si>
  <si>
    <t>Amilton</t>
  </si>
  <si>
    <t>Realizar base de dados e tabela Excel</t>
  </si>
  <si>
    <t>Fernandinho</t>
  </si>
  <si>
    <t>Aula sobre hardware e S'O's</t>
  </si>
  <si>
    <t>Nicolle</t>
  </si>
  <si>
    <t>Fazer codigo exemplo com base na tabela Excel</t>
  </si>
  <si>
    <t xml:space="preserve">Finalizar arquivo do Word + apresentação </t>
  </si>
  <si>
    <t xml:space="preserve">Organizar apresentação e realtorios </t>
  </si>
  <si>
    <t>Hora Diaria</t>
  </si>
  <si>
    <t>Salário Diario</t>
  </si>
  <si>
    <t>Total Diario</t>
  </si>
  <si>
    <t>Apresentação final das propostas</t>
  </si>
  <si>
    <t>Hora dos 3 dias</t>
  </si>
  <si>
    <t>Salário dos 3 dias</t>
  </si>
  <si>
    <t>Total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</si>
</sst>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:ss;@"/>
    <numFmt numFmtId="166" formatCode="&quot;R$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497B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2D050"/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E48"/>
  <sheetViews>
    <sheetView tabSelected="1" workbookViewId="0">
      <selection activeCell="N13" sqref="N13"/>
    </sheetView>
  </sheetViews>
  <sheetFormatPr defaultRowHeight="15"/>
  <cols>
    <col min="5" max="5" width="42" customWidth="1"/>
    <col min="18" max="18" width="13.42578125" bestFit="1" customWidth="1"/>
    <col min="19" max="19" width="16.140625" customWidth="1"/>
    <col min="20" max="20" width="21.42578125" customWidth="1"/>
    <col min="21" max="21" width="18.5703125" customWidth="1"/>
    <col min="22" max="22" width="17.5703125" bestFit="1" customWidth="1"/>
    <col min="23" max="23" width="19" customWidth="1"/>
    <col min="24" max="25" width="18.140625" bestFit="1" customWidth="1"/>
    <col min="26" max="26" width="14" customWidth="1"/>
    <col min="27" max="28" width="18.42578125" customWidth="1"/>
    <col min="29" max="29" width="18.140625" bestFit="1" customWidth="1"/>
    <col min="30" max="30" width="14.28515625" customWidth="1"/>
    <col min="31" max="31" width="14.5703125" customWidth="1"/>
  </cols>
  <sheetData>
    <row r="2" spans="4:31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R2" s="22" t="s">
        <v>0</v>
      </c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4:31">
      <c r="D3" s="5"/>
      <c r="E3" s="21" t="s">
        <v>1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5"/>
      <c r="R3" s="14" t="s">
        <v>2</v>
      </c>
      <c r="S3" s="14" t="s">
        <v>3</v>
      </c>
      <c r="T3" s="14" t="s">
        <v>4</v>
      </c>
      <c r="U3" s="14" t="s">
        <v>5</v>
      </c>
      <c r="V3" s="14" t="s">
        <v>6</v>
      </c>
      <c r="W3" s="14" t="s">
        <v>7</v>
      </c>
      <c r="X3" s="14" t="s">
        <v>8</v>
      </c>
      <c r="Y3" s="14" t="s">
        <v>9</v>
      </c>
      <c r="Z3" s="14" t="s">
        <v>10</v>
      </c>
      <c r="AA3" s="14" t="s">
        <v>11</v>
      </c>
      <c r="AB3" s="14" t="s">
        <v>12</v>
      </c>
    </row>
    <row r="4" spans="4:31">
      <c r="D4" s="5"/>
      <c r="E4" s="2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3" t="s">
        <v>19</v>
      </c>
      <c r="L4" s="3" t="s">
        <v>20</v>
      </c>
      <c r="M4" s="3" t="s">
        <v>21</v>
      </c>
      <c r="N4" s="3" t="s">
        <v>22</v>
      </c>
      <c r="O4" s="3" t="s">
        <v>23</v>
      </c>
      <c r="P4" s="6"/>
      <c r="Q4" s="1"/>
      <c r="R4" s="3" t="s">
        <v>24</v>
      </c>
      <c r="S4" s="11">
        <v>0.33333333333333331</v>
      </c>
      <c r="T4" s="11">
        <v>0.41666666666666669</v>
      </c>
      <c r="U4" s="11">
        <v>0.70833333333333337</v>
      </c>
      <c r="V4" s="12">
        <v>10</v>
      </c>
      <c r="W4" s="13">
        <f>SUM(U4-T4)</f>
        <v>0.29166666666666669</v>
      </c>
      <c r="X4" s="11">
        <f>IF(W4&lt;S4,S4-W4,"0")</f>
        <v>4.166666666666663E-2</v>
      </c>
      <c r="Y4" s="11" t="str">
        <f>IF(W4&gt;S4,W4-S4,"0")</f>
        <v>0</v>
      </c>
      <c r="Z4" s="12">
        <f>SUM(X4*V4)*24</f>
        <v>9.9999999999999911</v>
      </c>
      <c r="AA4" s="12">
        <f>IF(Y4&gt;0,(Y4*(V4/2))*24,"0")</f>
        <v>0</v>
      </c>
      <c r="AB4" s="12">
        <f>SUM(V4*S4)*24+AA4-Z4</f>
        <v>70.000000000000014</v>
      </c>
    </row>
    <row r="5" spans="4:31">
      <c r="D5" s="5"/>
      <c r="E5" s="3" t="s">
        <v>25</v>
      </c>
      <c r="F5" s="9"/>
      <c r="G5" s="4"/>
      <c r="H5" s="4"/>
      <c r="I5" s="4"/>
      <c r="J5" s="4"/>
      <c r="K5" s="4"/>
      <c r="L5" s="4"/>
      <c r="M5" s="4"/>
      <c r="N5" s="4"/>
      <c r="O5" s="4"/>
      <c r="P5" s="5"/>
      <c r="R5" s="3" t="s">
        <v>26</v>
      </c>
      <c r="S5" s="11">
        <v>0.29166666666666669</v>
      </c>
      <c r="T5" s="11">
        <v>0.5</v>
      </c>
      <c r="U5" s="11">
        <v>0.83333333333333337</v>
      </c>
      <c r="V5" s="12">
        <v>0.7</v>
      </c>
      <c r="W5" s="13">
        <f>SUM(U5-T5)</f>
        <v>0.33333333333333337</v>
      </c>
      <c r="X5" s="11" t="str">
        <f t="shared" ref="X5:X9" si="0">IF(W5&lt;S5,S5-W5,"0")</f>
        <v>0</v>
      </c>
      <c r="Y5" s="11">
        <f>IF(W5&gt;S5,W5-S5,"0")</f>
        <v>4.1666666666666685E-2</v>
      </c>
      <c r="Z5" s="12">
        <f t="shared" ref="Z5:Z9" si="1">SUM(X5*V5)*24</f>
        <v>0</v>
      </c>
      <c r="AA5" s="12">
        <f t="shared" ref="AA5:AA9" si="2">IF(Y5&gt;0,(Y5*(V5/2))*24,"0")</f>
        <v>0.35000000000000014</v>
      </c>
      <c r="AB5" s="12">
        <f t="shared" ref="AB5:AB9" si="3">SUM(V5*S5)*24+AA5-Z5</f>
        <v>5.2500000000000009</v>
      </c>
    </row>
    <row r="6" spans="4:31">
      <c r="D6" s="5"/>
      <c r="E6" s="3" t="s">
        <v>27</v>
      </c>
      <c r="F6" s="7"/>
      <c r="G6" s="9"/>
      <c r="H6" s="4"/>
      <c r="I6" s="4"/>
      <c r="J6" s="4"/>
      <c r="K6" s="4"/>
      <c r="L6" s="4"/>
      <c r="M6" s="4"/>
      <c r="N6" s="4"/>
      <c r="O6" s="4"/>
      <c r="P6" s="5"/>
      <c r="R6" s="3" t="s">
        <v>28</v>
      </c>
      <c r="S6" s="11">
        <v>0.33333333333333331</v>
      </c>
      <c r="T6" s="11">
        <v>0.41666666666666702</v>
      </c>
      <c r="U6" s="11">
        <v>0.79166666666666696</v>
      </c>
      <c r="V6" s="12">
        <v>18</v>
      </c>
      <c r="W6" s="13">
        <f t="shared" ref="W5:W9" si="4">SUM(U6-T6)</f>
        <v>0.37499999999999994</v>
      </c>
      <c r="X6" s="11" t="str">
        <f t="shared" si="0"/>
        <v>0</v>
      </c>
      <c r="Y6" s="11">
        <f t="shared" ref="Y6:Y9" si="5">IF(W6&gt;S6,W6-S6,"0")</f>
        <v>4.166666666666663E-2</v>
      </c>
      <c r="Z6" s="12">
        <f t="shared" si="1"/>
        <v>0</v>
      </c>
      <c r="AA6" s="12">
        <f t="shared" si="2"/>
        <v>8.9999999999999929</v>
      </c>
      <c r="AB6" s="12">
        <f t="shared" si="3"/>
        <v>153</v>
      </c>
    </row>
    <row r="7" spans="4:31">
      <c r="D7" s="5"/>
      <c r="E7" s="3" t="s">
        <v>29</v>
      </c>
      <c r="F7" s="8"/>
      <c r="G7" s="7"/>
      <c r="H7" s="9"/>
      <c r="I7" s="4"/>
      <c r="J7" s="4"/>
      <c r="K7" s="4"/>
      <c r="L7" s="4"/>
      <c r="M7" s="4"/>
      <c r="N7" s="4"/>
      <c r="O7" s="4"/>
      <c r="P7" s="5"/>
      <c r="R7" s="3" t="s">
        <v>30</v>
      </c>
      <c r="S7" s="11">
        <v>0.33333333333333331</v>
      </c>
      <c r="T7" s="11">
        <v>0.45833333333333298</v>
      </c>
      <c r="U7" s="11">
        <v>0.83333333333333304</v>
      </c>
      <c r="V7" s="12">
        <v>20</v>
      </c>
      <c r="W7" s="13">
        <f t="shared" si="4"/>
        <v>0.37500000000000006</v>
      </c>
      <c r="X7" s="11" t="str">
        <f t="shared" si="0"/>
        <v>0</v>
      </c>
      <c r="Y7" s="11">
        <f t="shared" si="5"/>
        <v>4.1666666666666741E-2</v>
      </c>
      <c r="Z7" s="12">
        <f t="shared" si="1"/>
        <v>0</v>
      </c>
      <c r="AA7" s="12">
        <f t="shared" si="2"/>
        <v>10.000000000000018</v>
      </c>
      <c r="AB7" s="12">
        <f t="shared" si="3"/>
        <v>170.00000000000003</v>
      </c>
    </row>
    <row r="8" spans="4:31">
      <c r="D8" s="5"/>
      <c r="E8" s="3" t="s">
        <v>31</v>
      </c>
      <c r="F8" s="8"/>
      <c r="G8" s="8"/>
      <c r="H8" s="8"/>
      <c r="I8" s="9"/>
      <c r="J8" s="4"/>
      <c r="K8" s="4"/>
      <c r="L8" s="4"/>
      <c r="M8" s="4"/>
      <c r="N8" s="4"/>
      <c r="O8" s="4"/>
      <c r="P8" s="5"/>
      <c r="R8" s="3" t="s">
        <v>32</v>
      </c>
      <c r="S8" s="11">
        <v>0.33333333333333331</v>
      </c>
      <c r="T8" s="11">
        <v>0.5</v>
      </c>
      <c r="U8" s="11">
        <v>0.83333333333333337</v>
      </c>
      <c r="V8" s="12">
        <v>19</v>
      </c>
      <c r="W8" s="13">
        <f t="shared" si="4"/>
        <v>0.33333333333333337</v>
      </c>
      <c r="X8" s="11" t="str">
        <f t="shared" si="0"/>
        <v>0</v>
      </c>
      <c r="Y8" s="11" t="str">
        <f t="shared" si="5"/>
        <v>0</v>
      </c>
      <c r="Z8" s="12">
        <f t="shared" si="1"/>
        <v>0</v>
      </c>
      <c r="AA8" s="12">
        <f t="shared" si="2"/>
        <v>0</v>
      </c>
      <c r="AB8" s="12">
        <f t="shared" si="3"/>
        <v>152</v>
      </c>
    </row>
    <row r="9" spans="4:31">
      <c r="D9" s="5"/>
      <c r="E9" s="3" t="s">
        <v>33</v>
      </c>
      <c r="F9" s="8"/>
      <c r="G9" s="8"/>
      <c r="H9" s="8"/>
      <c r="I9" s="8"/>
      <c r="J9" s="9"/>
      <c r="K9" s="4"/>
      <c r="L9" s="4"/>
      <c r="M9" s="4"/>
      <c r="N9" s="4"/>
      <c r="O9" s="4"/>
      <c r="P9" s="5"/>
      <c r="R9" s="3" t="s">
        <v>34</v>
      </c>
      <c r="S9" s="11">
        <v>0.16666666666666666</v>
      </c>
      <c r="T9" s="11">
        <v>0.5</v>
      </c>
      <c r="U9" s="11">
        <v>0.66666666666666663</v>
      </c>
      <c r="V9" s="12">
        <v>50</v>
      </c>
      <c r="W9" s="13">
        <f t="shared" si="4"/>
        <v>0.16666666666666663</v>
      </c>
      <c r="X9" s="11" t="str">
        <f t="shared" si="0"/>
        <v>0</v>
      </c>
      <c r="Y9" s="11" t="str">
        <f t="shared" si="5"/>
        <v>0</v>
      </c>
      <c r="Z9" s="12">
        <f t="shared" si="1"/>
        <v>0</v>
      </c>
      <c r="AA9" s="12">
        <f t="shared" si="2"/>
        <v>0</v>
      </c>
      <c r="AB9" s="12">
        <f>SUM(V9*S9)*24+AA9-Z9</f>
        <v>199.99999999999997</v>
      </c>
    </row>
    <row r="10" spans="4:31">
      <c r="D10" s="5"/>
      <c r="E10" s="3" t="s">
        <v>35</v>
      </c>
      <c r="F10" s="8"/>
      <c r="G10" s="8"/>
      <c r="H10" s="8"/>
      <c r="I10" s="8"/>
      <c r="J10" s="8"/>
      <c r="K10" s="7"/>
      <c r="L10" s="9"/>
      <c r="M10" s="4"/>
      <c r="N10" s="4"/>
      <c r="O10" s="4"/>
      <c r="P10" s="5"/>
    </row>
    <row r="11" spans="4:31">
      <c r="D11" s="5"/>
      <c r="E11" s="3" t="s">
        <v>36</v>
      </c>
      <c r="F11" s="4"/>
      <c r="G11" s="8"/>
      <c r="H11" s="7"/>
      <c r="I11" s="7"/>
      <c r="J11" s="7"/>
      <c r="K11" s="7"/>
      <c r="L11" s="9"/>
      <c r="M11" s="4"/>
      <c r="N11" s="4"/>
      <c r="O11" s="4"/>
      <c r="P11" s="5"/>
      <c r="AD11" s="5"/>
    </row>
    <row r="12" spans="4:31">
      <c r="D12" s="5"/>
      <c r="E12" s="3" t="s">
        <v>37</v>
      </c>
      <c r="F12" s="4"/>
      <c r="G12" s="4"/>
      <c r="H12" s="4"/>
      <c r="I12" s="4"/>
      <c r="J12" s="4"/>
      <c r="K12" s="4"/>
      <c r="L12" s="4"/>
      <c r="M12" s="9"/>
      <c r="N12" s="4"/>
      <c r="O12" s="4"/>
      <c r="P12" s="5"/>
      <c r="R12" s="17" t="s">
        <v>38</v>
      </c>
      <c r="S12" s="18"/>
      <c r="T12" s="18"/>
      <c r="U12" s="18"/>
      <c r="V12" s="18"/>
      <c r="W12" s="18"/>
      <c r="X12" s="18"/>
      <c r="Z12" s="19" t="s">
        <v>39</v>
      </c>
      <c r="AA12" s="19"/>
      <c r="AB12" s="19"/>
      <c r="AC12" s="19"/>
      <c r="AD12" s="5"/>
      <c r="AE12" s="15" t="s">
        <v>40</v>
      </c>
    </row>
    <row r="13" spans="4:31">
      <c r="D13" s="5"/>
      <c r="E13" s="3" t="s">
        <v>41</v>
      </c>
      <c r="F13" s="4"/>
      <c r="G13" s="4"/>
      <c r="H13" s="4"/>
      <c r="I13" s="4"/>
      <c r="J13" s="4"/>
      <c r="K13" s="4"/>
      <c r="L13" s="4"/>
      <c r="M13" s="4"/>
      <c r="N13" s="9"/>
      <c r="O13" s="4"/>
      <c r="P13" s="5"/>
      <c r="R13" s="14" t="s">
        <v>2</v>
      </c>
      <c r="S13" s="14" t="s">
        <v>3</v>
      </c>
      <c r="T13" s="14" t="s">
        <v>4</v>
      </c>
      <c r="U13" s="14" t="s">
        <v>5</v>
      </c>
      <c r="V13" s="14" t="s">
        <v>7</v>
      </c>
      <c r="W13" s="14" t="s">
        <v>8</v>
      </c>
      <c r="X13" s="14" t="s">
        <v>9</v>
      </c>
      <c r="Z13" s="14" t="s">
        <v>2</v>
      </c>
      <c r="AA13" s="14" t="s">
        <v>6</v>
      </c>
      <c r="AB13" s="14" t="s">
        <v>10</v>
      </c>
      <c r="AC13" s="14" t="s">
        <v>11</v>
      </c>
      <c r="AD13" s="5"/>
      <c r="AE13" s="14" t="s">
        <v>12</v>
      </c>
    </row>
    <row r="14" spans="4:31"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R14" s="3" t="s">
        <v>24</v>
      </c>
      <c r="S14" s="11">
        <v>0.25</v>
      </c>
      <c r="T14" s="11">
        <v>0.41666666666666669</v>
      </c>
      <c r="U14" s="11">
        <v>0.70833333333333337</v>
      </c>
      <c r="V14" s="13">
        <f>SUM(U14-T14)</f>
        <v>0.29166666666666669</v>
      </c>
      <c r="W14" s="11" t="str">
        <f>IF(V14&lt;S14,S14-V14,"0")</f>
        <v>0</v>
      </c>
      <c r="X14" s="11">
        <f>IF(V14&gt;S14,V14-S14,"0")</f>
        <v>4.1666666666666685E-2</v>
      </c>
      <c r="Z14" s="3" t="str">
        <f>R14</f>
        <v>Jão</v>
      </c>
      <c r="AA14" s="12">
        <v>10</v>
      </c>
      <c r="AB14" s="12">
        <f>SUM(W14*AA14)*24</f>
        <v>0</v>
      </c>
      <c r="AC14" s="12">
        <f>IF(X14&gt;0,(X14*(AA14/2))*24,"0")</f>
        <v>5.0000000000000018</v>
      </c>
      <c r="AD14" s="5"/>
      <c r="AE14" s="12">
        <f>SUM(AA14*S14)*24+AC14-AB14</f>
        <v>65</v>
      </c>
    </row>
    <row r="15" spans="4:31">
      <c r="R15" s="3" t="s">
        <v>26</v>
      </c>
      <c r="S15" s="11">
        <v>0.29166666666666669</v>
      </c>
      <c r="T15" s="11">
        <v>0.5</v>
      </c>
      <c r="U15" s="11">
        <v>1</v>
      </c>
      <c r="V15" s="13">
        <f t="shared" ref="V15:V19" si="6">SUM(U15-T15)</f>
        <v>0.5</v>
      </c>
      <c r="W15" s="11" t="str">
        <f t="shared" ref="W15:W19" si="7">IF(V15&lt;S15,S15-V15,"0")</f>
        <v>0</v>
      </c>
      <c r="X15" s="11">
        <f t="shared" ref="X15:X19" si="8">IF(V15&gt;S15,V15-S15,"0")</f>
        <v>0.20833333333333331</v>
      </c>
      <c r="Z15" s="3" t="str">
        <f t="shared" ref="Z15:Z19" si="9">R15</f>
        <v xml:space="preserve">Juan </v>
      </c>
      <c r="AA15" s="12">
        <v>0.7</v>
      </c>
      <c r="AB15" s="12">
        <f>SUM(W15*AA15)*24</f>
        <v>0</v>
      </c>
      <c r="AC15" s="12">
        <f t="shared" ref="AC15:AC19" si="10">IF(X15&gt;0,(X15*(AA15/2))*24,"0")</f>
        <v>1.7499999999999998</v>
      </c>
      <c r="AD15" s="5"/>
      <c r="AE15" s="12">
        <f t="shared" ref="AE15:AE19" si="11">SUM(AA15*S15)*24+AC15-AB15</f>
        <v>6.65</v>
      </c>
    </row>
    <row r="16" spans="4:31">
      <c r="R16" s="3" t="s">
        <v>28</v>
      </c>
      <c r="S16" s="11">
        <v>0.33333333333333331</v>
      </c>
      <c r="T16" s="11">
        <v>0.45833333333333331</v>
      </c>
      <c r="U16" s="11">
        <v>0.79166666666666696</v>
      </c>
      <c r="V16" s="13">
        <f t="shared" si="6"/>
        <v>0.33333333333333365</v>
      </c>
      <c r="W16" s="11" t="str">
        <f t="shared" si="7"/>
        <v>0</v>
      </c>
      <c r="X16" s="11">
        <f t="shared" si="8"/>
        <v>3.3306690738754696E-16</v>
      </c>
      <c r="Z16" s="3" t="str">
        <f t="shared" si="9"/>
        <v>Ingrid</v>
      </c>
      <c r="AA16" s="12">
        <v>18</v>
      </c>
      <c r="AB16" s="12">
        <f>SUM(W16*AA16)*24</f>
        <v>0</v>
      </c>
      <c r="AC16" s="12">
        <f t="shared" si="10"/>
        <v>7.1942451995710144E-14</v>
      </c>
      <c r="AD16" s="5"/>
      <c r="AE16" s="12">
        <f t="shared" si="11"/>
        <v>144.00000000000009</v>
      </c>
    </row>
    <row r="17" spans="18:31">
      <c r="R17" s="3" t="s">
        <v>30</v>
      </c>
      <c r="S17" s="11">
        <v>0.375</v>
      </c>
      <c r="T17" s="11">
        <v>0.45833333333333298</v>
      </c>
      <c r="U17" s="11">
        <v>0.83333333333333304</v>
      </c>
      <c r="V17" s="13">
        <f t="shared" si="6"/>
        <v>0.37500000000000006</v>
      </c>
      <c r="W17" s="11" t="str">
        <f t="shared" si="7"/>
        <v>0</v>
      </c>
      <c r="X17" s="11" t="str">
        <f t="shared" si="8"/>
        <v>0</v>
      </c>
      <c r="Z17" s="3" t="str">
        <f t="shared" si="9"/>
        <v>Amilton</v>
      </c>
      <c r="AA17" s="12">
        <v>20</v>
      </c>
      <c r="AB17" s="12">
        <f>SUM(W17*AA17)*24</f>
        <v>0</v>
      </c>
      <c r="AC17" s="12">
        <f t="shared" si="10"/>
        <v>0</v>
      </c>
      <c r="AD17" s="5"/>
      <c r="AE17" s="12">
        <f t="shared" si="11"/>
        <v>180</v>
      </c>
    </row>
    <row r="18" spans="18:31">
      <c r="R18" s="3" t="s">
        <v>32</v>
      </c>
      <c r="S18" s="11">
        <v>0.33333333333333331</v>
      </c>
      <c r="T18" s="11">
        <v>0.5</v>
      </c>
      <c r="U18" s="11">
        <v>0.83333333333333337</v>
      </c>
      <c r="V18" s="13">
        <f t="shared" si="6"/>
        <v>0.33333333333333337</v>
      </c>
      <c r="W18" s="11" t="str">
        <f t="shared" si="7"/>
        <v>0</v>
      </c>
      <c r="X18" s="11" t="str">
        <f t="shared" si="8"/>
        <v>0</v>
      </c>
      <c r="Z18" s="3" t="str">
        <f t="shared" si="9"/>
        <v>Fernandinho</v>
      </c>
      <c r="AA18" s="12">
        <v>19</v>
      </c>
      <c r="AB18" s="12">
        <f>SUM(W18*AA18)*24</f>
        <v>0</v>
      </c>
      <c r="AC18" s="12">
        <f t="shared" si="10"/>
        <v>0</v>
      </c>
      <c r="AD18" s="5"/>
      <c r="AE18" s="12">
        <f t="shared" si="11"/>
        <v>152</v>
      </c>
    </row>
    <row r="19" spans="18:31">
      <c r="R19" s="3" t="s">
        <v>34</v>
      </c>
      <c r="S19" s="11">
        <v>0.16666666666666666</v>
      </c>
      <c r="T19" s="11">
        <v>0.625</v>
      </c>
      <c r="U19" s="11">
        <v>0.66666666666666663</v>
      </c>
      <c r="V19" s="13">
        <f t="shared" si="6"/>
        <v>4.166666666666663E-2</v>
      </c>
      <c r="W19" s="11">
        <f t="shared" si="7"/>
        <v>0.12500000000000003</v>
      </c>
      <c r="X19" s="11" t="str">
        <f t="shared" si="8"/>
        <v>0</v>
      </c>
      <c r="Y19" s="10"/>
      <c r="Z19" s="3" t="str">
        <f t="shared" si="9"/>
        <v>Nicolle</v>
      </c>
      <c r="AA19" s="12">
        <v>50</v>
      </c>
      <c r="AB19" s="12">
        <f>SUM(W19*AA19)*24</f>
        <v>150.00000000000006</v>
      </c>
      <c r="AC19" s="12">
        <f t="shared" si="10"/>
        <v>0</v>
      </c>
      <c r="AD19" s="5"/>
      <c r="AE19" s="12">
        <f t="shared" si="11"/>
        <v>49.999999999999915</v>
      </c>
    </row>
    <row r="20" spans="18:31">
      <c r="AD20" s="5"/>
    </row>
    <row r="22" spans="18:31">
      <c r="R22" s="17" t="s">
        <v>38</v>
      </c>
      <c r="S22" s="18"/>
      <c r="T22" s="18"/>
      <c r="U22" s="18"/>
      <c r="V22" s="18"/>
      <c r="W22" s="18"/>
      <c r="X22" s="18"/>
      <c r="Z22" s="19" t="s">
        <v>39</v>
      </c>
      <c r="AA22" s="19"/>
      <c r="AB22" s="19"/>
      <c r="AC22" s="19"/>
      <c r="AE22" s="15" t="s">
        <v>40</v>
      </c>
    </row>
    <row r="23" spans="18:31">
      <c r="R23" s="14" t="s">
        <v>2</v>
      </c>
      <c r="S23" s="14" t="s">
        <v>3</v>
      </c>
      <c r="T23" s="14" t="s">
        <v>4</v>
      </c>
      <c r="U23" s="14" t="s">
        <v>5</v>
      </c>
      <c r="V23" s="14" t="s">
        <v>7</v>
      </c>
      <c r="W23" s="14" t="s">
        <v>8</v>
      </c>
      <c r="X23" s="14" t="s">
        <v>9</v>
      </c>
      <c r="Z23" s="14" t="s">
        <v>2</v>
      </c>
      <c r="AA23" s="14" t="s">
        <v>6</v>
      </c>
      <c r="AB23" s="14" t="s">
        <v>10</v>
      </c>
      <c r="AC23" s="14" t="s">
        <v>11</v>
      </c>
      <c r="AE23" s="14" t="s">
        <v>12</v>
      </c>
    </row>
    <row r="24" spans="18:31">
      <c r="R24" s="3" t="str">
        <f>R14</f>
        <v>Jão</v>
      </c>
      <c r="S24" s="11">
        <v>0.33333333333333331</v>
      </c>
      <c r="T24" s="11">
        <v>0.41666666666666669</v>
      </c>
      <c r="U24" s="11">
        <v>0.70833333333333337</v>
      </c>
      <c r="V24" s="13">
        <f>SUM(U24-T24)</f>
        <v>0.29166666666666669</v>
      </c>
      <c r="W24" s="11">
        <f>IF(V24&lt;S24,S24-V24,"0")</f>
        <v>4.166666666666663E-2</v>
      </c>
      <c r="X24" s="11" t="str">
        <f>IF(V24&gt;S24,V24-S24,"0")</f>
        <v>0</v>
      </c>
      <c r="Z24" s="3" t="str">
        <f>R14</f>
        <v>Jão</v>
      </c>
      <c r="AA24" s="12">
        <v>10</v>
      </c>
      <c r="AB24" s="12">
        <f>SUM(W24*AA24)*24</f>
        <v>9.9999999999999911</v>
      </c>
      <c r="AC24" s="12">
        <f>IF(X24&gt;0,(X24*(AA24/2))*24,"0")</f>
        <v>0</v>
      </c>
      <c r="AE24" s="12">
        <f>SUM(AA24*S24)*24+AC24-AB24</f>
        <v>70.000000000000014</v>
      </c>
    </row>
    <row r="25" spans="18:31">
      <c r="R25" s="3" t="str">
        <f t="shared" ref="R25:R29" si="12">R15</f>
        <v xml:space="preserve">Juan </v>
      </c>
      <c r="S25" s="11">
        <v>0.29166666666666669</v>
      </c>
      <c r="T25" s="11">
        <v>0.5</v>
      </c>
      <c r="U25" s="11">
        <v>1</v>
      </c>
      <c r="V25" s="13">
        <f t="shared" ref="V25:V29" si="13">SUM(U25-T25)</f>
        <v>0.5</v>
      </c>
      <c r="W25" s="11" t="str">
        <f t="shared" ref="W25:W29" si="14">IF(V25&lt;S25,S25-V25,"0")</f>
        <v>0</v>
      </c>
      <c r="X25" s="11">
        <f t="shared" ref="X25:X29" si="15">IF(V25&gt;S25,V25-S25,"0")</f>
        <v>0.20833333333333331</v>
      </c>
      <c r="Z25" s="3" t="str">
        <f t="shared" ref="Z25:Z29" si="16">R15</f>
        <v xml:space="preserve">Juan </v>
      </c>
      <c r="AA25" s="12">
        <v>0.7</v>
      </c>
      <c r="AB25" s="12">
        <f>SUM(W25*AA25)*24</f>
        <v>0</v>
      </c>
      <c r="AC25" s="12">
        <f t="shared" ref="AC25:AC29" si="17">IF(X25&gt;0,(X25*(AA25/2))*24,"0")</f>
        <v>1.7499999999999998</v>
      </c>
      <c r="AE25" s="12">
        <f t="shared" ref="AE25:AE29" si="18">SUM(AA25*S25)*24+AC25-AB25</f>
        <v>6.65</v>
      </c>
    </row>
    <row r="26" spans="18:31">
      <c r="R26" s="3" t="str">
        <f t="shared" si="12"/>
        <v>Ingrid</v>
      </c>
      <c r="S26" s="11">
        <v>0.20833333333333334</v>
      </c>
      <c r="T26" s="11">
        <v>0.33333333333333331</v>
      </c>
      <c r="U26" s="11">
        <v>0.79166666666666696</v>
      </c>
      <c r="V26" s="13">
        <f t="shared" si="13"/>
        <v>0.45833333333333365</v>
      </c>
      <c r="W26" s="11" t="str">
        <f t="shared" si="14"/>
        <v>0</v>
      </c>
      <c r="X26" s="11">
        <f t="shared" si="15"/>
        <v>0.25000000000000033</v>
      </c>
      <c r="Z26" s="3" t="str">
        <f t="shared" si="16"/>
        <v>Ingrid</v>
      </c>
      <c r="AA26" s="12">
        <v>18</v>
      </c>
      <c r="AB26" s="12">
        <f>SUM(W26*AA26)*24</f>
        <v>0</v>
      </c>
      <c r="AC26" s="12">
        <f t="shared" si="17"/>
        <v>54.000000000000071</v>
      </c>
      <c r="AE26" s="12">
        <f t="shared" si="18"/>
        <v>144.00000000000006</v>
      </c>
    </row>
    <row r="27" spans="18:31">
      <c r="R27" s="3" t="str">
        <f t="shared" si="12"/>
        <v>Amilton</v>
      </c>
      <c r="S27" s="11">
        <v>0.125</v>
      </c>
      <c r="T27" s="11">
        <v>0.45833333333333298</v>
      </c>
      <c r="U27" s="11">
        <v>0.83333333333333304</v>
      </c>
      <c r="V27" s="13">
        <f t="shared" si="13"/>
        <v>0.37500000000000006</v>
      </c>
      <c r="W27" s="11" t="str">
        <f t="shared" si="14"/>
        <v>0</v>
      </c>
      <c r="X27" s="11">
        <f t="shared" si="15"/>
        <v>0.25000000000000006</v>
      </c>
      <c r="Z27" s="3" t="str">
        <f t="shared" si="16"/>
        <v>Amilton</v>
      </c>
      <c r="AA27" s="12">
        <v>20</v>
      </c>
      <c r="AB27" s="12">
        <f>SUM(W27*AA27)*24</f>
        <v>0</v>
      </c>
      <c r="AC27" s="12">
        <f t="shared" si="17"/>
        <v>60.000000000000014</v>
      </c>
      <c r="AE27" s="12">
        <f t="shared" si="18"/>
        <v>120.00000000000001</v>
      </c>
    </row>
    <row r="28" spans="18:31">
      <c r="R28" s="3" t="str">
        <f t="shared" si="12"/>
        <v>Fernandinho</v>
      </c>
      <c r="S28" s="11">
        <v>0.33333333333333331</v>
      </c>
      <c r="T28" s="11">
        <v>0.625</v>
      </c>
      <c r="U28" s="11">
        <v>0.83333333333333337</v>
      </c>
      <c r="V28" s="13">
        <f t="shared" si="13"/>
        <v>0.20833333333333337</v>
      </c>
      <c r="W28" s="11">
        <f t="shared" si="14"/>
        <v>0.12499999999999994</v>
      </c>
      <c r="X28" s="11" t="str">
        <f t="shared" si="15"/>
        <v>0</v>
      </c>
      <c r="Z28" s="3" t="str">
        <f t="shared" si="16"/>
        <v>Fernandinho</v>
      </c>
      <c r="AA28" s="12">
        <v>19</v>
      </c>
      <c r="AB28" s="12">
        <f>SUM(W28*AA28)*24</f>
        <v>56.999999999999979</v>
      </c>
      <c r="AC28" s="12">
        <f t="shared" si="17"/>
        <v>0</v>
      </c>
      <c r="AE28" s="12">
        <f t="shared" si="18"/>
        <v>95.000000000000028</v>
      </c>
    </row>
    <row r="29" spans="18:31">
      <c r="R29" s="3" t="str">
        <f t="shared" si="12"/>
        <v>Nicolle</v>
      </c>
      <c r="S29" s="11">
        <v>0.16666666666666666</v>
      </c>
      <c r="T29" s="11">
        <v>0.5</v>
      </c>
      <c r="U29" s="11">
        <v>0.66666666666666663</v>
      </c>
      <c r="V29" s="13">
        <f t="shared" si="13"/>
        <v>0.16666666666666663</v>
      </c>
      <c r="W29" s="11" t="str">
        <f t="shared" si="14"/>
        <v>0</v>
      </c>
      <c r="X29" s="11" t="str">
        <f t="shared" si="15"/>
        <v>0</v>
      </c>
      <c r="Y29" s="10"/>
      <c r="Z29" s="3" t="str">
        <f t="shared" si="16"/>
        <v>Nicolle</v>
      </c>
      <c r="AA29" s="12">
        <v>50</v>
      </c>
      <c r="AB29" s="12">
        <f>SUM(W29*AA29)*24</f>
        <v>0</v>
      </c>
      <c r="AC29" s="12">
        <f t="shared" si="17"/>
        <v>0</v>
      </c>
      <c r="AE29" s="12">
        <f t="shared" si="18"/>
        <v>199.99999999999997</v>
      </c>
    </row>
    <row r="31" spans="18:31">
      <c r="R31" s="17" t="s">
        <v>38</v>
      </c>
      <c r="S31" s="18"/>
      <c r="T31" s="18"/>
      <c r="U31" s="18"/>
      <c r="V31" s="18"/>
      <c r="W31" s="18"/>
      <c r="X31" s="18"/>
      <c r="Z31" s="19" t="s">
        <v>39</v>
      </c>
      <c r="AA31" s="19"/>
      <c r="AB31" s="19"/>
      <c r="AC31" s="19"/>
      <c r="AE31" s="15" t="s">
        <v>40</v>
      </c>
    </row>
    <row r="32" spans="18:31">
      <c r="R32" s="14" t="s">
        <v>2</v>
      </c>
      <c r="S32" s="14" t="s">
        <v>3</v>
      </c>
      <c r="T32" s="14" t="s">
        <v>4</v>
      </c>
      <c r="U32" s="14" t="s">
        <v>5</v>
      </c>
      <c r="V32" s="14" t="s">
        <v>7</v>
      </c>
      <c r="W32" s="14" t="s">
        <v>8</v>
      </c>
      <c r="X32" s="14" t="s">
        <v>9</v>
      </c>
      <c r="Z32" s="14" t="s">
        <v>2</v>
      </c>
      <c r="AA32" s="14" t="s">
        <v>6</v>
      </c>
      <c r="AB32" s="14" t="s">
        <v>10</v>
      </c>
      <c r="AC32" s="14" t="s">
        <v>11</v>
      </c>
      <c r="AE32" s="14" t="s">
        <v>12</v>
      </c>
    </row>
    <row r="33" spans="18:31">
      <c r="R33" s="3" t="str">
        <f>R14</f>
        <v>Jão</v>
      </c>
      <c r="S33" s="11">
        <v>0.33333333333333331</v>
      </c>
      <c r="T33" s="11">
        <v>0.41666666666666669</v>
      </c>
      <c r="U33" s="11">
        <v>0.70833333333333337</v>
      </c>
      <c r="V33" s="13">
        <f>SUM(U33-T33)</f>
        <v>0.29166666666666669</v>
      </c>
      <c r="W33" s="11">
        <f>IF(V33&lt;S33,S33-V33,"0")</f>
        <v>4.166666666666663E-2</v>
      </c>
      <c r="X33" s="11" t="str">
        <f>IF(V33&gt;S33,V33-S33,"0")</f>
        <v>0</v>
      </c>
      <c r="Z33" s="3" t="str">
        <f>R14</f>
        <v>Jão</v>
      </c>
      <c r="AA33" s="12">
        <v>10</v>
      </c>
      <c r="AB33" s="12">
        <f>SUM(W33*AA33)*24</f>
        <v>9.9999999999999911</v>
      </c>
      <c r="AC33" s="12">
        <f>IF(X33&gt;0,(X33*(AA33/2))*24,"0")</f>
        <v>0</v>
      </c>
      <c r="AE33" s="12">
        <f>SUM(AA33*S33)*24+AC33-AB33</f>
        <v>70.000000000000014</v>
      </c>
    </row>
    <row r="34" spans="18:31">
      <c r="R34" s="3" t="str">
        <f t="shared" ref="R34:R38" si="19">R15</f>
        <v xml:space="preserve">Juan </v>
      </c>
      <c r="S34" s="11">
        <v>0.29166666666666669</v>
      </c>
      <c r="T34" s="11">
        <v>0.41666666666666669</v>
      </c>
      <c r="U34" s="11">
        <v>1</v>
      </c>
      <c r="V34" s="13">
        <f t="shared" ref="V34:V38" si="20">SUM(U34-T34)</f>
        <v>0.58333333333333326</v>
      </c>
      <c r="W34" s="11" t="str">
        <f t="shared" ref="W34:W38" si="21">IF(V34&lt;S34,S34-V34,"0")</f>
        <v>0</v>
      </c>
      <c r="X34" s="11">
        <f t="shared" ref="X34:X38" si="22">IF(V34&gt;S34,V34-S34,"0")</f>
        <v>0.29166666666666657</v>
      </c>
      <c r="Z34" s="3" t="str">
        <f t="shared" ref="Z34:Z38" si="23">R15</f>
        <v xml:space="preserve">Juan </v>
      </c>
      <c r="AA34" s="12">
        <v>0.7</v>
      </c>
      <c r="AB34" s="12">
        <f>SUM(W34*AA34)*24</f>
        <v>0</v>
      </c>
      <c r="AC34" s="12">
        <f t="shared" ref="AC34:AC38" si="24">IF(X34&gt;0,(X34*(AA34/2))*24,"0")</f>
        <v>2.4499999999999988</v>
      </c>
      <c r="AE34" s="12">
        <f t="shared" ref="AE34:AE38" si="25">SUM(AA34*S34)*24+AC34-AB34</f>
        <v>7.35</v>
      </c>
    </row>
    <row r="35" spans="18:31">
      <c r="R35" s="3" t="str">
        <f t="shared" si="19"/>
        <v>Ingrid</v>
      </c>
      <c r="S35" s="11">
        <v>0.33333333333333331</v>
      </c>
      <c r="T35" s="11">
        <v>0.41666666666666702</v>
      </c>
      <c r="U35" s="11">
        <v>0.79166666666666696</v>
      </c>
      <c r="V35" s="13">
        <f t="shared" si="20"/>
        <v>0.37499999999999994</v>
      </c>
      <c r="W35" s="11" t="str">
        <f t="shared" si="21"/>
        <v>0</v>
      </c>
      <c r="X35" s="11">
        <f t="shared" si="22"/>
        <v>4.166666666666663E-2</v>
      </c>
      <c r="Z35" s="3" t="str">
        <f t="shared" si="23"/>
        <v>Ingrid</v>
      </c>
      <c r="AA35" s="12">
        <v>18</v>
      </c>
      <c r="AB35" s="12">
        <f>SUM(W35*AA35)*24</f>
        <v>0</v>
      </c>
      <c r="AC35" s="12">
        <f t="shared" si="24"/>
        <v>8.9999999999999929</v>
      </c>
      <c r="AE35" s="12">
        <f t="shared" si="25"/>
        <v>153</v>
      </c>
    </row>
    <row r="36" spans="18:31">
      <c r="R36" s="3" t="str">
        <f t="shared" si="19"/>
        <v>Amilton</v>
      </c>
      <c r="S36" s="11">
        <v>0.375</v>
      </c>
      <c r="T36" s="11">
        <v>0.45833333333333331</v>
      </c>
      <c r="U36" s="11">
        <v>0.83333333333333304</v>
      </c>
      <c r="V36" s="13">
        <f t="shared" si="20"/>
        <v>0.37499999999999972</v>
      </c>
      <c r="W36" s="11" t="str">
        <f t="shared" si="21"/>
        <v>0</v>
      </c>
      <c r="X36" s="11" t="str">
        <f t="shared" si="22"/>
        <v>0</v>
      </c>
      <c r="Z36" s="3" t="str">
        <f t="shared" si="23"/>
        <v>Amilton</v>
      </c>
      <c r="AA36" s="12">
        <v>20</v>
      </c>
      <c r="AB36" s="12">
        <f>SUM(W36*AA36)*24</f>
        <v>0</v>
      </c>
      <c r="AC36" s="12">
        <f t="shared" si="24"/>
        <v>0</v>
      </c>
      <c r="AE36" s="12">
        <f t="shared" si="25"/>
        <v>180</v>
      </c>
    </row>
    <row r="37" spans="18:31">
      <c r="R37" s="3" t="str">
        <f t="shared" si="19"/>
        <v>Fernandinho</v>
      </c>
      <c r="S37" s="11">
        <v>0.25</v>
      </c>
      <c r="T37" s="11">
        <v>0.5</v>
      </c>
      <c r="U37" s="11">
        <v>0.83333333333333337</v>
      </c>
      <c r="V37" s="13">
        <f t="shared" si="20"/>
        <v>0.33333333333333337</v>
      </c>
      <c r="W37" s="11" t="str">
        <f t="shared" si="21"/>
        <v>0</v>
      </c>
      <c r="X37" s="11">
        <f t="shared" si="22"/>
        <v>8.333333333333337E-2</v>
      </c>
      <c r="Z37" s="3" t="str">
        <f t="shared" si="23"/>
        <v>Fernandinho</v>
      </c>
      <c r="AA37" s="12">
        <v>19</v>
      </c>
      <c r="AB37" s="12">
        <f>SUM(W37*AA37)*24</f>
        <v>0</v>
      </c>
      <c r="AC37" s="12">
        <f t="shared" si="24"/>
        <v>19.000000000000007</v>
      </c>
      <c r="AE37" s="12">
        <f t="shared" si="25"/>
        <v>133</v>
      </c>
    </row>
    <row r="38" spans="18:31">
      <c r="R38" s="3" t="str">
        <f t="shared" si="19"/>
        <v>Nicolle</v>
      </c>
      <c r="S38" s="11">
        <v>0.16666666666666666</v>
      </c>
      <c r="T38" s="11">
        <v>0.45833333333333331</v>
      </c>
      <c r="U38" s="11">
        <v>0.66666666666666663</v>
      </c>
      <c r="V38" s="13">
        <f t="shared" si="20"/>
        <v>0.20833333333333331</v>
      </c>
      <c r="W38" s="11" t="str">
        <f t="shared" si="21"/>
        <v>0</v>
      </c>
      <c r="X38" s="11">
        <f t="shared" si="22"/>
        <v>4.1666666666666657E-2</v>
      </c>
      <c r="Y38" s="10"/>
      <c r="Z38" s="3" t="str">
        <f t="shared" si="23"/>
        <v>Nicolle</v>
      </c>
      <c r="AA38" s="12">
        <v>50</v>
      </c>
      <c r="AB38" s="12">
        <f>SUM(W38*AA38)*24</f>
        <v>0</v>
      </c>
      <c r="AC38" s="12">
        <f t="shared" si="24"/>
        <v>24.999999999999996</v>
      </c>
      <c r="AE38" s="12">
        <f t="shared" si="25"/>
        <v>224.99999999999997</v>
      </c>
    </row>
    <row r="41" spans="18:31">
      <c r="R41" s="19" t="s">
        <v>42</v>
      </c>
      <c r="S41" s="19"/>
      <c r="T41" s="19"/>
      <c r="U41" s="19"/>
      <c r="V41" s="5"/>
      <c r="W41" s="20" t="s">
        <v>43</v>
      </c>
      <c r="X41" s="20"/>
      <c r="Y41" s="20"/>
    </row>
    <row r="42" spans="18:31">
      <c r="R42" s="14" t="s">
        <v>2</v>
      </c>
      <c r="S42" s="14" t="s">
        <v>7</v>
      </c>
      <c r="T42" s="14" t="s">
        <v>8</v>
      </c>
      <c r="U42" s="14" t="s">
        <v>9</v>
      </c>
      <c r="V42" s="5"/>
      <c r="W42" s="14" t="s">
        <v>10</v>
      </c>
      <c r="X42" s="14" t="s">
        <v>11</v>
      </c>
      <c r="Y42" s="14" t="s">
        <v>44</v>
      </c>
    </row>
    <row r="43" spans="18:31">
      <c r="R43" s="3" t="str">
        <f>R14</f>
        <v>Jão</v>
      </c>
      <c r="S43" s="16">
        <f>SUM(V14+V24+V33)</f>
        <v>0.875</v>
      </c>
      <c r="T43" s="16">
        <f>SUM(W14+W24+W33)</f>
        <v>8.3333333333333259E-2</v>
      </c>
      <c r="U43" s="16">
        <f>SUM(X14+X24+X33)</f>
        <v>4.1666666666666685E-2</v>
      </c>
      <c r="V43" s="5"/>
      <c r="W43" s="12">
        <f>SUM(AB24+AB33+AB14)</f>
        <v>19.999999999999982</v>
      </c>
      <c r="X43" s="12">
        <f>SUM(AC33+AC24+AC14)</f>
        <v>5.0000000000000018</v>
      </c>
      <c r="Y43" s="12">
        <f>SUM(AE33+AE24+AE14)</f>
        <v>205.00000000000003</v>
      </c>
    </row>
    <row r="44" spans="18:31">
      <c r="R44" s="3" t="str">
        <f t="shared" ref="R44:R48" si="26">R15</f>
        <v xml:space="preserve">Juan </v>
      </c>
      <c r="S44" s="16">
        <f>SUM(V15+V25+V34)</f>
        <v>1.5833333333333333</v>
      </c>
      <c r="T44" s="16">
        <f t="shared" ref="T44:T48" si="27">SUM(W15+W25+W34)</f>
        <v>0</v>
      </c>
      <c r="U44" s="16">
        <f t="shared" ref="U44:U48" si="28">SUM(X15+X25+X34)</f>
        <v>0.70833333333333326</v>
      </c>
      <c r="V44" s="5"/>
      <c r="W44" s="12">
        <f>SUM(AB25+AB34+AB15)</f>
        <v>0</v>
      </c>
      <c r="X44" s="12">
        <f t="shared" ref="X44:X48" si="29">SUM(AC34+AC25+AC15)</f>
        <v>5.9499999999999984</v>
      </c>
      <c r="Y44" s="12">
        <f t="shared" ref="Y44:Y48" si="30">SUM(AE34+AE25+AE15)</f>
        <v>20.65</v>
      </c>
    </row>
    <row r="45" spans="18:31">
      <c r="R45" s="3" t="str">
        <f t="shared" si="26"/>
        <v>Ingrid</v>
      </c>
      <c r="S45" s="16">
        <f>SUM(V16+V26+V35)</f>
        <v>1.1666666666666672</v>
      </c>
      <c r="T45" s="16">
        <f t="shared" si="27"/>
        <v>0</v>
      </c>
      <c r="U45" s="16">
        <f t="shared" si="28"/>
        <v>0.2916666666666673</v>
      </c>
      <c r="V45" s="5"/>
      <c r="W45" s="12">
        <f t="shared" ref="W44:W48" si="31">SUM(AB26+AB35+AB16)</f>
        <v>0</v>
      </c>
      <c r="X45" s="12">
        <f t="shared" si="29"/>
        <v>63.000000000000135</v>
      </c>
      <c r="Y45" s="12">
        <f t="shared" si="30"/>
        <v>441.00000000000011</v>
      </c>
    </row>
    <row r="46" spans="18:31">
      <c r="R46" s="3" t="str">
        <f t="shared" si="26"/>
        <v>Amilton</v>
      </c>
      <c r="S46" s="16">
        <f t="shared" ref="S44:S48" si="32">SUM(V17+V27+V36)</f>
        <v>1.1249999999999998</v>
      </c>
      <c r="T46" s="16">
        <f t="shared" si="27"/>
        <v>0</v>
      </c>
      <c r="U46" s="16">
        <f t="shared" si="28"/>
        <v>0.25000000000000006</v>
      </c>
      <c r="V46" s="5"/>
      <c r="W46" s="12">
        <f t="shared" si="31"/>
        <v>0</v>
      </c>
      <c r="X46" s="12">
        <f t="shared" si="29"/>
        <v>60.000000000000014</v>
      </c>
      <c r="Y46" s="12">
        <f t="shared" si="30"/>
        <v>480</v>
      </c>
    </row>
    <row r="47" spans="18:31">
      <c r="R47" s="3" t="str">
        <f t="shared" si="26"/>
        <v>Fernandinho</v>
      </c>
      <c r="S47" s="16">
        <f t="shared" si="32"/>
        <v>0.87500000000000011</v>
      </c>
      <c r="T47" s="16">
        <f t="shared" si="27"/>
        <v>0.12499999999999994</v>
      </c>
      <c r="U47" s="16">
        <f t="shared" si="28"/>
        <v>8.333333333333337E-2</v>
      </c>
      <c r="V47" s="5"/>
      <c r="W47" s="12">
        <f t="shared" si="31"/>
        <v>56.999999999999979</v>
      </c>
      <c r="X47" s="12">
        <f t="shared" si="29"/>
        <v>19.000000000000007</v>
      </c>
      <c r="Y47" s="12">
        <f t="shared" si="30"/>
        <v>380</v>
      </c>
    </row>
    <row r="48" spans="18:31">
      <c r="R48" s="3" t="str">
        <f t="shared" si="26"/>
        <v>Nicolle</v>
      </c>
      <c r="S48" s="16">
        <f t="shared" si="32"/>
        <v>0.41666666666666657</v>
      </c>
      <c r="T48" s="16">
        <f t="shared" si="27"/>
        <v>0.12500000000000003</v>
      </c>
      <c r="U48" s="16">
        <f t="shared" si="28"/>
        <v>4.1666666666666657E-2</v>
      </c>
      <c r="V48" s="5"/>
      <c r="W48" s="12">
        <f t="shared" si="31"/>
        <v>150.00000000000006</v>
      </c>
      <c r="X48" s="12">
        <f t="shared" si="29"/>
        <v>24.999999999999996</v>
      </c>
      <c r="Y48" s="12">
        <f t="shared" si="30"/>
        <v>474.99999999999989</v>
      </c>
    </row>
  </sheetData>
  <mergeCells count="10">
    <mergeCell ref="R2:AB2"/>
    <mergeCell ref="R12:X12"/>
    <mergeCell ref="Z12:AC12"/>
    <mergeCell ref="R22:X22"/>
    <mergeCell ref="Z22:AC22"/>
    <mergeCell ref="R31:X31"/>
    <mergeCell ref="Z31:AC31"/>
    <mergeCell ref="R41:U41"/>
    <mergeCell ref="W41:Y41"/>
    <mergeCell ref="E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2024-02-15T16:41:59Z</dcterms:created>
  <dcterms:modified xsi:type="dcterms:W3CDTF">2024-03-04T17:02:25Z</dcterms:modified>
  <cp:category/>
  <cp:contentStatus/>
</cp:coreProperties>
</file>