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A:\programing_workspace\gestor_proyecto_api\context\"/>
    </mc:Choice>
  </mc:AlternateContent>
  <xr:revisionPtr revIDLastSave="0" documentId="13_ncr:1_{E1690B2B-749E-4E22-BF9D-EB4D1A8D1A86}" xr6:coauthVersionLast="47" xr6:coauthVersionMax="47" xr10:uidLastSave="{00000000-0000-0000-0000-000000000000}"/>
  <bookViews>
    <workbookView xWindow="-120" yWindow="-120" windowWidth="29040" windowHeight="15720" xr2:uid="{00000000-000D-0000-FFFF-FFFF00000000}"/>
  </bookViews>
  <sheets>
    <sheet name="CONTRATOS - Seguimiento" sheetId="3" r:id="rId1"/>
  </sheets>
  <definedNames>
    <definedName name="_xlnm._FilterDatabase" localSheetId="0" hidden="1">'CONTRATOS - Seguimiento'!$A$1:$EU$154</definedName>
    <definedName name="Z_165E828A_A117_4133_92C3_86EBC46C57CD_.wvu.FilterData" localSheetId="0" hidden="1">'CONTRATOS - Seguimiento'!$B$1:$EU$1004</definedName>
    <definedName name="Z_192D3805_3577_4F3C_8C60_720D03588961_.wvu.FilterData" localSheetId="0" hidden="1">'CONTRATOS - Seguimiento'!$A$1:$EU$154</definedName>
    <definedName name="Z_5FA3DC67_95D5_4753_AD9F_F703937DED43_.wvu.FilterData" localSheetId="0" hidden="1">'CONTRATOS - Seguimiento'!$A$1:$EU$1004</definedName>
    <definedName name="Z_A88A49F5_D309_4E18_B17B_54DC40094B9A_.wvu.FilterData" localSheetId="0" hidden="1">'CONTRATOS - Seguimiento'!$A$1:$EU$154</definedName>
    <definedName name="Z_AA335E24_E30C_49E3_9205_A8D317215C87_.wvu.FilterData" localSheetId="0" hidden="1">'CONTRATOS - Seguimiento'!$B$1:$EU$1004</definedName>
    <definedName name="Z_DBEFE457_C0F8_464C_A2F1_4055B39039C7_.wvu.FilterData" localSheetId="0" hidden="1">'CONTRATOS - Seguimiento'!$A$1:$EU$1004</definedName>
  </definedNames>
  <calcPr calcId="191029"/>
  <customWorkbookViews>
    <customWorkbookView name="Esperanza Ramos" guid="{165E828A-A117-4133-92C3-86EBC46C57CD}" maximized="1" windowWidth="0" windowHeight="0" activeSheetId="0"/>
    <customWorkbookView name="Paola Riveros" guid="{AA335E24-E30C-49E3-9205-A8D317215C87}" maximized="1" windowWidth="0" windowHeight="0" activeSheetId="0"/>
    <customWorkbookView name="José Julián Guerrero" guid="{DBEFE457-C0F8-464C-A2F1-4055B39039C7}" maximized="1" windowWidth="0" windowHeight="0" activeSheetId="0"/>
    <customWorkbookView name="DH" guid="{192D3805-3577-4F3C-8C60-720D03588961}" maximized="1" windowWidth="0" windowHeight="0" activeSheetId="0"/>
    <customWorkbookView name="Santiago" guid="{5FA3DC67-95D5-4753-AD9F-F703937DED43}" maximized="1" windowWidth="0" windowHeight="0" activeSheetId="0"/>
    <customWorkbookView name="MAFE" guid="{A88A49F5-D309-4E18-B17B-54DC40094B9A}"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 uri="GoogleSheetsCustomDataVersion2">
      <go:sheetsCustomData xmlns:go="http://customooxmlschemas.google.com/" r:id="rId12" roundtripDataChecksum="1Zz/yicecagdPYJpG+rjawh0aNfgYLRGdh3JvU9KeIg="/>
    </ext>
  </extLst>
</workbook>
</file>

<file path=xl/calcChain.xml><?xml version="1.0" encoding="utf-8"?>
<calcChain xmlns="http://schemas.openxmlformats.org/spreadsheetml/2006/main">
  <c r="O6" i="3" l="1"/>
  <c r="O7" i="3"/>
  <c r="O10" i="3"/>
  <c r="O11" i="3"/>
  <c r="O12" i="3"/>
  <c r="O13" i="3"/>
  <c r="O14" i="3"/>
  <c r="O15" i="3"/>
  <c r="P15" i="3" s="1"/>
  <c r="O16" i="3"/>
  <c r="O17" i="3"/>
  <c r="O18" i="3"/>
  <c r="P18" i="3" s="1"/>
  <c r="O19" i="3"/>
  <c r="P19" i="3" s="1"/>
  <c r="O20" i="3"/>
  <c r="O21" i="3"/>
  <c r="P21" i="3" s="1"/>
  <c r="O22" i="3"/>
  <c r="P22" i="3" s="1"/>
  <c r="O23" i="3"/>
  <c r="P23" i="3" s="1"/>
  <c r="O24" i="3"/>
  <c r="O25" i="3"/>
  <c r="O26" i="3"/>
  <c r="O28" i="3"/>
  <c r="O31" i="3"/>
  <c r="O35" i="3"/>
  <c r="O36" i="3"/>
  <c r="O37" i="3"/>
  <c r="P37" i="3" s="1"/>
  <c r="O38" i="3"/>
  <c r="O39" i="3"/>
  <c r="O40" i="3"/>
  <c r="O41" i="3"/>
  <c r="P41" i="3" s="1"/>
  <c r="O42" i="3"/>
  <c r="O43" i="3"/>
  <c r="O44" i="3"/>
  <c r="P44" i="3" s="1"/>
  <c r="O45" i="3"/>
  <c r="P45" i="3" s="1"/>
  <c r="O46" i="3"/>
  <c r="O47" i="3"/>
  <c r="O48" i="3"/>
  <c r="O49" i="3"/>
  <c r="O50" i="3"/>
  <c r="O59" i="3"/>
  <c r="O61" i="3"/>
  <c r="O62" i="3"/>
  <c r="O63" i="3"/>
  <c r="P63" i="3" s="1"/>
  <c r="O64" i="3"/>
  <c r="O65" i="3"/>
  <c r="O66" i="3"/>
  <c r="P66" i="3" s="1"/>
  <c r="O70" i="3"/>
  <c r="O71" i="3"/>
  <c r="P71" i="3" s="1"/>
  <c r="O72" i="3"/>
  <c r="P72" i="3" s="1"/>
  <c r="O75" i="3"/>
  <c r="P75" i="3" s="1"/>
  <c r="O78" i="3"/>
  <c r="O79" i="3"/>
  <c r="O80" i="3"/>
  <c r="O86" i="3"/>
  <c r="O87" i="3"/>
  <c r="O88" i="3"/>
  <c r="O89" i="3"/>
  <c r="O90" i="3"/>
  <c r="O94" i="3"/>
  <c r="O95" i="3"/>
  <c r="O108" i="3"/>
  <c r="O109" i="3"/>
  <c r="P109" i="3" s="1"/>
  <c r="O110" i="3"/>
  <c r="O111" i="3"/>
  <c r="O112" i="3"/>
  <c r="P112" i="3" s="1"/>
  <c r="O113" i="3"/>
  <c r="P113" i="3" s="1"/>
  <c r="O114" i="3"/>
  <c r="O115" i="3"/>
  <c r="O116" i="3"/>
  <c r="O119" i="3"/>
  <c r="O121" i="3"/>
  <c r="O122" i="3"/>
  <c r="O124" i="3"/>
  <c r="O125" i="3"/>
  <c r="O126" i="3"/>
  <c r="O127" i="3"/>
  <c r="O128" i="3"/>
  <c r="O129" i="3"/>
  <c r="P129" i="3" s="1"/>
  <c r="O130" i="3"/>
  <c r="O131" i="3"/>
  <c r="O136" i="3"/>
  <c r="P136" i="3" s="1"/>
  <c r="O145" i="3"/>
  <c r="P145" i="3" s="1"/>
  <c r="O146" i="3"/>
  <c r="O147" i="3"/>
  <c r="O148" i="3"/>
  <c r="O149" i="3"/>
  <c r="O150" i="3"/>
  <c r="O151" i="3"/>
  <c r="O152" i="3"/>
  <c r="O153" i="3"/>
  <c r="O154" i="3"/>
  <c r="AQ2" i="3"/>
  <c r="CQ2" i="3"/>
  <c r="EQ2" i="3"/>
  <c r="AQ3" i="3"/>
  <c r="CQ3" i="3"/>
  <c r="EQ3" i="3"/>
  <c r="R4" i="3"/>
  <c r="S4" i="3" s="1"/>
  <c r="AQ4" i="3"/>
  <c r="CQ4" i="3"/>
  <c r="EQ4" i="3"/>
  <c r="R5" i="3"/>
  <c r="S5" i="3" s="1"/>
  <c r="AK5" i="3"/>
  <c r="AO5" i="3"/>
  <c r="AQ5" i="3" s="1"/>
  <c r="CQ5" i="3"/>
  <c r="EQ5" i="3"/>
  <c r="P6" i="3"/>
  <c r="R6" i="3"/>
  <c r="S6" i="3" s="1"/>
  <c r="AQ6" i="3"/>
  <c r="CQ6" i="3"/>
  <c r="EQ6" i="3"/>
  <c r="P7" i="3"/>
  <c r="R7" i="3"/>
  <c r="S7" i="3" s="1"/>
  <c r="AQ7" i="3"/>
  <c r="CQ7" i="3"/>
  <c r="EQ7" i="3"/>
  <c r="R8" i="3"/>
  <c r="S8" i="3" s="1"/>
  <c r="AQ8" i="3"/>
  <c r="CQ8" i="3"/>
  <c r="EQ8" i="3"/>
  <c r="R9" i="3"/>
  <c r="S9" i="3" s="1"/>
  <c r="AQ9" i="3"/>
  <c r="CQ9" i="3"/>
  <c r="EQ9" i="3"/>
  <c r="P10" i="3"/>
  <c r="R10" i="3"/>
  <c r="S10" i="3" s="1"/>
  <c r="AQ10" i="3"/>
  <c r="CQ10" i="3"/>
  <c r="EQ10" i="3"/>
  <c r="P11" i="3"/>
  <c r="AQ11" i="3"/>
  <c r="CQ11" i="3"/>
  <c r="EQ11" i="3"/>
  <c r="P12" i="3"/>
  <c r="R12" i="3"/>
  <c r="S12" i="3" s="1"/>
  <c r="AQ12" i="3"/>
  <c r="CQ12" i="3"/>
  <c r="EQ12" i="3"/>
  <c r="P13" i="3"/>
  <c r="R13" i="3"/>
  <c r="S13" i="3" s="1"/>
  <c r="AQ13" i="3"/>
  <c r="CQ13" i="3"/>
  <c r="EQ13" i="3"/>
  <c r="P14" i="3"/>
  <c r="R14" i="3"/>
  <c r="S14" i="3" s="1"/>
  <c r="AQ14" i="3"/>
  <c r="CQ14" i="3"/>
  <c r="EQ14" i="3"/>
  <c r="R15" i="3"/>
  <c r="S15" i="3" s="1"/>
  <c r="AQ15" i="3"/>
  <c r="CQ15" i="3"/>
  <c r="EQ15" i="3"/>
  <c r="P16" i="3"/>
  <c r="R16" i="3"/>
  <c r="S16" i="3" s="1"/>
  <c r="AQ16" i="3"/>
  <c r="CQ16" i="3"/>
  <c r="EQ16" i="3"/>
  <c r="P17" i="3"/>
  <c r="R17" i="3"/>
  <c r="S17" i="3" s="1"/>
  <c r="AQ17" i="3"/>
  <c r="CQ17" i="3"/>
  <c r="EQ17" i="3"/>
  <c r="R18" i="3"/>
  <c r="S18" i="3" s="1"/>
  <c r="AQ18" i="3"/>
  <c r="CQ18" i="3"/>
  <c r="EQ18" i="3"/>
  <c r="R19" i="3"/>
  <c r="S19" i="3" s="1"/>
  <c r="AQ19" i="3"/>
  <c r="CQ19" i="3"/>
  <c r="EQ19" i="3"/>
  <c r="P20" i="3"/>
  <c r="R20" i="3"/>
  <c r="S20" i="3" s="1"/>
  <c r="AQ20" i="3"/>
  <c r="CQ20" i="3"/>
  <c r="EQ20" i="3"/>
  <c r="R21" i="3"/>
  <c r="S21" i="3" s="1"/>
  <c r="AQ21" i="3"/>
  <c r="CQ21" i="3"/>
  <c r="EQ21" i="3"/>
  <c r="R22" i="3"/>
  <c r="S22" i="3"/>
  <c r="AQ22" i="3"/>
  <c r="CQ22" i="3"/>
  <c r="EQ22" i="3"/>
  <c r="R23" i="3"/>
  <c r="S23" i="3"/>
  <c r="AQ23" i="3"/>
  <c r="CQ23" i="3"/>
  <c r="EQ23" i="3"/>
  <c r="P24" i="3"/>
  <c r="R24" i="3"/>
  <c r="S24" i="3"/>
  <c r="AQ24" i="3"/>
  <c r="CQ24" i="3"/>
  <c r="EQ24" i="3"/>
  <c r="P25" i="3"/>
  <c r="R25" i="3"/>
  <c r="S25" i="3"/>
  <c r="AQ25" i="3"/>
  <c r="CQ25" i="3"/>
  <c r="EQ25" i="3"/>
  <c r="P26" i="3"/>
  <c r="R26" i="3"/>
  <c r="S26" i="3" s="1"/>
  <c r="AQ26" i="3"/>
  <c r="CQ26" i="3"/>
  <c r="EQ26" i="3"/>
  <c r="R27" i="3"/>
  <c r="S27" i="3" s="1"/>
  <c r="AQ27" i="3"/>
  <c r="CQ27" i="3"/>
  <c r="EQ27" i="3"/>
  <c r="P28" i="3"/>
  <c r="R28" i="3"/>
  <c r="S28" i="3" s="1"/>
  <c r="AQ28" i="3"/>
  <c r="CQ28" i="3"/>
  <c r="EQ28" i="3"/>
  <c r="R29" i="3"/>
  <c r="S29" i="3" s="1"/>
  <c r="AQ29" i="3"/>
  <c r="CQ29" i="3"/>
  <c r="EQ29" i="3"/>
  <c r="R30" i="3"/>
  <c r="S30" i="3" s="1"/>
  <c r="AQ30" i="3"/>
  <c r="CQ30" i="3"/>
  <c r="EQ30" i="3"/>
  <c r="P31" i="3"/>
  <c r="R31" i="3"/>
  <c r="S31" i="3" s="1"/>
  <c r="AQ31" i="3"/>
  <c r="CQ31" i="3"/>
  <c r="EQ31" i="3"/>
  <c r="AQ32" i="3"/>
  <c r="CQ32" i="3"/>
  <c r="EQ32" i="3"/>
  <c r="R33" i="3"/>
  <c r="S33" i="3" s="1"/>
  <c r="AQ33" i="3"/>
  <c r="CQ33" i="3"/>
  <c r="EQ33" i="3"/>
  <c r="R34" i="3"/>
  <c r="S34" i="3" s="1"/>
  <c r="AQ34" i="3"/>
  <c r="CQ34" i="3"/>
  <c r="EQ34" i="3"/>
  <c r="P35" i="3"/>
  <c r="R35" i="3"/>
  <c r="S35" i="3" s="1"/>
  <c r="AQ35" i="3"/>
  <c r="CQ35" i="3"/>
  <c r="EQ35" i="3"/>
  <c r="P36" i="3"/>
  <c r="R36" i="3"/>
  <c r="S36" i="3" s="1"/>
  <c r="AQ36" i="3"/>
  <c r="CQ36" i="3"/>
  <c r="EQ36" i="3"/>
  <c r="R37" i="3"/>
  <c r="S37" i="3" s="1"/>
  <c r="AQ37" i="3"/>
  <c r="CQ37" i="3"/>
  <c r="EQ37" i="3"/>
  <c r="R38" i="3"/>
  <c r="S38" i="3" s="1"/>
  <c r="AQ38" i="3"/>
  <c r="CQ38" i="3"/>
  <c r="EQ38" i="3"/>
  <c r="R39" i="3"/>
  <c r="S39" i="3"/>
  <c r="AQ39" i="3"/>
  <c r="CQ39" i="3"/>
  <c r="EQ39" i="3"/>
  <c r="R40" i="3"/>
  <c r="S40" i="3" s="1"/>
  <c r="AQ40" i="3"/>
  <c r="CQ40" i="3"/>
  <c r="EQ40" i="3"/>
  <c r="R41" i="3"/>
  <c r="S41" i="3"/>
  <c r="AQ41" i="3"/>
  <c r="CQ41" i="3"/>
  <c r="EQ41" i="3"/>
  <c r="R42" i="3"/>
  <c r="AQ42" i="3"/>
  <c r="CQ42" i="3"/>
  <c r="EQ42" i="3"/>
  <c r="P43" i="3"/>
  <c r="R43" i="3"/>
  <c r="S43" i="3"/>
  <c r="AQ43" i="3"/>
  <c r="CQ43" i="3"/>
  <c r="EQ43" i="3"/>
  <c r="R44" i="3"/>
  <c r="S44" i="3"/>
  <c r="AQ44" i="3"/>
  <c r="CQ44" i="3"/>
  <c r="EQ44" i="3"/>
  <c r="R45" i="3"/>
  <c r="S45" i="3"/>
  <c r="AQ45" i="3"/>
  <c r="CQ45" i="3"/>
  <c r="EQ45" i="3"/>
  <c r="P46" i="3"/>
  <c r="R46" i="3"/>
  <c r="S46" i="3" s="1"/>
  <c r="AQ46" i="3"/>
  <c r="CQ46" i="3"/>
  <c r="EQ46" i="3"/>
  <c r="P47" i="3"/>
  <c r="AQ47" i="3"/>
  <c r="CQ47" i="3"/>
  <c r="EQ47" i="3"/>
  <c r="P48" i="3"/>
  <c r="AQ48" i="3"/>
  <c r="CQ48" i="3"/>
  <c r="EQ48" i="3"/>
  <c r="P49" i="3"/>
  <c r="R49" i="3"/>
  <c r="S49" i="3" s="1"/>
  <c r="AQ49" i="3"/>
  <c r="CQ49" i="3"/>
  <c r="EQ49" i="3"/>
  <c r="P50" i="3"/>
  <c r="AQ50" i="3"/>
  <c r="CQ50" i="3"/>
  <c r="EQ50" i="3"/>
  <c r="AQ51" i="3"/>
  <c r="CQ51" i="3"/>
  <c r="EQ51" i="3"/>
  <c r="AQ52" i="3"/>
  <c r="CQ52" i="3"/>
  <c r="EQ52" i="3"/>
  <c r="AQ53" i="3"/>
  <c r="CQ53" i="3"/>
  <c r="EQ53" i="3"/>
  <c r="AQ54" i="3"/>
  <c r="CQ54" i="3"/>
  <c r="EQ54" i="3"/>
  <c r="AQ55" i="3"/>
  <c r="CQ55" i="3"/>
  <c r="EQ55" i="3"/>
  <c r="AQ56" i="3"/>
  <c r="CQ56" i="3"/>
  <c r="EQ56" i="3"/>
  <c r="AQ57" i="3"/>
  <c r="CQ57" i="3"/>
  <c r="EQ57" i="3"/>
  <c r="R58" i="3"/>
  <c r="S58" i="3"/>
  <c r="AQ58" i="3"/>
  <c r="CQ58" i="3"/>
  <c r="EQ58" i="3"/>
  <c r="P59" i="3"/>
  <c r="R59" i="3"/>
  <c r="S59" i="3" s="1"/>
  <c r="AQ59" i="3"/>
  <c r="CQ59" i="3"/>
  <c r="EQ59" i="3"/>
  <c r="AQ60" i="3"/>
  <c r="CQ60" i="3"/>
  <c r="EQ60" i="3"/>
  <c r="P61" i="3"/>
  <c r="R61" i="3"/>
  <c r="S61" i="3" s="1"/>
  <c r="AQ61" i="3"/>
  <c r="CQ61" i="3"/>
  <c r="EQ61" i="3"/>
  <c r="P62" i="3"/>
  <c r="R62" i="3"/>
  <c r="S62" i="3" s="1"/>
  <c r="AQ62" i="3"/>
  <c r="CQ62" i="3"/>
  <c r="EQ62" i="3"/>
  <c r="R63" i="3"/>
  <c r="S63" i="3" s="1"/>
  <c r="AQ63" i="3"/>
  <c r="CQ63" i="3"/>
  <c r="EQ63" i="3"/>
  <c r="P64" i="3"/>
  <c r="R64" i="3"/>
  <c r="S64" i="3"/>
  <c r="AQ64" i="3"/>
  <c r="CQ64" i="3"/>
  <c r="EQ64" i="3"/>
  <c r="P65" i="3"/>
  <c r="R65" i="3"/>
  <c r="S65" i="3" s="1"/>
  <c r="AQ65" i="3"/>
  <c r="CQ65" i="3"/>
  <c r="EQ65" i="3"/>
  <c r="R66" i="3"/>
  <c r="S66" i="3" s="1"/>
  <c r="AQ66" i="3"/>
  <c r="CQ66" i="3"/>
  <c r="EQ66" i="3"/>
  <c r="AQ67" i="3"/>
  <c r="CQ67" i="3"/>
  <c r="EQ67" i="3"/>
  <c r="AQ68" i="3"/>
  <c r="CQ68" i="3"/>
  <c r="EQ68" i="3"/>
  <c r="AQ69" i="3"/>
  <c r="CQ69" i="3"/>
  <c r="EQ69" i="3"/>
  <c r="P70" i="3"/>
  <c r="R70" i="3"/>
  <c r="S70" i="3" s="1"/>
  <c r="AQ70" i="3"/>
  <c r="CQ70" i="3"/>
  <c r="EQ70" i="3"/>
  <c r="R71" i="3"/>
  <c r="S71" i="3" s="1"/>
  <c r="AQ71" i="3"/>
  <c r="CQ71" i="3"/>
  <c r="EQ71" i="3"/>
  <c r="R72" i="3"/>
  <c r="S72" i="3" s="1"/>
  <c r="AQ72" i="3"/>
  <c r="CQ72" i="3"/>
  <c r="EQ72" i="3"/>
  <c r="AQ73" i="3"/>
  <c r="CQ73" i="3"/>
  <c r="EQ73" i="3"/>
  <c r="R74" i="3"/>
  <c r="S74" i="3"/>
  <c r="AQ74" i="3"/>
  <c r="CQ74" i="3"/>
  <c r="EQ74" i="3"/>
  <c r="R75" i="3"/>
  <c r="S75" i="3" s="1"/>
  <c r="AQ75" i="3"/>
  <c r="CQ75" i="3"/>
  <c r="EQ75" i="3"/>
  <c r="AQ76" i="3"/>
  <c r="CQ76" i="3"/>
  <c r="EQ76" i="3"/>
  <c r="R77" i="3"/>
  <c r="S77" i="3" s="1"/>
  <c r="AQ77" i="3"/>
  <c r="CQ77" i="3"/>
  <c r="EQ77" i="3"/>
  <c r="P78" i="3"/>
  <c r="R78" i="3"/>
  <c r="S78" i="3" s="1"/>
  <c r="AQ78" i="3"/>
  <c r="CQ78" i="3"/>
  <c r="EQ78" i="3"/>
  <c r="P79" i="3"/>
  <c r="R79" i="3"/>
  <c r="S79" i="3" s="1"/>
  <c r="AQ79" i="3"/>
  <c r="CQ79" i="3"/>
  <c r="EQ79" i="3"/>
  <c r="P80" i="3"/>
  <c r="R80" i="3"/>
  <c r="S80" i="3" s="1"/>
  <c r="AQ80" i="3"/>
  <c r="CQ80" i="3"/>
  <c r="EQ80" i="3"/>
  <c r="AQ81" i="3"/>
  <c r="CQ81" i="3"/>
  <c r="EQ81" i="3"/>
  <c r="AQ82" i="3"/>
  <c r="CQ82" i="3"/>
  <c r="EQ82" i="3"/>
  <c r="AQ83" i="3"/>
  <c r="CQ83" i="3"/>
  <c r="EQ83" i="3"/>
  <c r="AQ84" i="3"/>
  <c r="CQ84" i="3"/>
  <c r="EQ84" i="3"/>
  <c r="AQ85" i="3"/>
  <c r="CQ85" i="3"/>
  <c r="EQ85" i="3"/>
  <c r="P86" i="3"/>
  <c r="R86" i="3"/>
  <c r="S86" i="3" s="1"/>
  <c r="AQ86" i="3"/>
  <c r="CQ86" i="3"/>
  <c r="EQ86" i="3"/>
  <c r="P87" i="3"/>
  <c r="R87" i="3"/>
  <c r="S87" i="3" s="1"/>
  <c r="AQ87" i="3"/>
  <c r="CQ87" i="3"/>
  <c r="EQ87" i="3"/>
  <c r="P88" i="3"/>
  <c r="R88" i="3"/>
  <c r="S88" i="3" s="1"/>
  <c r="AQ88" i="3"/>
  <c r="CQ88" i="3"/>
  <c r="EQ88" i="3"/>
  <c r="P89" i="3"/>
  <c r="R89" i="3"/>
  <c r="S89" i="3"/>
  <c r="AQ89" i="3"/>
  <c r="CQ89" i="3"/>
  <c r="EQ89" i="3"/>
  <c r="P90" i="3"/>
  <c r="R90" i="3"/>
  <c r="S90" i="3" s="1"/>
  <c r="AQ90" i="3"/>
  <c r="CQ90" i="3"/>
  <c r="EQ90" i="3"/>
  <c r="AQ91" i="3"/>
  <c r="CQ91" i="3"/>
  <c r="EQ91" i="3"/>
  <c r="AQ92" i="3"/>
  <c r="CQ92" i="3"/>
  <c r="EQ92" i="3"/>
  <c r="AQ93" i="3"/>
  <c r="CQ93" i="3"/>
  <c r="EQ93" i="3"/>
  <c r="P94" i="3"/>
  <c r="R94" i="3"/>
  <c r="S94" i="3" s="1"/>
  <c r="AQ94" i="3"/>
  <c r="CQ94" i="3"/>
  <c r="EQ94" i="3"/>
  <c r="P95" i="3"/>
  <c r="R95" i="3"/>
  <c r="S95" i="3" s="1"/>
  <c r="AQ95" i="3"/>
  <c r="CQ95" i="3"/>
  <c r="EQ95" i="3"/>
  <c r="AQ96" i="3"/>
  <c r="CQ96" i="3"/>
  <c r="EQ96" i="3"/>
  <c r="AQ97" i="3"/>
  <c r="CQ97" i="3"/>
  <c r="EQ97" i="3"/>
  <c r="AQ98" i="3"/>
  <c r="CQ98" i="3"/>
  <c r="EQ98" i="3"/>
  <c r="AQ99" i="3"/>
  <c r="CQ99" i="3"/>
  <c r="EQ99" i="3"/>
  <c r="AQ100" i="3"/>
  <c r="CQ100" i="3"/>
  <c r="EQ100" i="3"/>
  <c r="R101" i="3"/>
  <c r="S101" i="3" s="1"/>
  <c r="AQ101" i="3"/>
  <c r="CQ101" i="3"/>
  <c r="EQ101" i="3"/>
  <c r="AQ102" i="3"/>
  <c r="CQ102" i="3"/>
  <c r="EQ102" i="3"/>
  <c r="AQ103" i="3"/>
  <c r="CQ103" i="3"/>
  <c r="EQ103" i="3"/>
  <c r="AQ104" i="3"/>
  <c r="CQ104" i="3"/>
  <c r="EQ104" i="3"/>
  <c r="R105" i="3"/>
  <c r="S105" i="3"/>
  <c r="AQ105" i="3"/>
  <c r="CQ105" i="3"/>
  <c r="EQ105" i="3"/>
  <c r="R106" i="3"/>
  <c r="S106" i="3" s="1"/>
  <c r="AQ106" i="3"/>
  <c r="CQ106" i="3"/>
  <c r="EQ106" i="3"/>
  <c r="R107" i="3"/>
  <c r="S107" i="3" s="1"/>
  <c r="AQ107" i="3"/>
  <c r="CQ107" i="3"/>
  <c r="EQ107" i="3"/>
  <c r="P108" i="3"/>
  <c r="R108" i="3"/>
  <c r="S108" i="3" s="1"/>
  <c r="AQ108" i="3"/>
  <c r="CQ108" i="3"/>
  <c r="EQ108" i="3"/>
  <c r="R109" i="3"/>
  <c r="S109" i="3" s="1"/>
  <c r="AQ109" i="3"/>
  <c r="CQ109" i="3"/>
  <c r="EQ109" i="3"/>
  <c r="P110" i="3"/>
  <c r="R110" i="3"/>
  <c r="S110" i="3" s="1"/>
  <c r="AQ110" i="3"/>
  <c r="CQ110" i="3"/>
  <c r="EQ110" i="3"/>
  <c r="P111" i="3"/>
  <c r="R111" i="3"/>
  <c r="S111" i="3" s="1"/>
  <c r="AQ111" i="3"/>
  <c r="CQ111" i="3"/>
  <c r="EQ111" i="3"/>
  <c r="R112" i="3"/>
  <c r="S112" i="3" s="1"/>
  <c r="AQ112" i="3"/>
  <c r="CQ112" i="3"/>
  <c r="EQ112" i="3"/>
  <c r="R113" i="3"/>
  <c r="S113" i="3" s="1"/>
  <c r="AQ113" i="3"/>
  <c r="CQ113" i="3"/>
  <c r="EQ113" i="3"/>
  <c r="P114" i="3"/>
  <c r="R114" i="3"/>
  <c r="S114" i="3" s="1"/>
  <c r="AQ114" i="3"/>
  <c r="CQ114" i="3"/>
  <c r="EQ114" i="3"/>
  <c r="P115" i="3"/>
  <c r="R115" i="3"/>
  <c r="S115" i="3" s="1"/>
  <c r="AQ115" i="3"/>
  <c r="CQ115" i="3"/>
  <c r="EQ115" i="3"/>
  <c r="P116" i="3"/>
  <c r="R116" i="3"/>
  <c r="S116" i="3" s="1"/>
  <c r="AQ116" i="3"/>
  <c r="CQ116" i="3"/>
  <c r="EQ116" i="3"/>
  <c r="AQ117" i="3"/>
  <c r="CQ117" i="3"/>
  <c r="EQ117" i="3"/>
  <c r="R118" i="3"/>
  <c r="S118" i="3"/>
  <c r="AQ118" i="3"/>
  <c r="CQ118" i="3"/>
  <c r="EQ118" i="3"/>
  <c r="P119" i="3"/>
  <c r="R119" i="3"/>
  <c r="S119" i="3" s="1"/>
  <c r="AQ119" i="3"/>
  <c r="CQ119" i="3"/>
  <c r="EQ119" i="3"/>
  <c r="P120" i="3"/>
  <c r="R120" i="3"/>
  <c r="S120" i="3" s="1"/>
  <c r="AQ120" i="3"/>
  <c r="CQ120" i="3"/>
  <c r="EQ120" i="3"/>
  <c r="P121" i="3"/>
  <c r="R121" i="3"/>
  <c r="S121" i="3" s="1"/>
  <c r="AQ121" i="3"/>
  <c r="CQ121" i="3"/>
  <c r="EQ121" i="3"/>
  <c r="P122" i="3"/>
  <c r="R122" i="3"/>
  <c r="S122" i="3" s="1"/>
  <c r="AQ122" i="3"/>
  <c r="CQ122" i="3"/>
  <c r="EQ122" i="3"/>
  <c r="AQ123" i="3"/>
  <c r="CQ123" i="3"/>
  <c r="EQ123" i="3"/>
  <c r="P124" i="3"/>
  <c r="R124" i="3"/>
  <c r="S124" i="3" s="1"/>
  <c r="AQ124" i="3"/>
  <c r="CQ124" i="3"/>
  <c r="EQ124" i="3"/>
  <c r="P125" i="3"/>
  <c r="R125" i="3"/>
  <c r="S125" i="3" s="1"/>
  <c r="AQ125" i="3"/>
  <c r="CQ125" i="3"/>
  <c r="EQ125" i="3"/>
  <c r="P126" i="3"/>
  <c r="R126" i="3"/>
  <c r="S126" i="3"/>
  <c r="AQ126" i="3"/>
  <c r="CQ126" i="3"/>
  <c r="EQ126" i="3"/>
  <c r="P127" i="3"/>
  <c r="R127" i="3"/>
  <c r="S127" i="3" s="1"/>
  <c r="AQ127" i="3"/>
  <c r="CQ127" i="3"/>
  <c r="EQ127" i="3"/>
  <c r="P128" i="3"/>
  <c r="R128" i="3"/>
  <c r="S128" i="3" s="1"/>
  <c r="AQ128" i="3"/>
  <c r="CQ128" i="3"/>
  <c r="EQ128" i="3"/>
  <c r="R129" i="3"/>
  <c r="S129" i="3"/>
  <c r="AQ129" i="3"/>
  <c r="CQ129" i="3"/>
  <c r="EQ129" i="3"/>
  <c r="P130" i="3"/>
  <c r="R130" i="3"/>
  <c r="S130" i="3"/>
  <c r="AQ130" i="3"/>
  <c r="CQ130" i="3"/>
  <c r="EQ130" i="3"/>
  <c r="P131" i="3"/>
  <c r="R131" i="3"/>
  <c r="S131" i="3" s="1"/>
  <c r="AQ131" i="3"/>
  <c r="CQ131" i="3"/>
  <c r="EQ131" i="3"/>
  <c r="AQ132" i="3"/>
  <c r="CQ132" i="3"/>
  <c r="EQ132" i="3"/>
  <c r="AQ133" i="3"/>
  <c r="CQ133" i="3"/>
  <c r="EQ133" i="3"/>
  <c r="AQ134" i="3"/>
  <c r="CQ134" i="3"/>
  <c r="EQ134" i="3"/>
  <c r="AQ135" i="3"/>
  <c r="CQ135" i="3"/>
  <c r="EQ135" i="3"/>
  <c r="R136" i="3"/>
  <c r="S136" i="3"/>
  <c r="AQ136" i="3"/>
  <c r="CQ136" i="3"/>
  <c r="EQ136" i="3"/>
  <c r="AQ137" i="3"/>
  <c r="CQ137" i="3"/>
  <c r="EQ137" i="3"/>
  <c r="AQ138" i="3"/>
  <c r="CQ138" i="3"/>
  <c r="EQ138" i="3"/>
  <c r="AQ139" i="3"/>
  <c r="CQ139" i="3"/>
  <c r="EQ139" i="3"/>
  <c r="R140" i="3"/>
  <c r="S140" i="3" s="1"/>
  <c r="AQ140" i="3"/>
  <c r="CQ140" i="3"/>
  <c r="EQ140" i="3"/>
  <c r="AQ141" i="3"/>
  <c r="CE141" i="3"/>
  <c r="CM141" i="3"/>
  <c r="CQ141" i="3" s="1"/>
  <c r="EQ141" i="3"/>
  <c r="AQ142" i="3"/>
  <c r="CQ142" i="3"/>
  <c r="EQ142" i="3"/>
  <c r="AQ143" i="3"/>
  <c r="CQ143" i="3"/>
  <c r="EQ143" i="3"/>
  <c r="AQ144" i="3"/>
  <c r="CQ144" i="3"/>
  <c r="EQ144" i="3"/>
  <c r="R145" i="3"/>
  <c r="S145" i="3"/>
  <c r="AQ145" i="3"/>
  <c r="CQ145" i="3"/>
  <c r="EQ145" i="3"/>
  <c r="P146" i="3"/>
  <c r="R146" i="3"/>
  <c r="S146" i="3"/>
  <c r="AQ146" i="3"/>
  <c r="CQ146" i="3"/>
  <c r="EQ146" i="3"/>
  <c r="P147" i="3"/>
  <c r="R147" i="3"/>
  <c r="S147" i="3" s="1"/>
  <c r="AQ147" i="3"/>
  <c r="CQ147" i="3"/>
  <c r="EQ147" i="3"/>
  <c r="P148" i="3"/>
  <c r="R148" i="3"/>
  <c r="S148" i="3" s="1"/>
  <c r="AQ148" i="3"/>
  <c r="CQ148" i="3"/>
  <c r="EQ148" i="3"/>
  <c r="P149" i="3"/>
  <c r="R149" i="3"/>
  <c r="S149" i="3" s="1"/>
  <c r="AQ149" i="3"/>
  <c r="CQ149" i="3"/>
  <c r="EQ149" i="3"/>
  <c r="P150" i="3"/>
  <c r="R150" i="3"/>
  <c r="S150" i="3"/>
  <c r="AQ150" i="3"/>
  <c r="CQ150" i="3"/>
  <c r="EQ150" i="3"/>
  <c r="P151" i="3"/>
  <c r="R151" i="3"/>
  <c r="S151" i="3"/>
  <c r="AQ151" i="3"/>
  <c r="CQ151" i="3"/>
  <c r="EQ151" i="3"/>
  <c r="P152" i="3"/>
  <c r="R152" i="3"/>
  <c r="S152" i="3"/>
  <c r="AQ152" i="3"/>
  <c r="CQ152" i="3"/>
  <c r="EQ152" i="3"/>
  <c r="P153" i="3"/>
  <c r="R153" i="3"/>
  <c r="S153" i="3" s="1"/>
  <c r="AQ153" i="3"/>
  <c r="CQ153" i="3"/>
  <c r="EQ153" i="3"/>
  <c r="P154" i="3"/>
  <c r="R154" i="3"/>
  <c r="S154" i="3" s="1"/>
  <c r="AQ154" i="3"/>
  <c r="CQ154" i="3"/>
  <c r="EQ15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1" authorId="0" shapeId="0" xr:uid="{00000000-0006-0000-0200-000002000000}">
      <text>
        <r>
          <rPr>
            <sz val="11"/>
            <color theme="1"/>
            <rFont val="Aptos Narrow"/>
            <scheme val="minor"/>
          </rPr>
          <t>======
ID#AAABqnPZN1E
Paola    (2025-09-06 21:27:05)
Esta columna tiene el valor del contrato al que hace referencia la fila</t>
        </r>
      </text>
    </comment>
    <comment ref="L1" authorId="0" shapeId="0" xr:uid="{00000000-0006-0000-0200-000001000000}">
      <text>
        <r>
          <rPr>
            <sz val="11"/>
            <color theme="1"/>
            <rFont val="Aptos Narrow"/>
            <scheme val="minor"/>
          </rPr>
          <t>======
ID#AAABqnPZN04
Paola    (2025-09-06 21:27:05)
Paola:Fecha estimada de la presentacion publica del inicio de la ejecucion del proyecto
proyecto</t>
        </r>
      </text>
    </comment>
    <comment ref="M1" authorId="0" shapeId="0" xr:uid="{00000000-0006-0000-0200-000003000000}">
      <text>
        <r>
          <rPr>
            <sz val="11"/>
            <color theme="1"/>
            <rFont val="Aptos Narrow"/>
            <scheme val="minor"/>
          </rPr>
          <t>======
ID#AAABqnPZN1I
Paola    (2025-09-06 21:27:05)
Fecha estimada de la entrega final del proyecto</t>
        </r>
      </text>
    </comment>
    <comment ref="N1" authorId="0" shapeId="0" xr:uid="{00000000-0006-0000-0200-000005000000}">
      <text>
        <r>
          <rPr>
            <sz val="11"/>
            <color theme="1"/>
            <rFont val="Aptos Narrow"/>
            <scheme val="minor"/>
          </rPr>
          <t>======
ID#AAABqnPZN0o
Paola    (2025-09-06 21:27:05)
Fecha estimada de la publicacion de pliegos no prepliegos</t>
        </r>
      </text>
    </comment>
    <comment ref="H133" authorId="0" shapeId="0" xr:uid="{00000000-0006-0000-0200-000004000000}">
      <text>
        <r>
          <rPr>
            <sz val="11"/>
            <color theme="1"/>
            <rFont val="Aptos Narrow"/>
            <scheme val="minor"/>
          </rPr>
          <t>======
ID#AAABqnPZN1A
Usuario    (2025-09-06 21:27:05)
Se giro 4.932.427.500 queda un saldo para trasado posterior por resolucion de 3.288.485.000</t>
        </r>
      </text>
    </comment>
  </commentList>
  <extLst>
    <ext xmlns:r="http://schemas.openxmlformats.org/officeDocument/2006/relationships" uri="GoogleSheetsCustomDataVersion2">
      <go:sheetsCustomData xmlns:go="http://customooxmlschemas.google.com/" r:id="rId1" roundtripDataSignature="AMtx7miOiqMXjT0zjMA1cE3a9di4XUBcwg=="/>
    </ext>
  </extLst>
</comments>
</file>

<file path=xl/sharedStrings.xml><?xml version="1.0" encoding="utf-8"?>
<sst xmlns="http://schemas.openxmlformats.org/spreadsheetml/2006/main" count="1635" uniqueCount="503">
  <si>
    <t>Organismo</t>
  </si>
  <si>
    <t>Banco</t>
  </si>
  <si>
    <t>BP Proyecto</t>
  </si>
  <si>
    <t>Nombre Comercial</t>
  </si>
  <si>
    <t>Mauricio Jimenez</t>
  </si>
  <si>
    <t>Deportes</t>
  </si>
  <si>
    <t>Bancolombia</t>
  </si>
  <si>
    <t>Adecuación y mantenimiento de escenarios deportivos</t>
  </si>
  <si>
    <t>BBVA</t>
  </si>
  <si>
    <t>Esperanza Ramos</t>
  </si>
  <si>
    <t>Educación</t>
  </si>
  <si>
    <t>Adecuaciones 22 Sedes Educativas</t>
  </si>
  <si>
    <t>Adecuaciones 49 sedes educativas</t>
  </si>
  <si>
    <t>Infraestructura</t>
  </si>
  <si>
    <t>Banco de Occidente</t>
  </si>
  <si>
    <t>Ampliación Cañas Gordas</t>
  </si>
  <si>
    <t>Paola Riveros</t>
  </si>
  <si>
    <t>Cultura</t>
  </si>
  <si>
    <t>Davivienda</t>
  </si>
  <si>
    <t>Barrio Obrero II (EDRU)</t>
  </si>
  <si>
    <t>Becas de habilitación Laboral</t>
  </si>
  <si>
    <t>Riesgos</t>
  </si>
  <si>
    <t>Seguridad</t>
  </si>
  <si>
    <t>Bomberos - Maquina nueva</t>
  </si>
  <si>
    <t>Banco Nuevo 2</t>
  </si>
  <si>
    <t>Vivienda</t>
  </si>
  <si>
    <t>Banco Nuevo 1</t>
  </si>
  <si>
    <t>Bienes</t>
  </si>
  <si>
    <t>CAM</t>
  </si>
  <si>
    <t>SI</t>
  </si>
  <si>
    <t>CAM / Concejo</t>
  </si>
  <si>
    <t>Bienestar Social</t>
  </si>
  <si>
    <t>Casa Matria Juanambú</t>
  </si>
  <si>
    <t>CASA MATRIA ORIENTE</t>
  </si>
  <si>
    <t>DATIC</t>
  </si>
  <si>
    <t>Ciudad Inteligente e IA</t>
  </si>
  <si>
    <t>Salud</t>
  </si>
  <si>
    <t>Clinica Mama</t>
  </si>
  <si>
    <t>Construccion Centro SENA</t>
  </si>
  <si>
    <t>Dotación Bibliotecas</t>
  </si>
  <si>
    <t>Galería Alameda (EDRU)</t>
  </si>
  <si>
    <t>Hacienda a un Clic</t>
  </si>
  <si>
    <t>Hospital Antonio Nariño</t>
  </si>
  <si>
    <t>Hospital Terron</t>
  </si>
  <si>
    <t>Infraestructura Educativa - Santa Librada - Sede Principal</t>
  </si>
  <si>
    <t>Infraestructura Educativa FFIE</t>
  </si>
  <si>
    <t>Internet gratuito en parques</t>
  </si>
  <si>
    <t>Lote de la Rueda y limonar</t>
  </si>
  <si>
    <t>Malla vial</t>
  </si>
  <si>
    <t>IFC</t>
  </si>
  <si>
    <t>Malla Vial / licitación</t>
  </si>
  <si>
    <t>Malla Vial / maquinaria</t>
  </si>
  <si>
    <t>ADJUDICADO</t>
  </si>
  <si>
    <t>Malla Vial / materiales</t>
  </si>
  <si>
    <t>Mantenimiento de los Calis</t>
  </si>
  <si>
    <t>Megaestación de Policia (EDRU)</t>
  </si>
  <si>
    <t>Mi Cali Beca educación Superior</t>
  </si>
  <si>
    <t>Modernizacion Plataforma Tecnológica</t>
  </si>
  <si>
    <t>Obras de Espacio Público Mejoramiento Integral de Habitat</t>
  </si>
  <si>
    <t>Parque Alameda Roosevelt</t>
  </si>
  <si>
    <t>Parque Pacifico</t>
  </si>
  <si>
    <t>Parque Pacifico - Cocinas</t>
  </si>
  <si>
    <t>Plazoleta CAM</t>
  </si>
  <si>
    <t>Red Municipal REMI</t>
  </si>
  <si>
    <t>Redes Humedas y Secas</t>
  </si>
  <si>
    <t>CAF</t>
  </si>
  <si>
    <t>Reposición flota del MIO sostenible</t>
  </si>
  <si>
    <t>Servicios en línea al ciudadano</t>
  </si>
  <si>
    <t>Sistema Cuidarte/SIDICU</t>
  </si>
  <si>
    <t>Sistema de Monitoreo y Videovigilancia</t>
  </si>
  <si>
    <t>Subsidios para vivienda</t>
  </si>
  <si>
    <t>Teatro Municipal</t>
  </si>
  <si>
    <t>Tren de Cercanias</t>
  </si>
  <si>
    <t>Vuelta Occidente</t>
  </si>
  <si>
    <t>YAWA</t>
  </si>
  <si>
    <t>Responsable</t>
  </si>
  <si>
    <t>Descripcion BP</t>
  </si>
  <si>
    <t>Proyectos con sus respectivos contratos</t>
  </si>
  <si>
    <t>Valor Contrato</t>
  </si>
  <si>
    <t>Tipo de Contratación</t>
  </si>
  <si>
    <t>Vig Futura</t>
  </si>
  <si>
    <t>Deleg</t>
  </si>
  <si>
    <t>Fecha inicio</t>
  </si>
  <si>
    <t>Fecha terminación</t>
  </si>
  <si>
    <t>Fecha publicación proceso</t>
  </si>
  <si>
    <t>DiasPub</t>
  </si>
  <si>
    <t>Estado Publicación</t>
  </si>
  <si>
    <t>Fecha Adjudicacion proceso</t>
  </si>
  <si>
    <t>DiasAdj</t>
  </si>
  <si>
    <t>Estado Adjudicación</t>
  </si>
  <si>
    <t>Observaciones</t>
  </si>
  <si>
    <t>jul-25 Desembolso</t>
  </si>
  <si>
    <t>jul-25 Avance</t>
  </si>
  <si>
    <t>jul-25 Desembolso REAL</t>
  </si>
  <si>
    <t>jul-25 Avance REAL</t>
  </si>
  <si>
    <t>ago-25 Desembolso</t>
  </si>
  <si>
    <t>ago-25 Avance</t>
  </si>
  <si>
    <t>ago-25 Desembolso REAL</t>
  </si>
  <si>
    <t>ago-25 Avance REAL</t>
  </si>
  <si>
    <t>sep-25 Desembolso</t>
  </si>
  <si>
    <t>sep-25 Avance</t>
  </si>
  <si>
    <t>sep-25 Desembolso REAL</t>
  </si>
  <si>
    <t>sep-25 Avance REAL</t>
  </si>
  <si>
    <t>oct-25 Desembolso</t>
  </si>
  <si>
    <t>oct-25 Avance</t>
  </si>
  <si>
    <t>oct-25 Desembolso REAL</t>
  </si>
  <si>
    <t>oct-25 Avance REAL</t>
  </si>
  <si>
    <t>nov-25 Desembolso</t>
  </si>
  <si>
    <t>nov-25 Avance</t>
  </si>
  <si>
    <t>nov-25 Desembolso REAL</t>
  </si>
  <si>
    <t>nov-25 Avance REAL</t>
  </si>
  <si>
    <t>dic-25 Desembolso</t>
  </si>
  <si>
    <t>dic-25 Avance</t>
  </si>
  <si>
    <t>Subtotal 2025</t>
  </si>
  <si>
    <t>Subtotal 2025 avance</t>
  </si>
  <si>
    <t>Subtotal 2025 REAL</t>
  </si>
  <si>
    <t>Subtotal 2025 avance REAL</t>
  </si>
  <si>
    <t>ene-26 Desembolso</t>
  </si>
  <si>
    <t>ene-26 Avance</t>
  </si>
  <si>
    <t>ene-26 Desembolso REAL</t>
  </si>
  <si>
    <t>ene-26 Avance REAL</t>
  </si>
  <si>
    <t>feb-26 Desembolso</t>
  </si>
  <si>
    <t>feb-26 Avance</t>
  </si>
  <si>
    <t>feb-26 Desembolso REAL</t>
  </si>
  <si>
    <t>feb-26 Avance REAL</t>
  </si>
  <si>
    <t>mar-26 Desembolso</t>
  </si>
  <si>
    <t>mar-26 Avance</t>
  </si>
  <si>
    <t>mar-26 Desembolso REAL</t>
  </si>
  <si>
    <t>mar-26 Avance REAL</t>
  </si>
  <si>
    <t>abr-26 Desembolso</t>
  </si>
  <si>
    <t>abr-26 Avance</t>
  </si>
  <si>
    <t>abr-26 Desembolso REAL</t>
  </si>
  <si>
    <t>abr-26 Avance REAL</t>
  </si>
  <si>
    <t>may-26 Desembolso</t>
  </si>
  <si>
    <t>may-26 Avance</t>
  </si>
  <si>
    <t>may-26 Desembolso REAL</t>
  </si>
  <si>
    <t>may-26 Avance REAL</t>
  </si>
  <si>
    <t>jun-26 Desembolso</t>
  </si>
  <si>
    <t>jun-26 Avance</t>
  </si>
  <si>
    <t>jun-26 Desembolso REAL</t>
  </si>
  <si>
    <t>jun-26 Avance REAL</t>
  </si>
  <si>
    <t>jul-26 Desembolso</t>
  </si>
  <si>
    <t>jul-26 Avance</t>
  </si>
  <si>
    <t>jul-26 Desembolso REAL</t>
  </si>
  <si>
    <t>jul-26 Avance REAL</t>
  </si>
  <si>
    <t>ago-26 Desembolso</t>
  </si>
  <si>
    <t>ago-26 Avance</t>
  </si>
  <si>
    <t>ago-26 Desembolso REAL</t>
  </si>
  <si>
    <t>ago-26 Avance REAL</t>
  </si>
  <si>
    <t>sep-26 Desembolso</t>
  </si>
  <si>
    <t>sep-26 Avance</t>
  </si>
  <si>
    <t>sep-26 Desembolso REAL</t>
  </si>
  <si>
    <t>sep-26 Avance REAL</t>
  </si>
  <si>
    <t>oct-26 Desembolso</t>
  </si>
  <si>
    <t>oct-26 Avance</t>
  </si>
  <si>
    <t>oct-26 Desembolso REAL</t>
  </si>
  <si>
    <t>oct-26 Avance REAL</t>
  </si>
  <si>
    <t>nov-26 Desembolso</t>
  </si>
  <si>
    <t>nov-26 Avance</t>
  </si>
  <si>
    <t>nov-26 Desembolso REAL</t>
  </si>
  <si>
    <t>nov-26 Avance REAL</t>
  </si>
  <si>
    <t>Dic-26 Desembolso</t>
  </si>
  <si>
    <t>Dic-26 Avance</t>
  </si>
  <si>
    <t>Dic-26 Desembolso REAL</t>
  </si>
  <si>
    <t>Dic-26 Avance REAL</t>
  </si>
  <si>
    <t>SubTotal 2026</t>
  </si>
  <si>
    <t>SubTotal 2026 Avance</t>
  </si>
  <si>
    <t>SubTotal 2026 REAL</t>
  </si>
  <si>
    <t>SubTotal 2026 Avance REAL</t>
  </si>
  <si>
    <t>ene-27 Desembolso</t>
  </si>
  <si>
    <t>ene-27 Avance</t>
  </si>
  <si>
    <t>ene-27 Desembolso REAL</t>
  </si>
  <si>
    <t>ene-27 Avance REAL</t>
  </si>
  <si>
    <t>feb-27 Desembolso</t>
  </si>
  <si>
    <t>feb-27 Avance</t>
  </si>
  <si>
    <t>feb-27 Desembolso REAL</t>
  </si>
  <si>
    <t>feb-27 Avance REAL</t>
  </si>
  <si>
    <t>mar-27 Desembolso</t>
  </si>
  <si>
    <t>mar-27 Avance</t>
  </si>
  <si>
    <t>mar-27 Desembolso REAL</t>
  </si>
  <si>
    <t>mar-27 Avance REAL</t>
  </si>
  <si>
    <t>abr-27 Desembolso</t>
  </si>
  <si>
    <t>abr-27 Avance</t>
  </si>
  <si>
    <t>abr-27 Desembolso REAL</t>
  </si>
  <si>
    <t>abr-27 Avance REAL</t>
  </si>
  <si>
    <t>may-27 Desembolso</t>
  </si>
  <si>
    <t>may-27 Avance</t>
  </si>
  <si>
    <t>may-27 Desembolso REAL</t>
  </si>
  <si>
    <t>may-27 Avance REAL</t>
  </si>
  <si>
    <t>jun-27 Desembolso</t>
  </si>
  <si>
    <t>jun-27 Avance</t>
  </si>
  <si>
    <t>jun-27 Desembolso REAL</t>
  </si>
  <si>
    <t>jun-27 Avance REAL</t>
  </si>
  <si>
    <t>jul-27 Desembolso</t>
  </si>
  <si>
    <t>jul-27 Avance</t>
  </si>
  <si>
    <t>jul-27 Desembolso REAL</t>
  </si>
  <si>
    <t>jul-27 Avance REAL</t>
  </si>
  <si>
    <t>ago-27 Desembolso</t>
  </si>
  <si>
    <t>ago-27 Avance</t>
  </si>
  <si>
    <t>ago-27 Desembolso REAL</t>
  </si>
  <si>
    <t>ago-27 Avance REAL</t>
  </si>
  <si>
    <t>sep-27 Desembolso</t>
  </si>
  <si>
    <t>sep-27 Avance</t>
  </si>
  <si>
    <t>sep-27 Desembolso REAL</t>
  </si>
  <si>
    <t>sep-27 Avance REAL</t>
  </si>
  <si>
    <t>oct-27 Desembolso</t>
  </si>
  <si>
    <t>oct-27 Avance</t>
  </si>
  <si>
    <t>oct-27 Desembolso REAL</t>
  </si>
  <si>
    <t>oct-27 Avance REAL</t>
  </si>
  <si>
    <t>nov-27 Desembolso</t>
  </si>
  <si>
    <t>nov-27 Avance</t>
  </si>
  <si>
    <t>nov-27 Desembolso REAL</t>
  </si>
  <si>
    <t>nov-27 Avance REAL</t>
  </si>
  <si>
    <t>dic-27 Desembolso</t>
  </si>
  <si>
    <t>dic-27 Avance</t>
  </si>
  <si>
    <t>dic-27 Desembolso REAL</t>
  </si>
  <si>
    <t>dic-27 Avance REAL</t>
  </si>
  <si>
    <t>Subtotal 2027</t>
  </si>
  <si>
    <t>Subtotal 2027 Avance</t>
  </si>
  <si>
    <t>Subtotal 2027 REAL</t>
  </si>
  <si>
    <t>Subtotal 2027 Avance REAL</t>
  </si>
  <si>
    <t>GRAN TOTAL 2025-2026-2027</t>
  </si>
  <si>
    <t>Conservacion de la infraestructura deportiva y recreativa del distrito especial de Santiago de Cali</t>
  </si>
  <si>
    <t>Contrato 1 Obra Mantenimiento de 66 escenarios deportivos</t>
  </si>
  <si>
    <t>Licitación Pública</t>
  </si>
  <si>
    <t>NO</t>
  </si>
  <si>
    <t>PUBLICADO</t>
  </si>
  <si>
    <t>En proceso reconocimiento de obras en campo; actas de vecindad y en elaboración de PMT. Desde el 2 de octubre tiene acta de inicio.</t>
  </si>
  <si>
    <t>Contrato 2 Interventoría del contrato 1</t>
  </si>
  <si>
    <t>Concurso de Méritos</t>
  </si>
  <si>
    <t>Contrato 4: Interventoria del contrato 2</t>
  </si>
  <si>
    <t>En proceso de selección</t>
  </si>
  <si>
    <t>Contrato 3: Adecuacion 36 escenarios deportivos y recreativos</t>
  </si>
  <si>
    <t>Por solcitud de los contratista fue necesario aclaraciónes y modificación del plan de obra y presupuesto. El viernes 10 de octubre se cierran ofertas. Cambiara fecha de adjudicación al 24 de octubre. A pesar de los cambios, sigue la proyección de recursos planteados para cumplir recursos 2025 y 2026.</t>
  </si>
  <si>
    <t>Contrato No. 5: adecuacion plataforma +5,70 coliseo del pueblo y realizar 17 adecuaciones de los escenarios y espacios deportivos priorizados del distrito especial de santiago de cali, con recursos del emprestito.</t>
  </si>
  <si>
    <t>Solo se va a realizar la impermeabilización de la losa del coliseo.</t>
  </si>
  <si>
    <t>Contrato No. 6: Interventoria a las obras de: adecuacion plataforma +5,70 coliseo del pueblo y realizar 17 adecuaciones de los escenarios y espacios deportivos priorizados del distrito especial de santiago de cali, con recursos del emprestito.</t>
  </si>
  <si>
    <t>Mejoramiento a la Infraestructura física de las sedes educativas oficiales para las vigencias 2024-2028 en Santiago de Cali</t>
  </si>
  <si>
    <t>Contrato 1: Adecuaciones 22 sedes educativas.</t>
  </si>
  <si>
    <t>Contrato 2: Interventoria Adecuaciones 22 sedes.</t>
  </si>
  <si>
    <t>Infraestructura educativa adecuaciones y mantenimientos 49 sedes</t>
  </si>
  <si>
    <t>Contrato 2: Obra</t>
  </si>
  <si>
    <t>Licitación Publica</t>
  </si>
  <si>
    <t>En proceso de estructuracion y en tramite de VF Exepcionales</t>
  </si>
  <si>
    <t>Contrato 1: Interventoria</t>
  </si>
  <si>
    <t>Concursos de Meritos</t>
  </si>
  <si>
    <t>*En proceso el convenio entre Alcaldía de Gobernación para la construcción de la Avenida Cañasgordas en su ampliación.</t>
  </si>
  <si>
    <t>Implementacion del recorrido patrimonial del complejo musical dancistico de la salsa en Santiago de Cali</t>
  </si>
  <si>
    <t>Contrato 1: contratar los servicios de mandato sin representación para el desarrollo del proyecto bp- 26005211, denominado: “implementación del recorrido patrimonial del complejo musical-dancístico de la salsa en Santiago de Cali” en su fase ii. OBRERO</t>
  </si>
  <si>
    <t>Convenio Plan/EDRU</t>
  </si>
  <si>
    <t>Están a la espera de los diseños con la EDRU, están programados para marzo.</t>
  </si>
  <si>
    <t>Desarrollo Económico</t>
  </si>
  <si>
    <t>Fortalecimiento de las capacidades del ecosistema laboral para el desarrollo productivo sostenible en el Distrito de Santiago de Cali</t>
  </si>
  <si>
    <t>Constituir un Fondo en Administración con recursos aportados por EL CONSTITUYENTE al ICETEX, quien actuará como administrador y mandatario, para financiar becas en programas de formación por competencias, enfocados en bilingüismo y habilidades clave para mejorar la competitividad del talento humano en el Distrito de Santiago de Cali.</t>
  </si>
  <si>
    <t>Contrato Interadministrativo/ Contratación Directa</t>
  </si>
  <si>
    <t>Se espera firmar en contrato interadministrativa la segunda semana de octubre, en este momento se estan en renegociación con los contratistas y cambio del plan anual de adquisiciones por el cambio de la dispersión.</t>
  </si>
  <si>
    <t>Diseñar e implementar una estrategia de acciones pedagógicas de difusión, así como la promoción y comunicación de la oferta de becas en formación complementaria y en Educación para el Trabajo y el Desarrollo Humano, sus avances, beneficiarios y/o impactos.</t>
  </si>
  <si>
    <t>Ejercer seguimiento integral a la estrategia de formación por competencias en bilingüismo, habilidades clave y apropiación digital, para fortalecer la competitividad del talento humano en el Distrito de Santiago de Cali.</t>
  </si>
  <si>
    <t>Implementar herramientas tecnológicas que faciliten el acceso a rutas de apropiación digital del conocimiento en el marco del fortalecimiento del talento humano del Distrito de Santiago de Cali.</t>
  </si>
  <si>
    <t>Davivienda/Otro Si</t>
  </si>
  <si>
    <t>Fortalecimiento de las instituciones del subsistema nacional de voluntarios de primera respuesta en Santiago de Cali</t>
  </si>
  <si>
    <t>Contrato: Compra de Maquina</t>
  </si>
  <si>
    <t>SUBASTA INVERSA ELECTRÓNICA</t>
  </si>
  <si>
    <t>Mejoramiento y/o adecuación de las edificaciones propiedad del Distrito de Santiago de Cali</t>
  </si>
  <si>
    <t>Contrato 5: Contingencia</t>
  </si>
  <si>
    <t>Directa</t>
  </si>
  <si>
    <t>Si</t>
  </si>
  <si>
    <t>* La incorporación de recursos para la contingencia 2025 por $3,081, estan a la espera en el concejo, 
 * En octubre se solicitarán vigencias futuras ordinarias para los recursos del 2026 y 2027.</t>
  </si>
  <si>
    <t>Contrato 6: Contingencia</t>
  </si>
  <si>
    <t>Mejoramiento y/o adecuación de las edificaciones propiedad del Distrito de Santiago de Cali (incluidos piso 1,2,3,4,8,11)</t>
  </si>
  <si>
    <t>Contrato 1: Obra</t>
  </si>
  <si>
    <t>* La incorporación de recursos está en el concejo.
 * Para octubre vigencias futuras excepcionales 2026 y 2027 para la obra e interventoria del banco BBVA y Occidente para que vayan en un solo paquete al concejo.</t>
  </si>
  <si>
    <t>Mejoramiento y/o adecuación de las edificaciones propiedad del Distrito de Santiago de Cali, incluido piso 11</t>
  </si>
  <si>
    <t>Contrato 2: Interventoria</t>
  </si>
  <si>
    <t>Concurso de Meritos</t>
  </si>
  <si>
    <t>No</t>
  </si>
  <si>
    <t>Contrato 3: Suministro TORRES DE ENFRIAMIENTO</t>
  </si>
  <si>
    <t>Contrato 4: Interventoria</t>
  </si>
  <si>
    <t>Renovación y Modernización Integral de la Infraestructura del Concejo Distrital y la Plataforma Administrativa</t>
  </si>
  <si>
    <t>Contrato 7: Obra</t>
  </si>
  <si>
    <t>* En septiembre se incorpora recursos.
 * En octubre se enviará a planeación la exposición de motivos para las vigencias futuras excepcionales para la obra e interventoría del banco BBVA y el Banco de Occidente para que vayan en un solo paquete al concejo/2026/2027</t>
  </si>
  <si>
    <t>Contrato 8: Interventoria</t>
  </si>
  <si>
    <t>Fortalecimiento de espacios territoriales con enfoque de género y diferencial dirigidos a mujeres en Santiago de Cali</t>
  </si>
  <si>
    <t>Licitación Pública - Pliego Tipo</t>
  </si>
  <si>
    <t>$ -</t>
  </si>
  <si>
    <t>Concurso de meritos - Pliego Tipo</t>
  </si>
  <si>
    <t>Mejoramiento integral de la Casa matria Oriente para la atención de mujeres victimas de bviolencia basadas en género en el marco de las propuestas territoriales de construcción de paz en Santiago de Cali</t>
  </si>
  <si>
    <t>Contrato 2: Interventoría</t>
  </si>
  <si>
    <t>Ya no se va a realizar contrato interadministrativo con Fundacion Universidad del Valle y ahora se va a realizar concurso de meritos - pliego tipo</t>
  </si>
  <si>
    <t>Implementación de soluciones tecnológicas para el aprovechamiento estratégico de datos en el distrito</t>
  </si>
  <si>
    <t xml:space="preserve">Contrato </t>
  </si>
  <si>
    <t>Licitación</t>
  </si>
  <si>
    <t>Pendiente la aprobacion de las Pólizas y la expedicion del RPC para firmar el acta inicio</t>
  </si>
  <si>
    <t>Contrato 1: Ciudad Inteligente</t>
  </si>
  <si>
    <t>Contrato 4: I + D + i + Gov - Tech</t>
  </si>
  <si>
    <t>Selección Abreviada de Menor Cuantía</t>
  </si>
  <si>
    <t>Contrato 2: Interventoria Ciudad Inteligente</t>
  </si>
  <si>
    <t>Fortalecimiento de la capacidad de operación de la Red de salud Norte ESE en Santaigo de Cali</t>
  </si>
  <si>
    <t>Obra/Interventoria y dotación</t>
  </si>
  <si>
    <t>Convenio Interadministrativo</t>
  </si>
  <si>
    <t>* Es un solo convenio con cada ESE y es un convenio interadministrativo que incluye la obra y la interventoria.
 * Ya se incorporaron los recursos 2025, siguen con el proceso de vigencias futuras</t>
  </si>
  <si>
    <t>Aunar esfuerzos para apoyar la ejecución de las obras e interventoría del proyecto denominado CONSTRUCCIÓN DEL PROYECTO SENA CENTRO DE FORMACIÓN CALI AVENIDA CUARTA y establecer las condiciones para hacer efectivo el apoyo financiero del Departamento del Valle del Cauca y el Servicio Nacional de Aprendizaje – SENA Regional Valle del Cauca.</t>
  </si>
  <si>
    <t>Convenio Interadministrativo/ Contratación Directa</t>
  </si>
  <si>
    <t>Se reprograma con ocasión a la progamación de obra que tiene el SENA.</t>
  </si>
  <si>
    <t>Proyecto : Renovación de los Espacios y Ambientes de las Bibliotecas Públicas de la Red en Santiago de Cali</t>
  </si>
  <si>
    <t>Contrato 6: Adquisición de licencias ofimaticas</t>
  </si>
  <si>
    <t>Otros mecanismos Instrumento de Agregación de Demanda</t>
  </si>
  <si>
    <t>* Lo va a manejar el DACP porque son bienes de uso común. 
* Publicaron desde el viernes 26 de septiembre y esperan adjudicar el viernes 3 de octubre.</t>
  </si>
  <si>
    <t>Contrato 5: Adquisición de equipos técnologicos computadores</t>
  </si>
  <si>
    <t>Selección Abreviada Acuerdo Marco de Precios</t>
  </si>
  <si>
    <t>Contrato 4: Adquisición Pantallas interactivas</t>
  </si>
  <si>
    <t>Minima Cuantia Grandes Superficies</t>
  </si>
  <si>
    <t>Contrato 3: Adquisición de mobiliario</t>
  </si>
  <si>
    <t>Selección abreviada Menor Cuantia</t>
  </si>
  <si>
    <t>* Actualmente se estan revisando y actualizando los diseños del mobiliario especializado, debido a que las características técnicas específicas de estos bienes requieren una adecuación precisa para garantizar su funcionalidad y durabilidad en las bibliotecas públicas. Una vez se tengan estos diseños se procederá con la publicación del proceso a mas tardar el 3 de octubre.</t>
  </si>
  <si>
    <t>Contrato 23: Interventoria Hacienda a un clic</t>
  </si>
  <si>
    <t>Contrato 24: Hacienda a un clic</t>
  </si>
  <si>
    <t>Instrumento de Agregación de Demanda</t>
  </si>
  <si>
    <t>No se han aprobado las vigencias futuras, me modifica la publicacion del 29-SEP-25 al 24-OCT-25.</t>
  </si>
  <si>
    <t>Fortalecimiento de la capacidad de operación de la Red de salud Suroriente ESE en Santaigo de Cali</t>
  </si>
  <si>
    <t>Convenio interadministrativo</t>
  </si>
  <si>
    <t>* Es "Es un solo contrato con cada ESE y es un convenio interadministrativo que incluye la obra y la interventoria.
* Ya se incorporaron los recursos 2025, siguen con el proceso de vigencias futuras.</t>
  </si>
  <si>
    <t>Fortalecimiento de la capacidad de operación de la Red de salud Ladera ESE en Santaigo de Cali</t>
  </si>
  <si>
    <t>* Es un solo contrato con cada ESE y es un convenio interadministrativo que incluye la obra y la interventoria.
* Solicitaron incorporar este año $4.516, el saldo se incorpora en el 2026 y 2027, tiene viabiloiad de plaenacion y carta para la incorporación de recursos.</t>
  </si>
  <si>
    <t>Fortalecimiento de la infraestructura física de las sedes Educativas de Santaigo de Cali</t>
  </si>
  <si>
    <t>Infraestructura Educativa - Santa Cecilia - Sede Republica de Francia</t>
  </si>
  <si>
    <t>Infraestructura educativa construcción 7 sedes - NUEVO COLEGIO ZONA DE EXPANSIÓN</t>
  </si>
  <si>
    <t>Infraestructura educativa construcción 7 sedes - Republica de Argentina - Sede Policarpa Salavarrieta</t>
  </si>
  <si>
    <t>Infraestructura educativa construcción 7 sedes - Republica de Argentina - Sede Principal</t>
  </si>
  <si>
    <t>Contrato 3: Transferencia FFIE Obras Ley 21 (7 COLEGIOS) tranferencia</t>
  </si>
  <si>
    <t>Resolucion Transferencia</t>
  </si>
  <si>
    <t>GIRADO</t>
  </si>
  <si>
    <t>SOLICITUD DE GIRO</t>
  </si>
  <si>
    <t>Desembolso solicitado desde 31-Jul-25</t>
  </si>
  <si>
    <t>Fortalecimiento del servicio de internet gratuito en parques y zonas públicas del distrito de Santaigo de Cali</t>
  </si>
  <si>
    <t>Contrato 15:  Modernización e Instalación de Zonas WiFi en el Distrito de Santiago de Cali</t>
  </si>
  <si>
    <t>En respuesta a observaciones hasta 11-Sep-25</t>
  </si>
  <si>
    <t>Contrato 16:  Interventoria Modernización e Instalación de Zonas WiFi en el Distrito de Santiago de Cali</t>
  </si>
  <si>
    <t>Minima Cuantía</t>
  </si>
  <si>
    <t>Depende del contrato principal del cual se va hacer la interventoria</t>
  </si>
  <si>
    <t>Habilitacion de Espacios Deportivos, Recreativos y de activacion fisica en el distrito de Santiago de Cali</t>
  </si>
  <si>
    <t>Por Definir</t>
  </si>
  <si>
    <t>POR DEFINIR</t>
  </si>
  <si>
    <t>RECUPERACION DE LA INFRAESTRUCTURA VIAL DE SANTIAGO DE CALI</t>
  </si>
  <si>
    <t>Contrato 1: Licitación Puntos estratégicos vias - Adición VF</t>
  </si>
  <si>
    <t>Licitación pública</t>
  </si>
  <si>
    <t>Contrato 1: Suministro de materiales y suministros</t>
  </si>
  <si>
    <t>Acuerdo marco de precios</t>
  </si>
  <si>
    <t>Contrato 4: Recuperación Ciudad de Cali</t>
  </si>
  <si>
    <t>Contrato 3: Interventoria licitación malla vial</t>
  </si>
  <si>
    <t>Concurso de meritos abierto</t>
  </si>
  <si>
    <t>Contrato 2: Licitación malla vial</t>
  </si>
  <si>
    <t>Contrato 1: Licitación Puntos estratégicos vias</t>
  </si>
  <si>
    <t>Contrato 3: Licitación Cicloinfraestructura</t>
  </si>
  <si>
    <t>Contrato 2. Interventoria Licitación Puntos estratégicos vias Cicloinfraestructura.</t>
  </si>
  <si>
    <t>Contrato 5: Mantenimiento cicloinfraestructura</t>
  </si>
  <si>
    <t>Menor Cuantía</t>
  </si>
  <si>
    <t>Contrato 11: Compra de Maquinaria, vehiculos pesados y equipos</t>
  </si>
  <si>
    <t>Selección Abreviada</t>
  </si>
  <si>
    <t>COMPRA DE MAQUINARIA, VEHICULOS PESADOS Y SUMINISTROS</t>
  </si>
  <si>
    <t>Contrato 9: Compra equipos para Maquinaria</t>
  </si>
  <si>
    <t>Selección Abreviada AMP</t>
  </si>
  <si>
    <t>Contrato 7: Placa Huella y Muros Rurales.</t>
  </si>
  <si>
    <t>Contrato 6: Muros Urbanos</t>
  </si>
  <si>
    <t>Contrato 12: Compra de Maquinaria, vehiculos pesados y equipos</t>
  </si>
  <si>
    <t>Contrato 10: Compra de equipos</t>
  </si>
  <si>
    <t>Contrato 8: Suministro de matriales y suministros</t>
  </si>
  <si>
    <t>Acuerdo Marco de Precios</t>
  </si>
  <si>
    <t>Fortalecimiento a la capacidad operativa de las agencias de seguridad y justicia en Santiago de Cali</t>
  </si>
  <si>
    <t>Mantenimiento de estaciones de policia (CAIs) #39</t>
  </si>
  <si>
    <t>EDRU - Contrato Interadministrativo</t>
  </si>
  <si>
    <t>Desarrollo Terriotiral</t>
  </si>
  <si>
    <t>Mantenimiento de la Infraestructura Física de los CALIS que prestan servicios y atención a los ciudadanos en Santiago de Cali.</t>
  </si>
  <si>
    <t>Contrato 1: OBRA</t>
  </si>
  <si>
    <t>Adjudicada/POLIZAS/15 SEP ACTA DE INCIO</t>
  </si>
  <si>
    <t>Contrato 2: OBRA</t>
  </si>
  <si>
    <t>Contrato 3: Interventoria</t>
  </si>
  <si>
    <t>Contrato 1: Mixto</t>
  </si>
  <si>
    <t>Contrato 4: Interventoría Mixto</t>
  </si>
  <si>
    <t>concurso meritos abiertos</t>
  </si>
  <si>
    <t>licitacion</t>
  </si>
  <si>
    <t>Contrato 6: Mixto</t>
  </si>
  <si>
    <t>Contrato 5: Interventoría obra</t>
  </si>
  <si>
    <t>Contrato 7: Mixto</t>
  </si>
  <si>
    <t>Contrato 3: Dotación</t>
  </si>
  <si>
    <t>subasta inversa</t>
  </si>
  <si>
    <t>Construcción Megaestación - Ampliación del acceso a servicios de justicia y seguridad mediante infraestructura estratégica en Santiago de Cali</t>
  </si>
  <si>
    <t>para 2027, en ejecucion de contrato</t>
  </si>
  <si>
    <t>Mantenimiento de los equioamientos culturales de Santaigo de Cali</t>
  </si>
  <si>
    <t>Mejoramiento de las bibliotecas públicas</t>
  </si>
  <si>
    <t>Contrato 2: Interventoria obra civil</t>
  </si>
  <si>
    <t>Implementación de estrategias que permitan mejorar el acceso y la permanencia de los jóvenes a la educación superior en Santiago de Cali</t>
  </si>
  <si>
    <t>Contrato 1: Becas</t>
  </si>
  <si>
    <t>Contrato 4. Convenio Icetex</t>
  </si>
  <si>
    <t>Contrato/convenio Interadminstrativo</t>
  </si>
  <si>
    <t>Fortalecimiento de la Plataforma Tecnológica de la Alcaldia de Santiago de Cali</t>
  </si>
  <si>
    <t>Contrato 11: Modernización tecnológica Plataforma Gestión Contractual (PGC) para Uso y apropiación distrital</t>
  </si>
  <si>
    <t>Ya tiene acta de inicio</t>
  </si>
  <si>
    <t>Contrato 5: Sistema Mesa de ayuda</t>
  </si>
  <si>
    <t>Contrato 1: Infraestructura y Seguridad, Conectividad a plataformas en nubes</t>
  </si>
  <si>
    <t>Contrato 7: Plataforma para los sistemas de información financiera de la Alcaldía de Santiago de Cali en Nube</t>
  </si>
  <si>
    <t>Acuerdo Marco</t>
  </si>
  <si>
    <t>El acta de inicio se firmo el 15-Sep-25</t>
  </si>
  <si>
    <t>Contrato 14: Desarrollos ABAP SAP</t>
  </si>
  <si>
    <t>Pendiente la aprobacion de las Pólizas para firmar el acta inicio</t>
  </si>
  <si>
    <t>Contrato 9: Desarrollo de Ecosistema de Aplicaciones (web y móvil) Distrito de Cali</t>
  </si>
  <si>
    <t>En observaciones al priego definitivo hasta el 22/09/2025</t>
  </si>
  <si>
    <t>Contrato 13: Desarrollo APP de Ciudad</t>
  </si>
  <si>
    <t>Contrato 3: Fortalecimiento y modernización del SGFT SAP</t>
  </si>
  <si>
    <t>Contrato 6: Sistema de virtualización para los sistemas de información transversales de la Alcaldía de Santiago de Cali en Nube, Sistema de análisis</t>
  </si>
  <si>
    <t>El acta de inicio se firmo el 05-Sep-25</t>
  </si>
  <si>
    <t>Contrato 8: Servicio de virtualización del DRP para los sistemas de información transversales de la Alcaldía de Santiago de Cali en Nube</t>
  </si>
  <si>
    <t>La presentación de ofertas se realizara el 02-Oct-25</t>
  </si>
  <si>
    <t>Contrato 2: Interventoria Infraestructura y Seguridad, Conectividad a plataformas en nubes</t>
  </si>
  <si>
    <t>La presentación de ofertas 18-Sep-25</t>
  </si>
  <si>
    <t>Contrato 12: Aplicación Infraestructura Tecnológica (DATIC)</t>
  </si>
  <si>
    <t>Últimos ajustes para publicación.</t>
  </si>
  <si>
    <t>Contrato 10: Interventoria Desarrollo de Ecosistema de Aplicaciones (web y móvil) Distrito de Cali</t>
  </si>
  <si>
    <t>Contrato 4: Suite Google Workspace</t>
  </si>
  <si>
    <t>Implementación de obras de espacio público en el marco de la política pública de Mi Habitat de Santaigo de Cali</t>
  </si>
  <si>
    <t>Contrato 8: Estudios de detalle Espacio Público Cristo Rey Tramo IV</t>
  </si>
  <si>
    <t>*Sin bien esta ajustado en tiempo; la secretaría espera lograr los diseños al 31 de diciembre 2025. En proceso contrato con EDRU a la espera de viabilidad de concejo con declaratoria de lotes.</t>
  </si>
  <si>
    <t>Contrato 9:Estudios de detalle Espacio Público Bulevar Figueroa</t>
  </si>
  <si>
    <t>Obra</t>
  </si>
  <si>
    <t>Interventoría</t>
  </si>
  <si>
    <t>Implementación del parque de las cocinas, bebidas tradicionales y artesanías del pacífico “parque pacífico” de Santiago de Cali</t>
  </si>
  <si>
    <t>Contrato 1: Parque Pacífico</t>
  </si>
  <si>
    <t>Selección abreviada Subasta inversa</t>
  </si>
  <si>
    <t>Actualmente se tiene planeado la adición de estos recursos a través del proyecto de acuerdo por el cual se aprobará el presupuesto de la vigencia 2026, con el fin de adelantar el proceso de adquisición en el mes de febrero de 2026.</t>
  </si>
  <si>
    <t>Recuperación Malla Vial</t>
  </si>
  <si>
    <t>Mientras se finaliza la estructuración, sacar esto del cuadro para no generar confusión</t>
  </si>
  <si>
    <t>Consolidación de la red municipal integrada REMI en el Distrito de Santiago de Cali</t>
  </si>
  <si>
    <t>Contrato 5: Modernización y Ampliación de la Red REMI en Distrito de Santiago de Cali</t>
  </si>
  <si>
    <t>Contrato 6 : Interventoria Modernización y Ampliación de la Red REMI en Distrito de Santiago de Cali</t>
  </si>
  <si>
    <t>MOVILIDAD</t>
  </si>
  <si>
    <t>Implementación del sistema inteligente integrado de transporte público en Santaigo de Cali</t>
  </si>
  <si>
    <t>Mejoramiento de la oferta de trámites y servicios en línea a los ciudadanos de Santiago de Cali</t>
  </si>
  <si>
    <t>Contrato 17: Automatización de Procesos y racionalización de trámites</t>
  </si>
  <si>
    <t>selección Directa</t>
  </si>
  <si>
    <t>El acta de inicio se firmo el 11-Sep-25</t>
  </si>
  <si>
    <t>Fortalecimiento del Sistema Distrital de Cuidado "Cuidarte" en el Distrito de Santiago de Cali</t>
  </si>
  <si>
    <t>Contrato 5: Adecuaciones locativas Aulas y Centros de lavado 2026</t>
  </si>
  <si>
    <t>Contrato 6: Compra de lavadoras, secadoras y artículos para las Aulas y Centros de lavado 2026</t>
  </si>
  <si>
    <t>Selección abreviada (Compra)</t>
  </si>
  <si>
    <t>Contrato 1: Sistema de Información del Sistema Distrital de Cuidado SIDICU</t>
  </si>
  <si>
    <t>Concurso de meritos abierto - Selección abreviada</t>
  </si>
  <si>
    <t>Se esta esperando la inclucion al PAA</t>
  </si>
  <si>
    <t>Contrato 2: Adecuaciones locativas Aulas y Centros de lavado 2025</t>
  </si>
  <si>
    <t>Esta pendiente la aprobacion de la modificacion de la ficha BP del proyecto por parte de DAP. se midifico la fecha de publicacion del 3 de Oct al 31 del mismo mes.</t>
  </si>
  <si>
    <t>Contrato 3: Compra de lavadoras, secadoras y artículos para las Aulas y Centros de lavado 2025</t>
  </si>
  <si>
    <t>Esta pendiente la aprobacion de la modificacion de la ficha BP del proyecto por parte de DAP</t>
  </si>
  <si>
    <t>Contrato 7: Interventoría 2026</t>
  </si>
  <si>
    <t>Contrato Interadministrativo</t>
  </si>
  <si>
    <t>Contrato 4: Interventoría 2025</t>
  </si>
  <si>
    <t>Fortalecimiento al Sistema de Monitoreo y videovigilancia en Santiago de Cali</t>
  </si>
  <si>
    <t>Fortalecimiento de la oferta habitacional en Santiago de Cali</t>
  </si>
  <si>
    <t>Contrato 1. Subsidios para cierre financiero</t>
  </si>
  <si>
    <t>Resolución de traslado</t>
  </si>
  <si>
    <t>POR GIRAR</t>
  </si>
  <si>
    <t>* N/A Contrata FEV
 * Se trasladó mediante acto administrativo 17.537.520.000
 * 366 subsidios asignados en primera convocatoria. En proceso asignación 300 subsidios para 17 de octubre 2025.</t>
  </si>
  <si>
    <t>Contribución a la reducción del déficit cualitativo de vivienda en Santaigo de Cali</t>
  </si>
  <si>
    <t>Contrato 6 Contrato Subsidios de Mejoramiento de Vivienda</t>
  </si>
  <si>
    <t>N/A</t>
  </si>
  <si>
    <t>* N/A Contrata FEV
  * Se trasladó mediante acto administrativo 4.932.427.500. Se cuenta con RPC beneficiario FEV. Queda un saldo para trasado en el 2026 por resolucion de 3.288.485.000</t>
  </si>
  <si>
    <t>Contrato 6. Compra Predios Cristo Rey</t>
  </si>
  <si>
    <t>Compra Directa</t>
  </si>
  <si>
    <t>* N/A Gestión predial adquisición vía expropiación administrativa.
 *En proceso 3 debate del Concejo. Con la autorización, Vivienda procede a compra predios.</t>
  </si>
  <si>
    <t>Contrato 3: MISN Santa Elena</t>
  </si>
  <si>
    <t>* N/A Se refiere a convenio MVCT- Distrito
  *El otro si con el MINVIVIENDA ya fue firmado.
 *Vivienda cuenta con RCP e inicio tramite en Hacienda para desembolso del recurso.</t>
  </si>
  <si>
    <t>Proyecto 1:Construccion espacio publico manzana usos complementarios Fiscalía</t>
  </si>
  <si>
    <t>*En proceso definición ruta de trabajo una vez se cuenta con estudios y diseños</t>
  </si>
  <si>
    <t>Contrato 2. VIP El Pondaje</t>
  </si>
  <si>
    <t>Convenio Distrito FEV</t>
  </si>
  <si>
    <t>* N/A Convenio Interadministrativo SVSH - FEV.
  * En proceso de emisión resolución de trasferencia de recursos el 10 de octubre 2025. 
 * En espera acuerdo de utilidad pública en el concejo.
 *El lote compra a Emcali cuenta $4.850 millones. Los recursos restante se ejecutaran en el primer trimestre 2026 a traves de ejecución de proyectos de obra vía subsidios.</t>
  </si>
  <si>
    <t>Contrato 4. Compra manzana usos complementarios Fiscalía</t>
  </si>
  <si>
    <t>Convenio Interadministrativo SVS EDRU</t>
  </si>
  <si>
    <t>* N/A Contrato Interadministrativo SVSH - EDRU.
 *En proceso 3 debate del Concejo. Con la autorización, Vivienda procede a compra predios. 
 *Por el retraso será genera reserva presupuestal.</t>
  </si>
  <si>
    <t>Contrato 5. Compra manzana VIS Renovación urbana San Pascual</t>
  </si>
  <si>
    <t>* N/A Convenio Interadministrativo SVSH - FEV.
 *Reunión con juridica y DACP semana pasada y se acordo no hacer convenio derivado y no es requerido. Se trasladan los recursos al FEV a traves de resolucion administratia para el proximo viernes 10 de octubre 2025</t>
  </si>
  <si>
    <t>Fortalecimiento de la oferta habitacional</t>
  </si>
  <si>
    <t>Contrato 6. Socialización y difusión de los proyectos que generan la oferta habitacional en el Distrito</t>
  </si>
  <si>
    <t>Por definir con Sec Gobierno</t>
  </si>
  <si>
    <t>* Se recibió propuesta del operador Colgeser. Se hará contratación directa mediante contrato de prestación de servicios logisticos y firma de contrato el 10 de octubre de 2025</t>
  </si>
  <si>
    <t>Proyecto 2 : VIP El Pondaje 600</t>
  </si>
  <si>
    <t>Proyecto 3: Pondaje 300</t>
  </si>
  <si>
    <t>Proyecto 4: SAE 243 - 5 Predios transferidos</t>
  </si>
  <si>
    <t>* N/A Convenio Interadministrativo SVSH - FEV.
 * La resolución será emitida el proximo viernes 17 de octubre 2025.</t>
  </si>
  <si>
    <t>Proyecto 5: Lote Crema y Rojo</t>
  </si>
  <si>
    <t>PLANEACION</t>
  </si>
  <si>
    <t>Por definir</t>
  </si>
  <si>
    <t>Construcción y operación del Centro de Ciencia, Arte y Tecnología del distrito de Santiago de Cali</t>
  </si>
  <si>
    <t>Contrato de Promoción del Centro de Ciencia, Arte y Tecnología del Distrito de Santiago de Cali</t>
  </si>
  <si>
    <t>Contrato de Prestación de Servicios/Selección abreviada de menor cuantía</t>
  </si>
  <si>
    <t>Se reprograma de acuerdo con el diagnóstico y ruta entregadas por al EDRU.</t>
  </si>
  <si>
    <t>Interventoría para ela construcción de las fases II y III del Centro de Ciencia, Arte y Tecnología – YAWA.</t>
  </si>
  <si>
    <t>Contrato de Interventoría/ Concurso de Méritos</t>
  </si>
  <si>
    <t>Adición. Contrato de Promoción del Centro de Ciencia, Arte y Tecnología del Distrito de Santiago de Cali</t>
  </si>
  <si>
    <t>Modificación contractual</t>
  </si>
  <si>
    <t>Es necesario debatir sobre la ejecución de este recurso, dadas las circunstancias temporales de la obra.</t>
  </si>
  <si>
    <t>Adición. Interventoría para la construcción de las fases II y III del Centro de Ciencia, Arte y Tecnología – YAWA.</t>
  </si>
  <si>
    <t>Adición. Construcción de las fases II y III del Centro de Ciencia, Arte y Tecnología – YAWA.</t>
  </si>
  <si>
    <t>Construcción de las fases II y III del Centro de Ciencia, Arte y Tecnología – YAWA.</t>
  </si>
  <si>
    <t>Contrato de Obra Pública/Licitación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</si>
</sst>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0_ ;[Red]\-0\ "/>
    <numFmt numFmtId="167" formatCode="_-&quot;$&quot;\ * #,##0_-;\-&quot;$&quot;\ * #,##0_-;_-&quot;$&quot;\ * &quot;-&quot;??_-;_-@"/>
    <numFmt numFmtId="168" formatCode="d/m/yyyy"/>
    <numFmt numFmtId="169" formatCode="_-* #,##0.00_-;\-* #,##0.00_-;_-* &quot;-&quot;??_-;_-@"/>
    <numFmt numFmtId="170" formatCode="_-* #,##0_-;\-* #,##0_-;_-* &quot;-&quot;??_-;_-@"/>
    <numFmt numFmtId="171" formatCode="#,##0.00;\(#,##0.00\)"/>
    <numFmt numFmtId="172" formatCode="dd\-mmm\-yy"/>
    <numFmt numFmtId="173" formatCode="dd\-mmm\-yy\,\ dddd"/>
  </numFmts>
  <fonts count="12">
    <font>
      <sz val="11"/>
      <color theme="1"/>
      <name val="Aptos Narrow"/>
      <scheme val="minor"/>
    </font>
    <font>
      <sz val="12"/>
      <color theme="1"/>
      <name val="Arial"/>
    </font>
    <font>
      <sz val="12"/>
      <color rgb="FF000000"/>
      <name val="Arial"/>
    </font>
    <font>
      <sz val="11"/>
      <color rgb="FF000000"/>
      <name val="&quot;Aptos Narrow&quot;"/>
    </font>
    <font>
      <sz val="11"/>
      <color theme="1"/>
      <name val="Arial"/>
    </font>
    <font>
      <sz val="11"/>
      <color theme="1"/>
      <name val="Aptos Narrow"/>
    </font>
    <font>
      <sz val="11"/>
      <color rgb="FF000000"/>
      <name val="Arial"/>
    </font>
    <font>
      <sz val="11"/>
      <color rgb="FF000000"/>
      <name val="&quot;\0022Aptos Narrow\0022&quot;"/>
    </font>
    <font>
      <sz val="11"/>
      <color rgb="FF000000"/>
      <name val="Arial"/>
    </font>
    <font>
      <sz val="11"/>
      <color theme="1"/>
      <name val="Aptos Narrow"/>
      <scheme val="minor"/>
    </font>
    <font>
      <b/>
      <sz val="11"/>
      <color theme="0"/>
      <name val="Arial Narrow"/>
    </font>
    <font>
      <sz val="11"/>
      <color theme="0"/>
      <name val="Aptos Narrow"/>
      <scheme val="minor"/>
    </font>
  </fonts>
  <fills count="6">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F6F8F9"/>
        <bgColor rgb="FFF6F8F9"/>
      </patternFill>
    </fill>
    <fill>
      <patternFill patternType="solid">
        <fgColor theme="0"/>
        <bgColor theme="0"/>
      </patternFill>
    </fill>
  </fills>
  <borders count="15">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000000"/>
      </left>
      <right style="thin">
        <color rgb="FF000000"/>
      </right>
      <top style="thin">
        <color rgb="FF000000"/>
      </top>
      <bottom style="thin">
        <color rgb="FF000000"/>
      </bottom>
      <diagonal/>
    </border>
    <border>
      <left style="thin">
        <color rgb="FF356854"/>
      </left>
      <right style="thin">
        <color rgb="FF284E3F"/>
      </right>
      <top style="thin">
        <color rgb="FF284E3F"/>
      </top>
      <bottom style="thin">
        <color rgb="FF284E3F"/>
      </bottom>
      <diagonal/>
    </border>
    <border>
      <left style="thin">
        <color rgb="FF000000"/>
      </left>
      <right style="thin">
        <color rgb="FF000000"/>
      </right>
      <top style="thin">
        <color rgb="FF000000"/>
      </top>
      <bottom style="thin">
        <color rgb="FF284E3F"/>
      </bottom>
      <diagonal/>
    </border>
    <border>
      <left style="thin">
        <color rgb="FFFFFFFF"/>
      </left>
      <right style="thin">
        <color rgb="FFFFFFFF"/>
      </right>
      <top style="thin">
        <color rgb="FFFFFFFF"/>
      </top>
      <bottom style="thin">
        <color rgb="FFFFFFFF"/>
      </bottom>
      <diagonal/>
    </border>
    <border>
      <left style="thin">
        <color rgb="FFF6F8F9"/>
      </left>
      <right style="thin">
        <color rgb="FFF6F8F9"/>
      </right>
      <top style="thin">
        <color rgb="FFF6F8F9"/>
      </top>
      <bottom style="thin">
        <color rgb="FFF6F8F9"/>
      </bottom>
      <diagonal/>
    </border>
    <border>
      <left style="thin">
        <color rgb="FFFFFFFF"/>
      </left>
      <right style="thin">
        <color rgb="FF000000"/>
      </right>
      <top style="thin">
        <color rgb="FF000000"/>
      </top>
      <bottom style="thin">
        <color rgb="FF000000"/>
      </bottom>
      <diagonal/>
    </border>
    <border>
      <left style="thin">
        <color rgb="FFF6F8F9"/>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F6F8F9"/>
      </bottom>
      <diagonal/>
    </border>
    <border>
      <left style="thin">
        <color rgb="FF000000"/>
      </left>
      <right style="thin">
        <color rgb="FF000000"/>
      </right>
      <top style="thin">
        <color rgb="FF000000"/>
      </top>
      <bottom style="thin">
        <color rgb="FFFFFF00"/>
      </bottom>
      <diagonal/>
    </border>
    <border>
      <left style="thin">
        <color rgb="FF000000"/>
      </left>
      <right style="thin">
        <color rgb="FFF6F8F9"/>
      </right>
      <top style="thin">
        <color rgb="FF000000"/>
      </top>
      <bottom style="thin">
        <color rgb="FFF6F8F9"/>
      </bottom>
      <diagonal/>
    </border>
    <border>
      <left style="thin">
        <color rgb="FFFFFFFF"/>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s>
  <cellStyleXfs count="1">
    <xf numFmtId="0" fontId="0" fillId="0" borderId="0"/>
  </cellStyleXfs>
  <cellXfs count="215">
    <xf numFmtId="0" fontId="0" fillId="0" borderId="0" xfId="0" applyFont="1" applyAlignment="1"/>
    <xf numFmtId="0" fontId="1" fillId="0" borderId="3" xfId="0" applyFont="1" applyBorder="1" applyAlignment="1">
      <alignment horizontal="left" vertical="center"/>
    </xf>
    <xf numFmtId="0" fontId="1" fillId="0" borderId="3" xfId="0" applyFont="1" applyBorder="1" applyAlignment="1">
      <alignment horizontal="left" vertical="center" wrapText="1"/>
    </xf>
    <xf numFmtId="0" fontId="1" fillId="0" borderId="3" xfId="0" applyFont="1" applyBorder="1" applyAlignment="1">
      <alignment horizontal="left" vertical="center" wrapText="1"/>
    </xf>
    <xf numFmtId="0" fontId="2" fillId="0" borderId="3" xfId="0" applyFont="1" applyBorder="1" applyAlignment="1">
      <alignment horizontal="center" vertical="center"/>
    </xf>
    <xf numFmtId="0" fontId="2" fillId="0" borderId="3" xfId="0" applyFont="1" applyBorder="1" applyAlignment="1">
      <alignment horizontal="left" vertical="center"/>
    </xf>
    <xf numFmtId="0" fontId="2" fillId="0" borderId="3" xfId="0" applyFont="1" applyBorder="1" applyAlignment="1">
      <alignment horizontal="left" vertical="center"/>
    </xf>
    <xf numFmtId="14" fontId="4" fillId="0" borderId="3" xfId="0" applyNumberFormat="1" applyFont="1" applyBorder="1" applyAlignment="1">
      <alignment vertical="center" wrapText="1"/>
    </xf>
    <xf numFmtId="14" fontId="5" fillId="0" borderId="3" xfId="0" applyNumberFormat="1" applyFont="1" applyBorder="1" applyAlignment="1">
      <alignment vertical="center" wrapText="1"/>
    </xf>
    <xf numFmtId="0" fontId="4" fillId="0" borderId="3" xfId="0" applyFont="1" applyBorder="1" applyAlignment="1">
      <alignment horizontal="left" vertical="center" wrapText="1"/>
    </xf>
    <xf numFmtId="0" fontId="5" fillId="0" borderId="8" xfId="0" applyFont="1" applyBorder="1" applyAlignment="1">
      <alignment horizontal="left" vertical="center" wrapText="1"/>
    </xf>
    <xf numFmtId="0" fontId="5" fillId="0" borderId="3" xfId="0" applyFont="1" applyBorder="1" applyAlignment="1">
      <alignment horizontal="left" vertical="center" wrapText="1"/>
    </xf>
    <xf numFmtId="0" fontId="5" fillId="0" borderId="3" xfId="0" applyFont="1" applyBorder="1" applyAlignment="1">
      <alignment horizontal="center" vertical="center" wrapText="1"/>
    </xf>
    <xf numFmtId="0" fontId="5" fillId="0" borderId="3" xfId="0" applyFont="1" applyBorder="1" applyAlignment="1">
      <alignment horizontal="left" vertical="top" wrapText="1"/>
    </xf>
    <xf numFmtId="170" fontId="5" fillId="0" borderId="3" xfId="0" applyNumberFormat="1" applyFont="1" applyBorder="1" applyAlignment="1">
      <alignment vertical="center"/>
    </xf>
    <xf numFmtId="0" fontId="5" fillId="0" borderId="3" xfId="0" applyFont="1" applyBorder="1" applyAlignment="1">
      <alignment vertical="center" wrapText="1"/>
    </xf>
    <xf numFmtId="0" fontId="5" fillId="0" borderId="3" xfId="0" applyFont="1" applyBorder="1" applyAlignment="1">
      <alignment vertical="center"/>
    </xf>
    <xf numFmtId="14" fontId="5" fillId="3" borderId="3" xfId="0" applyNumberFormat="1" applyFont="1" applyFill="1" applyBorder="1" applyAlignment="1">
      <alignment vertical="center" wrapText="1"/>
    </xf>
    <xf numFmtId="164" fontId="5" fillId="0" borderId="3" xfId="0" applyNumberFormat="1" applyFont="1" applyBorder="1" applyAlignment="1">
      <alignment horizontal="center" vertical="center" wrapText="1"/>
    </xf>
    <xf numFmtId="0" fontId="4" fillId="0" borderId="3" xfId="0" applyFont="1" applyBorder="1" applyAlignment="1">
      <alignment horizontal="center" vertical="center" wrapText="1"/>
    </xf>
    <xf numFmtId="164" fontId="4" fillId="0" borderId="3" xfId="0" applyNumberFormat="1" applyFont="1" applyBorder="1" applyAlignment="1">
      <alignment horizontal="center" vertical="center" wrapText="1"/>
    </xf>
    <xf numFmtId="0" fontId="7" fillId="2" borderId="3" xfId="0" applyFont="1" applyFill="1" applyBorder="1" applyAlignment="1">
      <alignment horizontal="left" vertical="center"/>
    </xf>
    <xf numFmtId="171" fontId="5" fillId="0" borderId="3" xfId="0" applyNumberFormat="1" applyFont="1" applyBorder="1" applyAlignment="1">
      <alignment vertical="center"/>
    </xf>
    <xf numFmtId="9" fontId="5" fillId="0" borderId="3" xfId="0" applyNumberFormat="1" applyFont="1" applyBorder="1" applyAlignment="1">
      <alignment vertical="center"/>
    </xf>
    <xf numFmtId="4" fontId="5" fillId="0" borderId="3" xfId="0" applyNumberFormat="1" applyFont="1" applyBorder="1" applyAlignment="1">
      <alignment vertical="center"/>
    </xf>
    <xf numFmtId="4" fontId="3" fillId="2" borderId="3" xfId="0" applyNumberFormat="1" applyFont="1" applyFill="1" applyBorder="1" applyAlignment="1">
      <alignment horizontal="right" vertical="center"/>
    </xf>
    <xf numFmtId="4" fontId="3" fillId="2" borderId="3" xfId="0" applyNumberFormat="1" applyFont="1" applyFill="1" applyBorder="1" applyAlignment="1">
      <alignment vertical="center"/>
    </xf>
    <xf numFmtId="0" fontId="5" fillId="0" borderId="9" xfId="0" applyFont="1" applyBorder="1" applyAlignment="1">
      <alignment horizontal="left" vertical="center" wrapText="1"/>
    </xf>
    <xf numFmtId="0" fontId="7" fillId="4" borderId="3" xfId="0" applyFont="1" applyFill="1" applyBorder="1" applyAlignment="1">
      <alignment horizontal="left" vertical="center"/>
    </xf>
    <xf numFmtId="14" fontId="6" fillId="3" borderId="3" xfId="0" applyNumberFormat="1" applyFont="1" applyFill="1" applyBorder="1" applyAlignment="1">
      <alignment horizontal="right" vertical="center"/>
    </xf>
    <xf numFmtId="0" fontId="3" fillId="0" borderId="3" xfId="0" applyFont="1" applyBorder="1" applyAlignment="1">
      <alignment horizontal="center" vertical="center"/>
    </xf>
    <xf numFmtId="0" fontId="4" fillId="2" borderId="3" xfId="0" applyFont="1" applyFill="1" applyBorder="1" applyAlignment="1">
      <alignment horizontal="left" vertical="center" wrapText="1"/>
    </xf>
    <xf numFmtId="0" fontId="5" fillId="2" borderId="8" xfId="0" applyFont="1" applyFill="1" applyBorder="1" applyAlignment="1">
      <alignment horizontal="left" vertical="center" wrapText="1"/>
    </xf>
    <xf numFmtId="0" fontId="5" fillId="2" borderId="3" xfId="0" applyFont="1" applyFill="1" applyBorder="1" applyAlignment="1">
      <alignment horizontal="left" vertical="center" wrapText="1"/>
    </xf>
    <xf numFmtId="0" fontId="5" fillId="2" borderId="3" xfId="0" applyFont="1" applyFill="1" applyBorder="1" applyAlignment="1">
      <alignment horizontal="center" vertical="center" wrapText="1"/>
    </xf>
    <xf numFmtId="0" fontId="5" fillId="2" borderId="3" xfId="0" applyFont="1" applyFill="1" applyBorder="1" applyAlignment="1">
      <alignment horizontal="left" vertical="top" wrapText="1"/>
    </xf>
    <xf numFmtId="170" fontId="5" fillId="2" borderId="3" xfId="0" applyNumberFormat="1" applyFont="1" applyFill="1" applyBorder="1" applyAlignment="1">
      <alignment vertical="center"/>
    </xf>
    <xf numFmtId="0" fontId="5" fillId="2" borderId="3" xfId="0" applyFont="1" applyFill="1" applyBorder="1" applyAlignment="1">
      <alignment vertical="center" wrapText="1"/>
    </xf>
    <xf numFmtId="0" fontId="5" fillId="2" borderId="3" xfId="0" applyFont="1" applyFill="1" applyBorder="1" applyAlignment="1">
      <alignment vertical="center"/>
    </xf>
    <xf numFmtId="14" fontId="5" fillId="2" borderId="3" xfId="0" applyNumberFormat="1" applyFont="1" applyFill="1" applyBorder="1" applyAlignment="1">
      <alignment vertical="center" wrapText="1"/>
    </xf>
    <xf numFmtId="14" fontId="4" fillId="2" borderId="3" xfId="0" applyNumberFormat="1" applyFont="1" applyFill="1" applyBorder="1" applyAlignment="1">
      <alignment vertical="center" wrapText="1"/>
    </xf>
    <xf numFmtId="164" fontId="5" fillId="2" borderId="3" xfId="0" applyNumberFormat="1" applyFont="1" applyFill="1" applyBorder="1" applyAlignment="1">
      <alignment horizontal="center" vertical="center" wrapText="1"/>
    </xf>
    <xf numFmtId="171" fontId="5" fillId="2" borderId="3" xfId="0" applyNumberFormat="1" applyFont="1" applyFill="1" applyBorder="1" applyAlignment="1">
      <alignment vertical="center"/>
    </xf>
    <xf numFmtId="9" fontId="5" fillId="2" borderId="3" xfId="0" applyNumberFormat="1" applyFont="1" applyFill="1" applyBorder="1" applyAlignment="1">
      <alignment vertical="center"/>
    </xf>
    <xf numFmtId="4" fontId="5" fillId="2" borderId="3" xfId="0" applyNumberFormat="1" applyFont="1" applyFill="1" applyBorder="1" applyAlignment="1">
      <alignment vertical="center"/>
    </xf>
    <xf numFmtId="172" fontId="5" fillId="0" borderId="3" xfId="0" applyNumberFormat="1" applyFont="1" applyBorder="1" applyAlignment="1">
      <alignment vertical="center" wrapText="1"/>
    </xf>
    <xf numFmtId="14" fontId="4" fillId="3" borderId="3" xfId="0" applyNumberFormat="1" applyFont="1" applyFill="1" applyBorder="1" applyAlignment="1">
      <alignment vertical="center" wrapText="1"/>
    </xf>
    <xf numFmtId="0" fontId="5" fillId="3" borderId="3" xfId="0" applyFont="1" applyFill="1" applyBorder="1" applyAlignment="1">
      <alignment horizontal="center" vertical="center" wrapText="1"/>
    </xf>
    <xf numFmtId="164" fontId="5" fillId="0" borderId="3" xfId="0" applyNumberFormat="1" applyFont="1" applyBorder="1" applyAlignment="1">
      <alignment vertical="center" wrapText="1"/>
    </xf>
    <xf numFmtId="0" fontId="5" fillId="0" borderId="3" xfId="0" applyFont="1" applyBorder="1" applyAlignment="1">
      <alignment horizontal="left" vertical="top"/>
    </xf>
    <xf numFmtId="0" fontId="4" fillId="0" borderId="3" xfId="0" applyFont="1" applyBorder="1" applyAlignment="1">
      <alignment horizontal="left" vertical="top"/>
    </xf>
    <xf numFmtId="0" fontId="4" fillId="0" borderId="3" xfId="0" applyFont="1" applyBorder="1" applyAlignment="1">
      <alignment horizontal="left" vertical="top" wrapText="1"/>
    </xf>
    <xf numFmtId="0" fontId="4" fillId="3" borderId="3" xfId="0" applyFont="1" applyFill="1" applyBorder="1" applyAlignment="1">
      <alignment horizontal="center" vertical="center" wrapText="1"/>
    </xf>
    <xf numFmtId="0" fontId="4" fillId="5" borderId="3" xfId="0" applyFont="1" applyFill="1" applyBorder="1" applyAlignment="1">
      <alignment horizontal="left" vertical="center" wrapText="1"/>
    </xf>
    <xf numFmtId="0" fontId="4" fillId="5" borderId="8" xfId="0" applyFont="1" applyFill="1" applyBorder="1" applyAlignment="1">
      <alignment horizontal="left" vertical="center" wrapText="1"/>
    </xf>
    <xf numFmtId="0" fontId="1" fillId="5" borderId="3" xfId="0" applyFont="1" applyFill="1" applyBorder="1" applyAlignment="1">
      <alignment horizontal="center" vertical="center" wrapText="1"/>
    </xf>
    <xf numFmtId="0" fontId="5" fillId="5" borderId="3" xfId="0" applyFont="1" applyFill="1" applyBorder="1" applyAlignment="1">
      <alignment horizontal="left" vertical="top" wrapText="1"/>
    </xf>
    <xf numFmtId="0" fontId="5" fillId="5" borderId="3" xfId="0" applyFont="1" applyFill="1" applyBorder="1" applyAlignment="1">
      <alignment horizontal="left" vertical="center" wrapText="1"/>
    </xf>
    <xf numFmtId="170" fontId="4" fillId="5" borderId="3" xfId="0" applyNumberFormat="1" applyFont="1" applyFill="1" applyBorder="1" applyAlignment="1">
      <alignment vertical="center"/>
    </xf>
    <xf numFmtId="0" fontId="4" fillId="5" borderId="3" xfId="0" applyFont="1" applyFill="1" applyBorder="1" applyAlignment="1">
      <alignment vertical="center" wrapText="1"/>
    </xf>
    <xf numFmtId="0" fontId="5" fillId="5" borderId="3" xfId="0" applyFont="1" applyFill="1" applyBorder="1" applyAlignment="1">
      <alignment vertical="center"/>
    </xf>
    <xf numFmtId="14" fontId="5" fillId="5" borderId="3" xfId="0" applyNumberFormat="1" applyFont="1" applyFill="1" applyBorder="1" applyAlignment="1">
      <alignment vertical="center" wrapText="1"/>
    </xf>
    <xf numFmtId="14" fontId="6" fillId="5" borderId="3" xfId="0" applyNumberFormat="1" applyFont="1" applyFill="1" applyBorder="1" applyAlignment="1">
      <alignment horizontal="right" vertical="center"/>
    </xf>
    <xf numFmtId="164" fontId="5" fillId="5" borderId="3" xfId="0" applyNumberFormat="1" applyFont="1" applyFill="1" applyBorder="1" applyAlignment="1">
      <alignment horizontal="center" vertical="center" wrapText="1"/>
    </xf>
    <xf numFmtId="0" fontId="5" fillId="5" borderId="3" xfId="0" applyFont="1" applyFill="1" applyBorder="1" applyAlignment="1">
      <alignment horizontal="center" vertical="center" wrapText="1"/>
    </xf>
    <xf numFmtId="14" fontId="4" fillId="5" borderId="3" xfId="0" applyNumberFormat="1" applyFont="1" applyFill="1" applyBorder="1" applyAlignment="1">
      <alignment vertical="center" wrapText="1"/>
    </xf>
    <xf numFmtId="0" fontId="6" fillId="5" borderId="3" xfId="0" applyFont="1" applyFill="1" applyBorder="1" applyAlignment="1">
      <alignment horizontal="center" vertical="center" wrapText="1"/>
    </xf>
    <xf numFmtId="171" fontId="5" fillId="5" borderId="3" xfId="0" applyNumberFormat="1" applyFont="1" applyFill="1" applyBorder="1" applyAlignment="1">
      <alignment vertical="center"/>
    </xf>
    <xf numFmtId="9" fontId="5" fillId="5" borderId="3" xfId="0" applyNumberFormat="1" applyFont="1" applyFill="1" applyBorder="1" applyAlignment="1">
      <alignment vertical="center"/>
    </xf>
    <xf numFmtId="4" fontId="5" fillId="5" borderId="3" xfId="0" applyNumberFormat="1" applyFont="1" applyFill="1" applyBorder="1" applyAlignment="1">
      <alignment vertical="center"/>
    </xf>
    <xf numFmtId="4" fontId="3" fillId="5" borderId="3" xfId="0" applyNumberFormat="1" applyFont="1" applyFill="1" applyBorder="1" applyAlignment="1">
      <alignment horizontal="right" vertical="center"/>
    </xf>
    <xf numFmtId="4" fontId="3" fillId="5" borderId="3" xfId="0" applyNumberFormat="1" applyFont="1" applyFill="1" applyBorder="1" applyAlignment="1">
      <alignment vertical="center"/>
    </xf>
    <xf numFmtId="0" fontId="4" fillId="0" borderId="3" xfId="0" applyFont="1" applyBorder="1" applyAlignment="1">
      <alignment vertical="center" wrapText="1"/>
    </xf>
    <xf numFmtId="14" fontId="6" fillId="0" borderId="3" xfId="0" applyNumberFormat="1" applyFont="1" applyBorder="1" applyAlignment="1">
      <alignment horizontal="right" vertical="center"/>
    </xf>
    <xf numFmtId="0" fontId="6" fillId="0" borderId="3" xfId="0" applyFont="1" applyBorder="1" applyAlignment="1">
      <alignment horizontal="center" vertical="center"/>
    </xf>
    <xf numFmtId="0" fontId="5" fillId="0" borderId="3" xfId="0" applyFont="1" applyBorder="1" applyAlignment="1">
      <alignment vertical="center" wrapText="1"/>
    </xf>
    <xf numFmtId="0" fontId="4" fillId="0" borderId="3" xfId="0" applyFont="1" applyBorder="1" applyAlignment="1">
      <alignment vertical="center"/>
    </xf>
    <xf numFmtId="14" fontId="5" fillId="0" borderId="3" xfId="0" applyNumberFormat="1" applyFont="1" applyBorder="1" applyAlignment="1">
      <alignment vertical="center" wrapText="1"/>
    </xf>
    <xf numFmtId="14" fontId="6" fillId="3" borderId="3" xfId="0" applyNumberFormat="1" applyFont="1" applyFill="1" applyBorder="1" applyAlignment="1">
      <alignment horizontal="right" vertical="center"/>
    </xf>
    <xf numFmtId="0" fontId="6" fillId="3" borderId="3" xfId="0" applyFont="1" applyFill="1" applyBorder="1" applyAlignment="1">
      <alignment horizontal="center" vertical="center" wrapText="1"/>
    </xf>
    <xf numFmtId="4" fontId="4" fillId="0" borderId="3" xfId="0" applyNumberFormat="1" applyFont="1" applyBorder="1" applyAlignment="1">
      <alignment vertical="center"/>
    </xf>
    <xf numFmtId="4" fontId="5" fillId="0" borderId="3" xfId="0" applyNumberFormat="1" applyFont="1" applyBorder="1" applyAlignment="1">
      <alignment vertical="center"/>
    </xf>
    <xf numFmtId="9" fontId="4" fillId="0" borderId="3" xfId="0" applyNumberFormat="1" applyFont="1" applyBorder="1" applyAlignment="1">
      <alignment vertical="center"/>
    </xf>
    <xf numFmtId="14" fontId="7" fillId="4" borderId="3" xfId="0" applyNumberFormat="1" applyFont="1" applyFill="1" applyBorder="1" applyAlignment="1">
      <alignment horizontal="right" vertical="center"/>
    </xf>
    <xf numFmtId="14" fontId="3" fillId="4" borderId="3" xfId="0" applyNumberFormat="1" applyFont="1" applyFill="1" applyBorder="1" applyAlignment="1">
      <alignment horizontal="right" vertical="center"/>
    </xf>
    <xf numFmtId="14" fontId="7" fillId="2" borderId="3" xfId="0" applyNumberFormat="1" applyFont="1" applyFill="1" applyBorder="1" applyAlignment="1">
      <alignment horizontal="right" vertical="center"/>
    </xf>
    <xf numFmtId="4" fontId="3" fillId="4" borderId="3" xfId="0" applyNumberFormat="1" applyFont="1" applyFill="1" applyBorder="1" applyAlignment="1">
      <alignment horizontal="center" vertical="center"/>
    </xf>
    <xf numFmtId="170" fontId="4" fillId="0" borderId="3" xfId="0" applyNumberFormat="1" applyFont="1" applyBorder="1" applyAlignment="1">
      <alignment vertical="center"/>
    </xf>
    <xf numFmtId="0" fontId="6" fillId="0" borderId="3" xfId="0" applyFont="1" applyBorder="1" applyAlignment="1">
      <alignment horizontal="left" vertical="center"/>
    </xf>
    <xf numFmtId="0" fontId="4" fillId="0" borderId="3" xfId="0" applyFont="1" applyBorder="1" applyAlignment="1">
      <alignment horizontal="center" vertical="center" wrapText="1"/>
    </xf>
    <xf numFmtId="0" fontId="4" fillId="0" borderId="3" xfId="0" applyFont="1" applyBorder="1" applyAlignment="1">
      <alignment horizontal="left" vertical="top" wrapText="1"/>
    </xf>
    <xf numFmtId="170" fontId="8" fillId="0" borderId="3" xfId="0" applyNumberFormat="1" applyFont="1" applyBorder="1" applyAlignment="1">
      <alignment vertical="center"/>
    </xf>
    <xf numFmtId="4" fontId="8" fillId="0" borderId="3" xfId="0" applyNumberFormat="1" applyFont="1" applyBorder="1" applyAlignment="1">
      <alignment vertical="center"/>
    </xf>
    <xf numFmtId="14" fontId="6" fillId="3" borderId="3" xfId="0" applyNumberFormat="1" applyFont="1" applyFill="1" applyBorder="1" applyAlignment="1">
      <alignment horizontal="right" vertical="center"/>
    </xf>
    <xf numFmtId="0" fontId="6" fillId="3" borderId="3" xfId="0" applyFont="1" applyFill="1" applyBorder="1" applyAlignment="1">
      <alignment horizontal="center" vertical="center"/>
    </xf>
    <xf numFmtId="9" fontId="5" fillId="0" borderId="3" xfId="0" applyNumberFormat="1" applyFont="1" applyBorder="1" applyAlignment="1">
      <alignment vertical="center"/>
    </xf>
    <xf numFmtId="4" fontId="3" fillId="4" borderId="3" xfId="0" applyNumberFormat="1" applyFont="1" applyFill="1" applyBorder="1" applyAlignment="1">
      <alignment horizontal="right" vertical="center"/>
    </xf>
    <xf numFmtId="170" fontId="6" fillId="4" borderId="3" xfId="0" applyNumberFormat="1" applyFont="1" applyFill="1" applyBorder="1" applyAlignment="1">
      <alignment vertical="center"/>
    </xf>
    <xf numFmtId="14" fontId="3" fillId="2" borderId="3" xfId="0" applyNumberFormat="1" applyFont="1" applyFill="1" applyBorder="1" applyAlignment="1">
      <alignment horizontal="right" vertical="center"/>
    </xf>
    <xf numFmtId="0" fontId="6" fillId="0" borderId="3" xfId="0" applyFont="1" applyBorder="1" applyAlignment="1">
      <alignment horizontal="center" vertical="center" wrapText="1"/>
    </xf>
    <xf numFmtId="9" fontId="3" fillId="4" borderId="3" xfId="0" applyNumberFormat="1" applyFont="1" applyFill="1" applyBorder="1" applyAlignment="1">
      <alignment horizontal="right" vertical="center"/>
    </xf>
    <xf numFmtId="9" fontId="6" fillId="4" borderId="3" xfId="0" applyNumberFormat="1" applyFont="1" applyFill="1" applyBorder="1" applyAlignment="1">
      <alignment horizontal="right" vertical="center"/>
    </xf>
    <xf numFmtId="4" fontId="7" fillId="4" borderId="3" xfId="0" applyNumberFormat="1" applyFont="1" applyFill="1" applyBorder="1" applyAlignment="1">
      <alignment horizontal="right" vertical="center"/>
    </xf>
    <xf numFmtId="14" fontId="3" fillId="3" borderId="3" xfId="0" applyNumberFormat="1" applyFont="1" applyFill="1" applyBorder="1" applyAlignment="1">
      <alignment horizontal="right" vertical="center"/>
    </xf>
    <xf numFmtId="0" fontId="3" fillId="3" borderId="3" xfId="0" applyFont="1" applyFill="1" applyBorder="1" applyAlignment="1">
      <alignment horizontal="center" vertical="center"/>
    </xf>
    <xf numFmtId="170" fontId="5" fillId="0" borderId="3" xfId="0" applyNumberFormat="1" applyFont="1" applyBorder="1" applyAlignment="1">
      <alignment horizontal="center" vertical="center"/>
    </xf>
    <xf numFmtId="0" fontId="6" fillId="2" borderId="3" xfId="0" applyFont="1" applyFill="1" applyBorder="1" applyAlignment="1">
      <alignment horizontal="left" vertical="center"/>
    </xf>
    <xf numFmtId="0" fontId="4" fillId="0" borderId="8" xfId="0" applyFont="1" applyBorder="1" applyAlignment="1">
      <alignment horizontal="left" vertical="center" wrapText="1"/>
    </xf>
    <xf numFmtId="0" fontId="3" fillId="0" borderId="3" xfId="0" applyFont="1" applyBorder="1" applyAlignment="1">
      <alignment horizontal="center" vertical="center"/>
    </xf>
    <xf numFmtId="170" fontId="3" fillId="0" borderId="3" xfId="0" applyNumberFormat="1" applyFont="1" applyBorder="1" applyAlignment="1">
      <alignment vertical="center"/>
    </xf>
    <xf numFmtId="14" fontId="3" fillId="0" borderId="3" xfId="0" applyNumberFormat="1" applyFont="1" applyBorder="1" applyAlignment="1">
      <alignment horizontal="right" vertical="center"/>
    </xf>
    <xf numFmtId="4" fontId="7" fillId="0" borderId="3" xfId="0" applyNumberFormat="1" applyFont="1" applyBorder="1" applyAlignment="1">
      <alignment horizontal="right" vertical="center"/>
    </xf>
    <xf numFmtId="4" fontId="3" fillId="0" borderId="3" xfId="0" applyNumberFormat="1" applyFont="1" applyBorder="1" applyAlignment="1">
      <alignment horizontal="right" vertical="center"/>
    </xf>
    <xf numFmtId="4" fontId="3" fillId="0" borderId="3" xfId="0" applyNumberFormat="1" applyFont="1" applyBorder="1" applyAlignment="1">
      <alignment vertical="center"/>
    </xf>
    <xf numFmtId="0" fontId="6" fillId="0" borderId="3" xfId="0" applyFont="1" applyBorder="1" applyAlignment="1">
      <alignment horizontal="left" vertical="center" wrapText="1"/>
    </xf>
    <xf numFmtId="4" fontId="6" fillId="0" borderId="3" xfId="0" applyNumberFormat="1" applyFont="1" applyBorder="1" applyAlignment="1">
      <alignment horizontal="right" vertical="center"/>
    </xf>
    <xf numFmtId="4" fontId="9" fillId="0" borderId="3" xfId="0" applyNumberFormat="1" applyFont="1" applyBorder="1" applyAlignment="1">
      <alignment vertical="center"/>
    </xf>
    <xf numFmtId="173" fontId="5" fillId="3" borderId="3" xfId="0" applyNumberFormat="1" applyFont="1" applyFill="1" applyBorder="1" applyAlignment="1">
      <alignment vertical="center" wrapText="1"/>
    </xf>
    <xf numFmtId="170" fontId="5" fillId="0" borderId="3" xfId="0" applyNumberFormat="1" applyFont="1" applyBorder="1" applyAlignment="1">
      <alignment horizontal="left" vertical="center"/>
    </xf>
    <xf numFmtId="0" fontId="5" fillId="0" borderId="3" xfId="0" applyFont="1" applyBorder="1" applyAlignment="1">
      <alignment horizontal="left" vertical="center"/>
    </xf>
    <xf numFmtId="14" fontId="5" fillId="0" borderId="3" xfId="0" applyNumberFormat="1" applyFont="1" applyBorder="1" applyAlignment="1">
      <alignment horizontal="right" vertical="center" wrapText="1"/>
    </xf>
    <xf numFmtId="14" fontId="5" fillId="3" borderId="3" xfId="0" applyNumberFormat="1" applyFont="1" applyFill="1" applyBorder="1" applyAlignment="1">
      <alignment horizontal="right" vertical="center" wrapText="1"/>
    </xf>
    <xf numFmtId="164" fontId="5" fillId="0" borderId="3" xfId="0" applyNumberFormat="1" applyFont="1" applyBorder="1" applyAlignment="1">
      <alignment horizontal="right" vertical="center" wrapText="1"/>
    </xf>
    <xf numFmtId="0" fontId="5" fillId="0" borderId="3" xfId="0" applyFont="1" applyBorder="1" applyAlignment="1">
      <alignment horizontal="right" vertical="center" wrapText="1"/>
    </xf>
    <xf numFmtId="0" fontId="5" fillId="3" borderId="3" xfId="0" applyFont="1" applyFill="1" applyBorder="1" applyAlignment="1">
      <alignment horizontal="left" vertical="center" wrapText="1"/>
    </xf>
    <xf numFmtId="171" fontId="5" fillId="0" borderId="3" xfId="0" applyNumberFormat="1" applyFont="1" applyBorder="1" applyAlignment="1">
      <alignment horizontal="right" vertical="center"/>
    </xf>
    <xf numFmtId="9" fontId="5" fillId="0" borderId="3" xfId="0" applyNumberFormat="1" applyFont="1" applyBorder="1" applyAlignment="1">
      <alignment horizontal="right" vertical="center"/>
    </xf>
    <xf numFmtId="4" fontId="5" fillId="0" borderId="3" xfId="0" applyNumberFormat="1" applyFont="1" applyBorder="1" applyAlignment="1">
      <alignment horizontal="left" vertical="center"/>
    </xf>
    <xf numFmtId="4" fontId="5" fillId="0" borderId="3" xfId="0" applyNumberFormat="1" applyFont="1" applyBorder="1" applyAlignment="1">
      <alignment horizontal="right" vertical="center"/>
    </xf>
    <xf numFmtId="0" fontId="5" fillId="0" borderId="3" xfId="0" applyFont="1" applyBorder="1" applyAlignment="1">
      <alignment horizontal="right" vertical="center"/>
    </xf>
    <xf numFmtId="4" fontId="3" fillId="2" borderId="3" xfId="0" applyNumberFormat="1" applyFont="1" applyFill="1" applyBorder="1" applyAlignment="1">
      <alignment horizontal="right" vertical="center"/>
    </xf>
    <xf numFmtId="0" fontId="5" fillId="0" borderId="7" xfId="0" applyFont="1" applyBorder="1" applyAlignment="1">
      <alignment horizontal="left" vertical="top" wrapText="1"/>
    </xf>
    <xf numFmtId="0" fontId="5" fillId="0" borderId="3" xfId="0" quotePrefix="1" applyFont="1" applyBorder="1" applyAlignment="1">
      <alignment horizontal="center" vertical="center" wrapText="1"/>
    </xf>
    <xf numFmtId="0" fontId="4" fillId="0" borderId="3" xfId="0" applyFont="1" applyBorder="1" applyAlignment="1">
      <alignment horizontal="center" vertical="center"/>
    </xf>
    <xf numFmtId="0" fontId="5" fillId="0" borderId="3" xfId="0" applyFont="1" applyBorder="1" applyAlignment="1">
      <alignment horizontal="center" vertical="center"/>
    </xf>
    <xf numFmtId="171" fontId="3" fillId="4" borderId="3" xfId="0" applyNumberFormat="1" applyFont="1" applyFill="1" applyBorder="1" applyAlignment="1">
      <alignment vertical="center"/>
    </xf>
    <xf numFmtId="9" fontId="3" fillId="4" borderId="3" xfId="0" applyNumberFormat="1" applyFont="1" applyFill="1" applyBorder="1" applyAlignment="1">
      <alignment vertical="center"/>
    </xf>
    <xf numFmtId="4" fontId="3" fillId="4" borderId="3" xfId="0" applyNumberFormat="1" applyFont="1" applyFill="1" applyBorder="1" applyAlignment="1">
      <alignment vertical="center"/>
    </xf>
    <xf numFmtId="0" fontId="3" fillId="4" borderId="3" xfId="0" applyFont="1" applyFill="1" applyBorder="1" applyAlignment="1">
      <alignment vertical="center"/>
    </xf>
    <xf numFmtId="170" fontId="3" fillId="4" borderId="3" xfId="0" applyNumberFormat="1" applyFont="1" applyFill="1" applyBorder="1" applyAlignment="1">
      <alignment vertical="center"/>
    </xf>
    <xf numFmtId="0" fontId="3" fillId="0" borderId="3" xfId="0" applyFont="1" applyBorder="1" applyAlignment="1"/>
    <xf numFmtId="170" fontId="3" fillId="2" borderId="3" xfId="0" applyNumberFormat="1" applyFont="1" applyFill="1" applyBorder="1" applyAlignment="1">
      <alignment vertical="center"/>
    </xf>
    <xf numFmtId="14" fontId="9" fillId="0" borderId="3" xfId="0" applyNumberFormat="1" applyFont="1" applyBorder="1" applyAlignment="1">
      <alignment vertical="center"/>
    </xf>
    <xf numFmtId="14" fontId="5" fillId="0" borderId="6" xfId="0" applyNumberFormat="1" applyFont="1" applyBorder="1" applyAlignment="1">
      <alignment vertical="center" wrapText="1"/>
    </xf>
    <xf numFmtId="0" fontId="6" fillId="2" borderId="3" xfId="0" applyFont="1" applyFill="1" applyBorder="1" applyAlignment="1">
      <alignment horizontal="left" vertical="center"/>
    </xf>
    <xf numFmtId="0" fontId="5" fillId="3" borderId="3" xfId="0" applyFont="1" applyFill="1" applyBorder="1" applyAlignment="1">
      <alignment horizontal="center" vertical="center" wrapText="1"/>
    </xf>
    <xf numFmtId="0" fontId="9" fillId="0" borderId="3" xfId="0" applyFont="1" applyBorder="1" applyAlignment="1">
      <alignment vertical="center"/>
    </xf>
    <xf numFmtId="170" fontId="5" fillId="0" borderId="3" xfId="0" applyNumberFormat="1" applyFont="1" applyBorder="1" applyAlignment="1">
      <alignment vertical="center"/>
    </xf>
    <xf numFmtId="0" fontId="4" fillId="0" borderId="3" xfId="0" applyFont="1" applyBorder="1" applyAlignment="1">
      <alignment horizontal="left" vertical="center" wrapText="1"/>
    </xf>
    <xf numFmtId="9" fontId="3" fillId="2" borderId="3" xfId="0" applyNumberFormat="1" applyFont="1" applyFill="1" applyBorder="1" applyAlignment="1">
      <alignment horizontal="right" vertical="center"/>
    </xf>
    <xf numFmtId="170" fontId="2" fillId="0" borderId="3" xfId="0" applyNumberFormat="1" applyFont="1" applyBorder="1" applyAlignment="1">
      <alignment vertical="center"/>
    </xf>
    <xf numFmtId="14" fontId="7" fillId="3" borderId="3" xfId="0" applyNumberFormat="1" applyFont="1" applyFill="1" applyBorder="1" applyAlignment="1">
      <alignment horizontal="right" vertical="center"/>
    </xf>
    <xf numFmtId="4" fontId="6" fillId="4" borderId="3" xfId="0" applyNumberFormat="1" applyFont="1" applyFill="1" applyBorder="1" applyAlignment="1">
      <alignment horizontal="right" vertical="center"/>
    </xf>
    <xf numFmtId="4" fontId="5" fillId="0" borderId="7" xfId="0" applyNumberFormat="1" applyFont="1" applyBorder="1" applyAlignment="1">
      <alignment vertical="center"/>
    </xf>
    <xf numFmtId="0" fontId="6" fillId="2" borderId="3" xfId="0" applyFont="1" applyFill="1" applyBorder="1" applyAlignment="1">
      <alignment horizontal="left" vertical="center"/>
    </xf>
    <xf numFmtId="0" fontId="3" fillId="2" borderId="8" xfId="0" applyFont="1" applyFill="1" applyBorder="1" applyAlignment="1">
      <alignment horizontal="left" vertical="center"/>
    </xf>
    <xf numFmtId="0" fontId="3" fillId="2" borderId="3" xfId="0" applyFont="1" applyFill="1" applyBorder="1" applyAlignment="1">
      <alignment horizontal="left" vertical="center"/>
    </xf>
    <xf numFmtId="0" fontId="3" fillId="2" borderId="3" xfId="0" applyFont="1" applyFill="1" applyBorder="1" applyAlignment="1">
      <alignment horizontal="center" vertical="center"/>
    </xf>
    <xf numFmtId="0" fontId="6" fillId="2" borderId="3" xfId="0" applyFont="1" applyFill="1" applyBorder="1" applyAlignment="1">
      <alignment horizontal="left" vertical="center"/>
    </xf>
    <xf numFmtId="0" fontId="9" fillId="0" borderId="3" xfId="0" applyFont="1" applyBorder="1" applyAlignment="1">
      <alignment vertical="center"/>
    </xf>
    <xf numFmtId="0" fontId="3" fillId="2" borderId="3" xfId="0" applyFont="1" applyFill="1" applyBorder="1" applyAlignment="1">
      <alignment horizontal="right" vertical="center"/>
    </xf>
    <xf numFmtId="0" fontId="6" fillId="2" borderId="3" xfId="0" applyFont="1" applyFill="1" applyBorder="1" applyAlignment="1">
      <alignment horizontal="center" vertical="center"/>
    </xf>
    <xf numFmtId="0" fontId="9" fillId="0" borderId="3" xfId="0" applyFont="1" applyBorder="1" applyAlignment="1">
      <alignment horizontal="center" vertical="center"/>
    </xf>
    <xf numFmtId="14" fontId="3" fillId="2" borderId="3" xfId="0" applyNumberFormat="1" applyFont="1" applyFill="1" applyBorder="1" applyAlignment="1">
      <alignment horizontal="center" vertical="center"/>
    </xf>
    <xf numFmtId="0" fontId="3" fillId="2" borderId="3" xfId="0" applyFont="1" applyFill="1" applyBorder="1" applyAlignment="1">
      <alignment vertical="center"/>
    </xf>
    <xf numFmtId="0" fontId="3" fillId="2" borderId="3" xfId="0" applyFont="1" applyFill="1" applyBorder="1" applyAlignment="1">
      <alignment vertical="center"/>
    </xf>
    <xf numFmtId="171" fontId="3" fillId="2" borderId="3" xfId="0" applyNumberFormat="1" applyFont="1" applyFill="1" applyBorder="1" applyAlignment="1">
      <alignment vertical="center"/>
    </xf>
    <xf numFmtId="9" fontId="3" fillId="2" borderId="3" xfId="0" applyNumberFormat="1" applyFont="1" applyFill="1" applyBorder="1" applyAlignment="1">
      <alignment vertical="center"/>
    </xf>
    <xf numFmtId="4" fontId="3" fillId="2" borderId="3" xfId="0" applyNumberFormat="1" applyFont="1" applyFill="1" applyBorder="1" applyAlignment="1">
      <alignment horizontal="right" vertical="center"/>
    </xf>
    <xf numFmtId="0" fontId="5" fillId="3" borderId="3" xfId="0" applyFont="1" applyFill="1" applyBorder="1" applyAlignment="1">
      <alignment horizontal="left" vertical="center" wrapText="1"/>
    </xf>
    <xf numFmtId="0" fontId="4" fillId="0" borderId="3" xfId="0" quotePrefix="1" applyFont="1" applyBorder="1" applyAlignment="1">
      <alignment horizontal="center" vertical="center" wrapText="1"/>
    </xf>
    <xf numFmtId="0" fontId="4" fillId="3" borderId="3" xfId="0" applyFont="1" applyFill="1" applyBorder="1" applyAlignment="1">
      <alignment vertical="center" wrapText="1"/>
    </xf>
    <xf numFmtId="0" fontId="4" fillId="0" borderId="9" xfId="0" applyFont="1" applyBorder="1" applyAlignment="1">
      <alignment horizontal="left" vertical="center" wrapText="1"/>
    </xf>
    <xf numFmtId="0" fontId="5" fillId="0" borderId="6" xfId="0" applyFont="1" applyBorder="1" applyAlignment="1">
      <alignment vertical="center" wrapText="1"/>
    </xf>
    <xf numFmtId="0" fontId="5" fillId="0" borderId="6" xfId="0" applyFont="1" applyBorder="1" applyAlignment="1">
      <alignment vertical="center"/>
    </xf>
    <xf numFmtId="4" fontId="5" fillId="0" borderId="10" xfId="0" applyNumberFormat="1" applyFont="1" applyBorder="1" applyAlignment="1">
      <alignment vertical="center"/>
    </xf>
    <xf numFmtId="4" fontId="3" fillId="2" borderId="3" xfId="0" applyNumberFormat="1" applyFont="1" applyFill="1" applyBorder="1" applyAlignment="1">
      <alignment horizontal="center" vertical="center"/>
    </xf>
    <xf numFmtId="0" fontId="5" fillId="0" borderId="10" xfId="0" applyFont="1" applyBorder="1" applyAlignment="1">
      <alignment vertical="center"/>
    </xf>
    <xf numFmtId="0" fontId="3" fillId="3" borderId="11" xfId="0" applyFont="1" applyFill="1" applyBorder="1" applyAlignment="1">
      <alignment horizontal="center" vertical="center"/>
    </xf>
    <xf numFmtId="171" fontId="5" fillId="0" borderId="10" xfId="0" applyNumberFormat="1" applyFont="1" applyBorder="1" applyAlignment="1">
      <alignment vertical="center"/>
    </xf>
    <xf numFmtId="9" fontId="5" fillId="0" borderId="10" xfId="0" applyNumberFormat="1" applyFont="1" applyBorder="1" applyAlignment="1">
      <alignment vertical="center"/>
    </xf>
    <xf numFmtId="4" fontId="5" fillId="0" borderId="10" xfId="0" applyNumberFormat="1" applyFont="1" applyBorder="1" applyAlignment="1">
      <alignment vertical="center"/>
    </xf>
    <xf numFmtId="9" fontId="5" fillId="0" borderId="12" xfId="0" applyNumberFormat="1" applyFont="1" applyBorder="1" applyAlignment="1">
      <alignment vertical="center"/>
    </xf>
    <xf numFmtId="0" fontId="5" fillId="0" borderId="12" xfId="0" applyFont="1" applyBorder="1" applyAlignment="1">
      <alignment vertical="center"/>
    </xf>
    <xf numFmtId="9" fontId="4" fillId="0" borderId="10" xfId="0" applyNumberFormat="1" applyFont="1" applyBorder="1" applyAlignment="1">
      <alignment vertical="center"/>
    </xf>
    <xf numFmtId="0" fontId="5" fillId="0" borderId="13" xfId="0" applyFont="1" applyBorder="1" applyAlignment="1">
      <alignment horizontal="left" vertical="center" wrapText="1"/>
    </xf>
    <xf numFmtId="0" fontId="5" fillId="0" borderId="14" xfId="0" applyFont="1" applyBorder="1" applyAlignment="1">
      <alignment horizontal="left" vertical="center" wrapText="1"/>
    </xf>
    <xf numFmtId="0" fontId="5" fillId="0" borderId="14" xfId="0" applyFont="1" applyBorder="1" applyAlignment="1">
      <alignment horizontal="center" vertical="center" wrapText="1"/>
    </xf>
    <xf numFmtId="0" fontId="4" fillId="0" borderId="14" xfId="0" applyFont="1" applyBorder="1" applyAlignment="1">
      <alignment horizontal="left" vertical="top" wrapText="1"/>
    </xf>
    <xf numFmtId="0" fontId="5" fillId="0" borderId="14" xfId="0" applyFont="1" applyBorder="1" applyAlignment="1">
      <alignment horizontal="left" vertical="top" wrapText="1"/>
    </xf>
    <xf numFmtId="170" fontId="5" fillId="0" borderId="14" xfId="0" applyNumberFormat="1" applyFont="1" applyBorder="1" applyAlignment="1">
      <alignment vertical="center"/>
    </xf>
    <xf numFmtId="0" fontId="5" fillId="0" borderId="14" xfId="0" applyFont="1" applyBorder="1" applyAlignment="1">
      <alignment vertical="center" wrapText="1"/>
    </xf>
    <xf numFmtId="0" fontId="5" fillId="0" borderId="14" xfId="0" applyFont="1" applyBorder="1" applyAlignment="1">
      <alignment vertical="center"/>
    </xf>
    <xf numFmtId="14" fontId="3" fillId="4" borderId="3" xfId="0" applyNumberFormat="1" applyFont="1" applyFill="1" applyBorder="1" applyAlignment="1">
      <alignment horizontal="right" vertical="center"/>
    </xf>
    <xf numFmtId="0" fontId="3" fillId="3" borderId="5" xfId="0" applyFont="1" applyFill="1" applyBorder="1" applyAlignment="1">
      <alignment horizontal="center" vertical="center"/>
    </xf>
    <xf numFmtId="171" fontId="5" fillId="0" borderId="14" xfId="0" applyNumberFormat="1" applyFont="1" applyBorder="1" applyAlignment="1">
      <alignment vertical="center"/>
    </xf>
    <xf numFmtId="9" fontId="5" fillId="0" borderId="14" xfId="0" applyNumberFormat="1" applyFont="1" applyBorder="1" applyAlignment="1">
      <alignment vertical="center"/>
    </xf>
    <xf numFmtId="4" fontId="5" fillId="0" borderId="14" xfId="0" applyNumberFormat="1" applyFont="1" applyBorder="1" applyAlignment="1">
      <alignment vertical="center"/>
    </xf>
    <xf numFmtId="9" fontId="4" fillId="0" borderId="14" xfId="0" applyNumberFormat="1" applyFont="1" applyBorder="1" applyAlignment="1">
      <alignment vertical="center"/>
    </xf>
    <xf numFmtId="4" fontId="4" fillId="0" borderId="14" xfId="0" applyNumberFormat="1" applyFont="1" applyBorder="1" applyAlignment="1">
      <alignment vertical="center"/>
    </xf>
    <xf numFmtId="0" fontId="9" fillId="0" borderId="0" xfId="0" applyFont="1" applyAlignment="1">
      <alignment horizontal="left"/>
    </xf>
    <xf numFmtId="0" fontId="9" fillId="0" borderId="0" xfId="0" applyFont="1" applyAlignment="1">
      <alignment vertical="center"/>
    </xf>
    <xf numFmtId="0" fontId="9" fillId="0" borderId="0" xfId="0" applyFont="1" applyAlignment="1">
      <alignment horizontal="center"/>
    </xf>
    <xf numFmtId="0" fontId="10" fillId="0" borderId="1" xfId="0" applyFont="1" applyBorder="1" applyAlignment="1">
      <alignment horizontal="left" vertical="center" wrapText="1"/>
    </xf>
    <xf numFmtId="0" fontId="10" fillId="0" borderId="2" xfId="0" applyFont="1" applyBorder="1" applyAlignment="1">
      <alignment horizontal="left" vertical="center" wrapText="1"/>
    </xf>
    <xf numFmtId="0" fontId="10" fillId="0" borderId="2" xfId="0" applyFont="1" applyBorder="1" applyAlignment="1">
      <alignment horizontal="center" vertical="center" wrapText="1"/>
    </xf>
    <xf numFmtId="167" fontId="10" fillId="0" borderId="2" xfId="0" applyNumberFormat="1" applyFont="1" applyBorder="1" applyAlignment="1">
      <alignment horizontal="center" vertical="center" wrapText="1"/>
    </xf>
    <xf numFmtId="168" fontId="10" fillId="0" borderId="2" xfId="0" applyNumberFormat="1" applyFont="1" applyBorder="1" applyAlignment="1">
      <alignment horizontal="center" vertical="center" wrapText="1"/>
    </xf>
    <xf numFmtId="169" fontId="10" fillId="0" borderId="2" xfId="0" applyNumberFormat="1" applyFont="1" applyBorder="1" applyAlignment="1">
      <alignment horizontal="center" vertical="center" wrapText="1"/>
    </xf>
    <xf numFmtId="3" fontId="10" fillId="0" borderId="2" xfId="0" applyNumberFormat="1" applyFont="1" applyBorder="1" applyAlignment="1">
      <alignment horizontal="center" vertical="center" wrapText="1"/>
    </xf>
    <xf numFmtId="9" fontId="10" fillId="0" borderId="2" xfId="0" applyNumberFormat="1" applyFont="1" applyBorder="1" applyAlignment="1">
      <alignment horizontal="center" vertical="center" wrapText="1"/>
    </xf>
    <xf numFmtId="170" fontId="10" fillId="0" borderId="2" xfId="0" applyNumberFormat="1" applyFont="1" applyBorder="1" applyAlignment="1">
      <alignment horizontal="center" vertical="center" wrapText="1"/>
    </xf>
    <xf numFmtId="1" fontId="10" fillId="0" borderId="2" xfId="0" applyNumberFormat="1" applyFont="1" applyBorder="1" applyAlignment="1">
      <alignment horizontal="center" vertical="center" wrapText="1"/>
    </xf>
    <xf numFmtId="1" fontId="10" fillId="0" borderId="4" xfId="0" applyNumberFormat="1" applyFont="1" applyBorder="1" applyAlignment="1">
      <alignment horizontal="center" vertical="center" wrapText="1"/>
    </xf>
    <xf numFmtId="0" fontId="11" fillId="0" borderId="0" xfId="0" applyFont="1" applyAlignment="1"/>
  </cellXfs>
  <cellStyles count="1">
    <cellStyle name="Normal" xfId="0" builtinId="0"/>
  </cellStyles>
  <dxfs count="19">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strike val="0"/>
        <outline val="0"/>
        <shadow val="0"/>
        <u val="none"/>
        <vertAlign val="baseline"/>
        <sz val="11"/>
        <color theme="0"/>
      </font>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4">
    <tableStyle name="PROYECTOS - Seguimiento-style" pivot="0" count="3" xr9:uid="{00000000-0011-0000-FFFF-FFFF00000000}">
      <tableStyleElement type="headerRow" dxfId="18"/>
      <tableStyleElement type="firstRowStripe" dxfId="17"/>
      <tableStyleElement type="secondRowStripe" dxfId="16"/>
    </tableStyle>
    <tableStyle name="CONTRATOS - Seguimiento-style" pivot="0" count="3" xr9:uid="{00000000-0011-0000-FFFF-FFFF01000000}">
      <tableStyleElement type="headerRow" dxfId="15"/>
      <tableStyleElement type="firstRowStripe" dxfId="14"/>
      <tableStyleElement type="secondRowStripe" dxfId="13"/>
    </tableStyle>
    <tableStyle name="GENERAL - SEMAFORO-style" pivot="0" count="3" xr9:uid="{00000000-0011-0000-FFFF-FFFF02000000}">
      <tableStyleElement type="headerRow" dxfId="12"/>
      <tableStyleElement type="firstRowStripe" dxfId="11"/>
      <tableStyleElement type="secondRowStripe" dxfId="10"/>
    </tableStyle>
    <tableStyle name="Ponderacion-style" pivot="0" count="3" xr9:uid="{00000000-0011-0000-FFFF-FFFF03000000}">
      <tableStyleElement type="headerRow" dxfId="9"/>
      <tableStyleElement type="firstRowStripe" dxfId="8"/>
      <tableStyleElement type="secondRow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schemas.openxmlformats.org/officeDocument/2006/relationships/theme" Target="theme/theme1.xml"/><Relationship Id="rId12" Type="http://customschemas.google.com/relationships/workbookmetadata" Target="metadata"/><Relationship Id="rId16" Type="http://schemas.openxmlformats.org/officeDocument/2006/relationships/calcChain" Target="calcChain.xml"/><Relationship Id="rId1" Type="http://schemas.openxmlformats.org/officeDocument/2006/relationships/worksheet" Target="worksheets/sheet1.xml"/><Relationship Id="rId15" Type="http://schemas.openxmlformats.org/officeDocument/2006/relationships/sharedStrings" Target="sharedStrings.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a_2" displayName="Tabla_2" ref="A1:EU154" headerRowDxfId="6">
  <tableColumns count="151">
    <tableColumn id="1" xr3:uid="{00000000-0010-0000-0100-000001000000}" name="Responsable"/>
    <tableColumn id="2" xr3:uid="{00000000-0010-0000-0100-000002000000}" name="Organismo"/>
    <tableColumn id="3" xr3:uid="{00000000-0010-0000-0100-000003000000}" name="Banco"/>
    <tableColumn id="4" xr3:uid="{00000000-0010-0000-0100-000004000000}" name="BP Proyecto"/>
    <tableColumn id="5" xr3:uid="{00000000-0010-0000-0100-000005000000}" name="Descripcion BP"/>
    <tableColumn id="6" xr3:uid="{00000000-0010-0000-0100-000006000000}" name="Nombre Comercial"/>
    <tableColumn id="7" xr3:uid="{00000000-0010-0000-0100-000007000000}" name="Proyectos con sus respectivos contratos"/>
    <tableColumn id="8" xr3:uid="{00000000-0010-0000-0100-000008000000}" name="Valor Contrato"/>
    <tableColumn id="10" xr3:uid="{00000000-0010-0000-0100-00000A000000}" name="Tipo de Contratación"/>
    <tableColumn id="12" xr3:uid="{00000000-0010-0000-0100-00000C000000}" name="Vig Futura"/>
    <tableColumn id="13" xr3:uid="{00000000-0010-0000-0100-00000D000000}" name="Deleg"/>
    <tableColumn id="14" xr3:uid="{00000000-0010-0000-0100-00000E000000}" name="Fecha inicio"/>
    <tableColumn id="15" xr3:uid="{00000000-0010-0000-0100-00000F000000}" name="Fecha terminación"/>
    <tableColumn id="20" xr3:uid="{00000000-0010-0000-0100-000014000000}" name="Fecha publicación proceso"/>
    <tableColumn id="21" xr3:uid="{00000000-0010-0000-0100-000015000000}" name="DiasPub"/>
    <tableColumn id="22" xr3:uid="{00000000-0010-0000-0100-000016000000}" name="Estado Publicación"/>
    <tableColumn id="23" xr3:uid="{00000000-0010-0000-0100-000017000000}" name="Fecha Adjudicacion proceso"/>
    <tableColumn id="24" xr3:uid="{00000000-0010-0000-0100-000018000000}" name="DiasAdj"/>
    <tableColumn id="25" xr3:uid="{00000000-0010-0000-0100-000019000000}" name="Estado Adjudicación"/>
    <tableColumn id="26" xr3:uid="{00000000-0010-0000-0100-00001A000000}" name="Observaciones"/>
    <tableColumn id="27" xr3:uid="{00000000-0010-0000-0100-00001B000000}" name="jul-25 Desembolso"/>
    <tableColumn id="28" xr3:uid="{00000000-0010-0000-0100-00001C000000}" name="jul-25 Avance"/>
    <tableColumn id="29" xr3:uid="{00000000-0010-0000-0100-00001D000000}" name="jul-25 Desembolso REAL"/>
    <tableColumn id="30" xr3:uid="{00000000-0010-0000-0100-00001E000000}" name="jul-25 Avance REAL"/>
    <tableColumn id="31" xr3:uid="{00000000-0010-0000-0100-00001F000000}" name="ago-25 Desembolso"/>
    <tableColumn id="32" xr3:uid="{00000000-0010-0000-0100-000020000000}" name="ago-25 Avance"/>
    <tableColumn id="33" xr3:uid="{00000000-0010-0000-0100-000021000000}" name="ago-25 Desembolso REAL"/>
    <tableColumn id="34" xr3:uid="{00000000-0010-0000-0100-000022000000}" name="ago-25 Avance REAL"/>
    <tableColumn id="35" xr3:uid="{00000000-0010-0000-0100-000023000000}" name="sep-25 Desembolso"/>
    <tableColumn id="36" xr3:uid="{00000000-0010-0000-0100-000024000000}" name="sep-25 Avance"/>
    <tableColumn id="37" xr3:uid="{00000000-0010-0000-0100-000025000000}" name="sep-25 Desembolso REAL"/>
    <tableColumn id="38" xr3:uid="{00000000-0010-0000-0100-000026000000}" name="sep-25 Avance REAL"/>
    <tableColumn id="39" xr3:uid="{00000000-0010-0000-0100-000027000000}" name="oct-25 Desembolso"/>
    <tableColumn id="40" xr3:uid="{00000000-0010-0000-0100-000028000000}" name="oct-25 Avance"/>
    <tableColumn id="41" xr3:uid="{00000000-0010-0000-0100-000029000000}" name="oct-25 Desembolso REAL"/>
    <tableColumn id="42" xr3:uid="{00000000-0010-0000-0100-00002A000000}" name="oct-25 Avance REAL"/>
    <tableColumn id="43" xr3:uid="{00000000-0010-0000-0100-00002B000000}" name="nov-25 Desembolso"/>
    <tableColumn id="44" xr3:uid="{00000000-0010-0000-0100-00002C000000}" name="nov-25 Avance"/>
    <tableColumn id="45" xr3:uid="{00000000-0010-0000-0100-00002D000000}" name="nov-25 Desembolso REAL"/>
    <tableColumn id="46" xr3:uid="{00000000-0010-0000-0100-00002E000000}" name="nov-25 Avance REAL"/>
    <tableColumn id="47" xr3:uid="{00000000-0010-0000-0100-00002F000000}" name="dic-25 Desembolso"/>
    <tableColumn id="48" xr3:uid="{00000000-0010-0000-0100-000030000000}" name="dic-25 Avance"/>
    <tableColumn id="49" xr3:uid="{00000000-0010-0000-0100-000031000000}" name="Subtotal 2025"/>
    <tableColumn id="50" xr3:uid="{00000000-0010-0000-0100-000032000000}" name="Subtotal 2025 avance"/>
    <tableColumn id="51" xr3:uid="{00000000-0010-0000-0100-000033000000}" name="Subtotal 2025 REAL"/>
    <tableColumn id="52" xr3:uid="{00000000-0010-0000-0100-000034000000}" name="Subtotal 2025 avance REAL"/>
    <tableColumn id="53" xr3:uid="{00000000-0010-0000-0100-000035000000}" name="ene-26 Desembolso"/>
    <tableColumn id="54" xr3:uid="{00000000-0010-0000-0100-000036000000}" name="ene-26 Avance"/>
    <tableColumn id="55" xr3:uid="{00000000-0010-0000-0100-000037000000}" name="ene-26 Desembolso REAL"/>
    <tableColumn id="56" xr3:uid="{00000000-0010-0000-0100-000038000000}" name="ene-26 Avance REAL"/>
    <tableColumn id="57" xr3:uid="{00000000-0010-0000-0100-000039000000}" name="feb-26 Desembolso"/>
    <tableColumn id="58" xr3:uid="{00000000-0010-0000-0100-00003A000000}" name="feb-26 Avance"/>
    <tableColumn id="59" xr3:uid="{00000000-0010-0000-0100-00003B000000}" name="feb-26 Desembolso REAL"/>
    <tableColumn id="60" xr3:uid="{00000000-0010-0000-0100-00003C000000}" name="feb-26 Avance REAL"/>
    <tableColumn id="61" xr3:uid="{00000000-0010-0000-0100-00003D000000}" name="mar-26 Desembolso"/>
    <tableColumn id="62" xr3:uid="{00000000-0010-0000-0100-00003E000000}" name="mar-26 Avance"/>
    <tableColumn id="63" xr3:uid="{00000000-0010-0000-0100-00003F000000}" name="mar-26 Desembolso REAL"/>
    <tableColumn id="64" xr3:uid="{00000000-0010-0000-0100-000040000000}" name="mar-26 Avance REAL"/>
    <tableColumn id="65" xr3:uid="{00000000-0010-0000-0100-000041000000}" name="abr-26 Desembolso"/>
    <tableColumn id="66" xr3:uid="{00000000-0010-0000-0100-000042000000}" name="abr-26 Avance"/>
    <tableColumn id="67" xr3:uid="{00000000-0010-0000-0100-000043000000}" name="abr-26 Desembolso REAL"/>
    <tableColumn id="68" xr3:uid="{00000000-0010-0000-0100-000044000000}" name="abr-26 Avance REAL"/>
    <tableColumn id="69" xr3:uid="{00000000-0010-0000-0100-000045000000}" name="may-26 Desembolso"/>
    <tableColumn id="70" xr3:uid="{00000000-0010-0000-0100-000046000000}" name="may-26 Avance"/>
    <tableColumn id="71" xr3:uid="{00000000-0010-0000-0100-000047000000}" name="may-26 Desembolso REAL"/>
    <tableColumn id="72" xr3:uid="{00000000-0010-0000-0100-000048000000}" name="may-26 Avance REAL"/>
    <tableColumn id="73" xr3:uid="{00000000-0010-0000-0100-000049000000}" name="jun-26 Desembolso"/>
    <tableColumn id="74" xr3:uid="{00000000-0010-0000-0100-00004A000000}" name="jun-26 Avance"/>
    <tableColumn id="75" xr3:uid="{00000000-0010-0000-0100-00004B000000}" name="jun-26 Desembolso REAL"/>
    <tableColumn id="76" xr3:uid="{00000000-0010-0000-0100-00004C000000}" name="jun-26 Avance REAL"/>
    <tableColumn id="77" xr3:uid="{00000000-0010-0000-0100-00004D000000}" name="jul-26 Desembolso"/>
    <tableColumn id="78" xr3:uid="{00000000-0010-0000-0100-00004E000000}" name="jul-26 Avance"/>
    <tableColumn id="79" xr3:uid="{00000000-0010-0000-0100-00004F000000}" name="jul-26 Desembolso REAL"/>
    <tableColumn id="80" xr3:uid="{00000000-0010-0000-0100-000050000000}" name="jul-26 Avance REAL"/>
    <tableColumn id="81" xr3:uid="{00000000-0010-0000-0100-000051000000}" name="ago-26 Desembolso"/>
    <tableColumn id="82" xr3:uid="{00000000-0010-0000-0100-000052000000}" name="ago-26 Avance"/>
    <tableColumn id="83" xr3:uid="{00000000-0010-0000-0100-000053000000}" name="ago-26 Desembolso REAL"/>
    <tableColumn id="84" xr3:uid="{00000000-0010-0000-0100-000054000000}" name="ago-26 Avance REAL"/>
    <tableColumn id="85" xr3:uid="{00000000-0010-0000-0100-000055000000}" name="sep-26 Desembolso"/>
    <tableColumn id="86" xr3:uid="{00000000-0010-0000-0100-000056000000}" name="sep-26 Avance"/>
    <tableColumn id="87" xr3:uid="{00000000-0010-0000-0100-000057000000}" name="sep-26 Desembolso REAL"/>
    <tableColumn id="88" xr3:uid="{00000000-0010-0000-0100-000058000000}" name="sep-26 Avance REAL"/>
    <tableColumn id="89" xr3:uid="{00000000-0010-0000-0100-000059000000}" name="oct-26 Desembolso"/>
    <tableColumn id="90" xr3:uid="{00000000-0010-0000-0100-00005A000000}" name="oct-26 Avance"/>
    <tableColumn id="91" xr3:uid="{00000000-0010-0000-0100-00005B000000}" name="oct-26 Desembolso REAL"/>
    <tableColumn id="92" xr3:uid="{00000000-0010-0000-0100-00005C000000}" name="oct-26 Avance REAL"/>
    <tableColumn id="93" xr3:uid="{00000000-0010-0000-0100-00005D000000}" name="nov-26 Desembolso"/>
    <tableColumn id="94" xr3:uid="{00000000-0010-0000-0100-00005E000000}" name="nov-26 Avance"/>
    <tableColumn id="95" xr3:uid="{00000000-0010-0000-0100-00005F000000}" name="nov-26 Desembolso REAL"/>
    <tableColumn id="96" xr3:uid="{00000000-0010-0000-0100-000060000000}" name="nov-26 Avance REAL"/>
    <tableColumn id="97" xr3:uid="{00000000-0010-0000-0100-000061000000}" name="Dic-26 Desembolso"/>
    <tableColumn id="98" xr3:uid="{00000000-0010-0000-0100-000062000000}" name="Dic-26 Avance"/>
    <tableColumn id="99" xr3:uid="{00000000-0010-0000-0100-000063000000}" name="Dic-26 Desembolso REAL"/>
    <tableColumn id="100" xr3:uid="{00000000-0010-0000-0100-000064000000}" name="Dic-26 Avance REAL"/>
    <tableColumn id="101" xr3:uid="{00000000-0010-0000-0100-000065000000}" name="SubTotal 2026"/>
    <tableColumn id="102" xr3:uid="{00000000-0010-0000-0100-000066000000}" name="SubTotal 2026 Avance"/>
    <tableColumn id="103" xr3:uid="{00000000-0010-0000-0100-000067000000}" name="SubTotal 2026 REAL"/>
    <tableColumn id="104" xr3:uid="{00000000-0010-0000-0100-000068000000}" name="SubTotal 2026 Avance REAL"/>
    <tableColumn id="105" xr3:uid="{00000000-0010-0000-0100-000069000000}" name="ene-27 Desembolso"/>
    <tableColumn id="106" xr3:uid="{00000000-0010-0000-0100-00006A000000}" name="ene-27 Avance"/>
    <tableColumn id="107" xr3:uid="{00000000-0010-0000-0100-00006B000000}" name="ene-27 Desembolso REAL"/>
    <tableColumn id="108" xr3:uid="{00000000-0010-0000-0100-00006C000000}" name="ene-27 Avance REAL"/>
    <tableColumn id="109" xr3:uid="{00000000-0010-0000-0100-00006D000000}" name="feb-27 Desembolso"/>
    <tableColumn id="110" xr3:uid="{00000000-0010-0000-0100-00006E000000}" name="feb-27 Avance"/>
    <tableColumn id="111" xr3:uid="{00000000-0010-0000-0100-00006F000000}" name="feb-27 Desembolso REAL"/>
    <tableColumn id="112" xr3:uid="{00000000-0010-0000-0100-000070000000}" name="feb-27 Avance REAL"/>
    <tableColumn id="113" xr3:uid="{00000000-0010-0000-0100-000071000000}" name="mar-27 Desembolso"/>
    <tableColumn id="114" xr3:uid="{00000000-0010-0000-0100-000072000000}" name="mar-27 Avance"/>
    <tableColumn id="115" xr3:uid="{00000000-0010-0000-0100-000073000000}" name="mar-27 Desembolso REAL"/>
    <tableColumn id="116" xr3:uid="{00000000-0010-0000-0100-000074000000}" name="mar-27 Avance REAL"/>
    <tableColumn id="117" xr3:uid="{00000000-0010-0000-0100-000075000000}" name="abr-27 Desembolso"/>
    <tableColumn id="118" xr3:uid="{00000000-0010-0000-0100-000076000000}" name="abr-27 Avance"/>
    <tableColumn id="119" xr3:uid="{00000000-0010-0000-0100-000077000000}" name="abr-27 Desembolso REAL"/>
    <tableColumn id="120" xr3:uid="{00000000-0010-0000-0100-000078000000}" name="abr-27 Avance REAL"/>
    <tableColumn id="121" xr3:uid="{00000000-0010-0000-0100-000079000000}" name="may-27 Desembolso"/>
    <tableColumn id="122" xr3:uid="{00000000-0010-0000-0100-00007A000000}" name="may-27 Avance"/>
    <tableColumn id="123" xr3:uid="{00000000-0010-0000-0100-00007B000000}" name="may-27 Desembolso REAL"/>
    <tableColumn id="124" xr3:uid="{00000000-0010-0000-0100-00007C000000}" name="may-27 Avance REAL"/>
    <tableColumn id="125" xr3:uid="{00000000-0010-0000-0100-00007D000000}" name="jun-27 Desembolso"/>
    <tableColumn id="126" xr3:uid="{00000000-0010-0000-0100-00007E000000}" name="jun-27 Avance"/>
    <tableColumn id="127" xr3:uid="{00000000-0010-0000-0100-00007F000000}" name="jun-27 Desembolso REAL"/>
    <tableColumn id="128" xr3:uid="{00000000-0010-0000-0100-000080000000}" name="jun-27 Avance REAL"/>
    <tableColumn id="129" xr3:uid="{00000000-0010-0000-0100-000081000000}" name="jul-27 Desembolso"/>
    <tableColumn id="130" xr3:uid="{00000000-0010-0000-0100-000082000000}" name="jul-27 Avance"/>
    <tableColumn id="131" xr3:uid="{00000000-0010-0000-0100-000083000000}" name="jul-27 Desembolso REAL"/>
    <tableColumn id="132" xr3:uid="{00000000-0010-0000-0100-000084000000}" name="jul-27 Avance REAL"/>
    <tableColumn id="133" xr3:uid="{00000000-0010-0000-0100-000085000000}" name="ago-27 Desembolso"/>
    <tableColumn id="134" xr3:uid="{00000000-0010-0000-0100-000086000000}" name="ago-27 Avance"/>
    <tableColumn id="135" xr3:uid="{00000000-0010-0000-0100-000087000000}" name="ago-27 Desembolso REAL"/>
    <tableColumn id="136" xr3:uid="{00000000-0010-0000-0100-000088000000}" name="ago-27 Avance REAL"/>
    <tableColumn id="137" xr3:uid="{00000000-0010-0000-0100-000089000000}" name="sep-27 Desembolso"/>
    <tableColumn id="138" xr3:uid="{00000000-0010-0000-0100-00008A000000}" name="sep-27 Avance"/>
    <tableColumn id="139" xr3:uid="{00000000-0010-0000-0100-00008B000000}" name="sep-27 Desembolso REAL"/>
    <tableColumn id="140" xr3:uid="{00000000-0010-0000-0100-00008C000000}" name="sep-27 Avance REAL"/>
    <tableColumn id="141" xr3:uid="{00000000-0010-0000-0100-00008D000000}" name="oct-27 Desembolso"/>
    <tableColumn id="142" xr3:uid="{00000000-0010-0000-0100-00008E000000}" name="oct-27 Avance"/>
    <tableColumn id="143" xr3:uid="{00000000-0010-0000-0100-00008F000000}" name="oct-27 Desembolso REAL"/>
    <tableColumn id="144" xr3:uid="{00000000-0010-0000-0100-000090000000}" name="oct-27 Avance REAL"/>
    <tableColumn id="145" xr3:uid="{00000000-0010-0000-0100-000091000000}" name="nov-27 Desembolso"/>
    <tableColumn id="146" xr3:uid="{00000000-0010-0000-0100-000092000000}" name="nov-27 Avance"/>
    <tableColumn id="147" xr3:uid="{00000000-0010-0000-0100-000093000000}" name="nov-27 Desembolso REAL"/>
    <tableColumn id="148" xr3:uid="{00000000-0010-0000-0100-000094000000}" name="nov-27 Avance REAL"/>
    <tableColumn id="149" xr3:uid="{00000000-0010-0000-0100-000095000000}" name="dic-27 Desembolso"/>
    <tableColumn id="150" xr3:uid="{00000000-0010-0000-0100-000096000000}" name="dic-27 Avance"/>
    <tableColumn id="151" xr3:uid="{00000000-0010-0000-0100-000097000000}" name="dic-27 Desembolso REAL"/>
    <tableColumn id="152" xr3:uid="{00000000-0010-0000-0100-000098000000}" name="dic-27 Avance REAL"/>
    <tableColumn id="153" xr3:uid="{00000000-0010-0000-0100-000099000000}" name="Subtotal 2027"/>
    <tableColumn id="154" xr3:uid="{00000000-0010-0000-0100-00009A000000}" name="Subtotal 2027 Avance"/>
    <tableColumn id="155" xr3:uid="{00000000-0010-0000-0100-00009B000000}" name="Subtotal 2027 REAL"/>
    <tableColumn id="156" xr3:uid="{00000000-0010-0000-0100-00009C000000}" name="Subtotal 2027 Avance REAL"/>
    <tableColumn id="157" xr3:uid="{00000000-0010-0000-0100-00009D000000}" name="GRAN TOTAL 2025-2026-2027"/>
  </tableColumns>
  <tableStyleInfo name="CONTRATOS - Seguimiento-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U2004"/>
  <sheetViews>
    <sheetView tabSelected="1" topLeftCell="N1" workbookViewId="0">
      <pane ySplit="1" topLeftCell="A2" activePane="bottomLeft" state="frozen"/>
      <selection pane="bottomLeft" activeCell="O1" sqref="O1:O1048576"/>
    </sheetView>
  </sheetViews>
  <sheetFormatPr baseColWidth="10" defaultColWidth="12.625" defaultRowHeight="15" customHeight="1"/>
  <cols>
    <col min="1" max="1" width="18.125" customWidth="1"/>
    <col min="2" max="2" width="20.375" customWidth="1"/>
    <col min="3" max="3" width="20.5" customWidth="1"/>
    <col min="4" max="4" width="15.5" customWidth="1"/>
    <col min="5" max="5" width="71.875" customWidth="1"/>
    <col min="6" max="6" width="47.625" customWidth="1"/>
    <col min="7" max="7" width="55.5" customWidth="1"/>
    <col min="8" max="8" width="17.625" customWidth="1"/>
    <col min="9" max="9" width="42" customWidth="1"/>
    <col min="10" max="10" width="30.25" bestFit="1" customWidth="1"/>
    <col min="11" max="11" width="10.875" customWidth="1"/>
    <col min="12" max="12" width="15.125" customWidth="1"/>
    <col min="13" max="13" width="17.375" customWidth="1"/>
    <col min="14" max="14" width="19.25" customWidth="1"/>
    <col min="15" max="15" width="16.875" customWidth="1"/>
    <col min="16" max="16" width="15.5" customWidth="1"/>
    <col min="17" max="18" width="15.125" customWidth="1"/>
    <col min="19" max="19" width="15.75" customWidth="1"/>
    <col min="20" max="20" width="68.125" customWidth="1"/>
    <col min="21" max="21" width="18.25" customWidth="1"/>
    <col min="22" max="22" width="13.5" customWidth="1"/>
    <col min="23" max="23" width="13.875" customWidth="1"/>
    <col min="24" max="24" width="13.5" customWidth="1"/>
    <col min="25" max="25" width="18.25" customWidth="1"/>
    <col min="26" max="26" width="13.875" customWidth="1"/>
    <col min="27" max="28" width="10.625" customWidth="1"/>
    <col min="29" max="29" width="16.375" customWidth="1"/>
    <col min="30" max="30" width="13.75" customWidth="1"/>
    <col min="31" max="32" width="10.625" customWidth="1"/>
    <col min="33" max="33" width="20.375" customWidth="1"/>
    <col min="34" max="34" width="10.125" customWidth="1"/>
    <col min="35" max="35" width="10.625" customWidth="1"/>
    <col min="36" max="36" width="11" customWidth="1"/>
    <col min="37" max="37" width="18.25" customWidth="1"/>
    <col min="38" max="38" width="9" customWidth="1"/>
    <col min="39" max="39" width="14.5" customWidth="1"/>
    <col min="40" max="40" width="6.875" customWidth="1"/>
    <col min="41" max="41" width="18.25" customWidth="1"/>
    <col min="42" max="42" width="10.25" customWidth="1"/>
    <col min="43" max="43" width="17.25" customWidth="1"/>
    <col min="44" max="44" width="19.75" customWidth="1"/>
    <col min="45" max="45" width="23.5" customWidth="1"/>
    <col min="46" max="46" width="22.625" customWidth="1"/>
    <col min="47" max="47" width="18.25" customWidth="1"/>
    <col min="48" max="48" width="10.125" customWidth="1"/>
    <col min="49" max="49" width="10.625" customWidth="1"/>
    <col min="50" max="50" width="6.875" customWidth="1"/>
    <col min="51" max="51" width="18.25" customWidth="1"/>
    <col min="52" max="52" width="10.25" customWidth="1"/>
    <col min="53" max="53" width="10.625" customWidth="1"/>
    <col min="54" max="54" width="7" customWidth="1"/>
    <col min="55" max="55" width="18.25" customWidth="1"/>
    <col min="56" max="56" width="8.75" customWidth="1"/>
    <col min="57" max="58" width="7" customWidth="1"/>
    <col min="59" max="59" width="17.25" customWidth="1"/>
    <col min="60" max="60" width="7.875" customWidth="1"/>
    <col min="61" max="61" width="7.625" customWidth="1"/>
    <col min="62" max="62" width="4.625" customWidth="1"/>
    <col min="63" max="63" width="17.25" customWidth="1"/>
    <col min="64" max="64" width="7.5" customWidth="1"/>
    <col min="65" max="65" width="8.625" customWidth="1"/>
    <col min="66" max="66" width="5.625" customWidth="1"/>
    <col min="67" max="67" width="18.25" customWidth="1"/>
    <col min="68" max="68" width="10.5" customWidth="1"/>
    <col min="69" max="69" width="7.25" customWidth="1"/>
    <col min="70" max="70" width="6.875" customWidth="1"/>
    <col min="71" max="71" width="18.25" customWidth="1"/>
    <col min="72" max="72" width="5.5" customWidth="1"/>
    <col min="73" max="73" width="9.125" customWidth="1"/>
    <col min="74" max="74" width="6.75" customWidth="1"/>
    <col min="75" max="75" width="18.25" customWidth="1"/>
    <col min="76" max="76" width="10.25" customWidth="1"/>
    <col min="77" max="77" width="10.625" customWidth="1"/>
    <col min="78" max="78" width="7" customWidth="1"/>
    <col min="79" max="79" width="18.25" customWidth="1"/>
    <col min="80" max="80" width="19.75" customWidth="1"/>
    <col min="81" max="81" width="10.625" customWidth="1"/>
    <col min="82" max="82" width="7" customWidth="1"/>
    <col min="83" max="83" width="18.25" customWidth="1"/>
    <col min="84" max="84" width="10.125" customWidth="1"/>
    <col min="85" max="85" width="10.625" customWidth="1"/>
    <col min="86" max="86" width="6.875" customWidth="1"/>
    <col min="87" max="87" width="18.25" customWidth="1"/>
    <col min="88" max="88" width="10.125" customWidth="1"/>
    <col min="89" max="89" width="13.625" customWidth="1"/>
    <col min="90" max="90" width="15.875" customWidth="1"/>
    <col min="91" max="91" width="18.25" customWidth="1"/>
    <col min="92" max="92" width="12.875" customWidth="1"/>
    <col min="93" max="93" width="10.375" customWidth="1"/>
    <col min="94" max="94" width="15.75" customWidth="1"/>
    <col min="95" max="95" width="19.125" customWidth="1"/>
    <col min="96" max="96" width="13.75" customWidth="1"/>
    <col min="97" max="97" width="9.5" customWidth="1"/>
    <col min="98" max="98" width="10.75" customWidth="1"/>
    <col min="99" max="99" width="18.875" customWidth="1"/>
    <col min="100" max="100" width="13.625" customWidth="1"/>
    <col min="101" max="101" width="13" customWidth="1"/>
    <col min="102" max="102" width="13.375" customWidth="1"/>
    <col min="103" max="103" width="17.25" customWidth="1"/>
    <col min="104" max="104" width="12.25" customWidth="1"/>
    <col min="105" max="105" width="14.625" customWidth="1"/>
    <col min="106" max="106" width="12.125" customWidth="1"/>
    <col min="107" max="107" width="18.25" customWidth="1"/>
    <col min="108" max="108" width="10.25" customWidth="1"/>
    <col min="109" max="109" width="10.625" customWidth="1"/>
    <col min="110" max="110" width="7" customWidth="1"/>
    <col min="111" max="111" width="17.25" customWidth="1"/>
    <col min="112" max="112" width="9.875" customWidth="1"/>
    <col min="113" max="113" width="10.625" customWidth="1"/>
    <col min="114" max="114" width="6.75" customWidth="1"/>
    <col min="115" max="115" width="17.25" customWidth="1"/>
    <col min="116" max="116" width="10.125" customWidth="1"/>
    <col min="117" max="117" width="10.625" customWidth="1"/>
    <col min="118" max="118" width="6.875" customWidth="1"/>
    <col min="119" max="119" width="17.25" customWidth="1"/>
    <col min="120" max="120" width="10.25" customWidth="1"/>
    <col min="121" max="121" width="10.625" customWidth="1"/>
    <col min="122" max="122" width="7" customWidth="1"/>
    <col min="123" max="123" width="17.25" customWidth="1"/>
    <col min="124" max="124" width="9.875" customWidth="1"/>
    <col min="125" max="125" width="7.875" customWidth="1"/>
    <col min="126" max="126" width="6.75" customWidth="1"/>
    <col min="127" max="127" width="17.25" customWidth="1"/>
    <col min="128" max="128" width="10.25" customWidth="1"/>
    <col min="129" max="129" width="10.625" customWidth="1"/>
    <col min="130" max="130" width="7" customWidth="1"/>
    <col min="131" max="131" width="18.25" customWidth="1"/>
    <col min="132" max="132" width="10.25" customWidth="1"/>
    <col min="133" max="133" width="10.625" customWidth="1"/>
    <col min="134" max="134" width="7" customWidth="1"/>
    <col min="135" max="135" width="18.25" customWidth="1"/>
    <col min="136" max="136" width="10.125" customWidth="1"/>
    <col min="137" max="137" width="10.625" customWidth="1"/>
    <col min="138" max="138" width="6.875" customWidth="1"/>
    <col min="139" max="139" width="18.25" customWidth="1"/>
    <col min="140" max="140" width="10.125" customWidth="1"/>
    <col min="141" max="141" width="10.625" customWidth="1"/>
    <col min="142" max="142" width="6.875" customWidth="1"/>
    <col min="143" max="143" width="18.25" customWidth="1"/>
    <col min="144" max="144" width="10.25" customWidth="1"/>
    <col min="145" max="145" width="10.625" customWidth="1"/>
    <col min="146" max="146" width="7" customWidth="1"/>
    <col min="147" max="147" width="18.5" customWidth="1"/>
    <col min="148" max="148" width="14" customWidth="1"/>
    <col min="149" max="149" width="9.375" customWidth="1"/>
    <col min="150" max="150" width="10.75" customWidth="1"/>
    <col min="151" max="151" width="17.625" customWidth="1"/>
  </cols>
  <sheetData>
    <row r="1" spans="1:151" s="214" customFormat="1" ht="44.25" customHeight="1">
      <c r="A1" s="203" t="s">
        <v>75</v>
      </c>
      <c r="B1" s="204" t="s">
        <v>0</v>
      </c>
      <c r="C1" s="204" t="s">
        <v>1</v>
      </c>
      <c r="D1" s="205" t="s">
        <v>2</v>
      </c>
      <c r="E1" s="205" t="s">
        <v>76</v>
      </c>
      <c r="F1" s="205" t="s">
        <v>3</v>
      </c>
      <c r="G1" s="205" t="s">
        <v>77</v>
      </c>
      <c r="H1" s="206" t="s">
        <v>78</v>
      </c>
      <c r="I1" s="205" t="s">
        <v>79</v>
      </c>
      <c r="J1" s="205" t="s">
        <v>80</v>
      </c>
      <c r="K1" s="205" t="s">
        <v>81</v>
      </c>
      <c r="L1" s="205" t="s">
        <v>82</v>
      </c>
      <c r="M1" s="205" t="s">
        <v>83</v>
      </c>
      <c r="N1" s="207" t="s">
        <v>84</v>
      </c>
      <c r="O1" s="207" t="s">
        <v>85</v>
      </c>
      <c r="P1" s="207" t="s">
        <v>86</v>
      </c>
      <c r="Q1" s="207" t="s">
        <v>87</v>
      </c>
      <c r="R1" s="207" t="s">
        <v>88</v>
      </c>
      <c r="S1" s="207" t="s">
        <v>89</v>
      </c>
      <c r="T1" s="207" t="s">
        <v>90</v>
      </c>
      <c r="U1" s="206" t="s">
        <v>91</v>
      </c>
      <c r="V1" s="205" t="s">
        <v>92</v>
      </c>
      <c r="W1" s="205" t="s">
        <v>93</v>
      </c>
      <c r="X1" s="205" t="s">
        <v>94</v>
      </c>
      <c r="Y1" s="206" t="s">
        <v>95</v>
      </c>
      <c r="Z1" s="205" t="s">
        <v>96</v>
      </c>
      <c r="AA1" s="205" t="s">
        <v>97</v>
      </c>
      <c r="AB1" s="205" t="s">
        <v>98</v>
      </c>
      <c r="AC1" s="205" t="s">
        <v>99</v>
      </c>
      <c r="AD1" s="205" t="s">
        <v>100</v>
      </c>
      <c r="AE1" s="205" t="s">
        <v>101</v>
      </c>
      <c r="AF1" s="205" t="s">
        <v>102</v>
      </c>
      <c r="AG1" s="208" t="s">
        <v>103</v>
      </c>
      <c r="AH1" s="205" t="s">
        <v>104</v>
      </c>
      <c r="AI1" s="205" t="s">
        <v>105</v>
      </c>
      <c r="AJ1" s="205" t="s">
        <v>106</v>
      </c>
      <c r="AK1" s="208" t="s">
        <v>107</v>
      </c>
      <c r="AL1" s="205" t="s">
        <v>108</v>
      </c>
      <c r="AM1" s="205" t="s">
        <v>109</v>
      </c>
      <c r="AN1" s="205" t="s">
        <v>110</v>
      </c>
      <c r="AO1" s="208" t="s">
        <v>111</v>
      </c>
      <c r="AP1" s="205" t="s">
        <v>112</v>
      </c>
      <c r="AQ1" s="209" t="s">
        <v>113</v>
      </c>
      <c r="AR1" s="210" t="s">
        <v>114</v>
      </c>
      <c r="AS1" s="205" t="s">
        <v>115</v>
      </c>
      <c r="AT1" s="205" t="s">
        <v>116</v>
      </c>
      <c r="AU1" s="211" t="s">
        <v>117</v>
      </c>
      <c r="AV1" s="205" t="s">
        <v>118</v>
      </c>
      <c r="AW1" s="212" t="s">
        <v>119</v>
      </c>
      <c r="AX1" s="205" t="s">
        <v>120</v>
      </c>
      <c r="AY1" s="212" t="s">
        <v>121</v>
      </c>
      <c r="AZ1" s="205" t="s">
        <v>122</v>
      </c>
      <c r="BA1" s="212" t="s">
        <v>123</v>
      </c>
      <c r="BB1" s="205" t="s">
        <v>124</v>
      </c>
      <c r="BC1" s="212" t="s">
        <v>125</v>
      </c>
      <c r="BD1" s="205" t="s">
        <v>126</v>
      </c>
      <c r="BE1" s="212" t="s">
        <v>127</v>
      </c>
      <c r="BF1" s="205" t="s">
        <v>128</v>
      </c>
      <c r="BG1" s="212" t="s">
        <v>129</v>
      </c>
      <c r="BH1" s="205" t="s">
        <v>130</v>
      </c>
      <c r="BI1" s="205" t="s">
        <v>131</v>
      </c>
      <c r="BJ1" s="205" t="s">
        <v>132</v>
      </c>
      <c r="BK1" s="212" t="s">
        <v>133</v>
      </c>
      <c r="BL1" s="205" t="s">
        <v>134</v>
      </c>
      <c r="BM1" s="205" t="s">
        <v>135</v>
      </c>
      <c r="BN1" s="205" t="s">
        <v>136</v>
      </c>
      <c r="BO1" s="212" t="s">
        <v>137</v>
      </c>
      <c r="BP1" s="205" t="s">
        <v>138</v>
      </c>
      <c r="BQ1" s="212" t="s">
        <v>139</v>
      </c>
      <c r="BR1" s="205" t="s">
        <v>140</v>
      </c>
      <c r="BS1" s="212" t="s">
        <v>141</v>
      </c>
      <c r="BT1" s="205" t="s">
        <v>142</v>
      </c>
      <c r="BU1" s="212" t="s">
        <v>143</v>
      </c>
      <c r="BV1" s="205" t="s">
        <v>144</v>
      </c>
      <c r="BW1" s="212" t="s">
        <v>145</v>
      </c>
      <c r="BX1" s="205" t="s">
        <v>146</v>
      </c>
      <c r="BY1" s="212" t="s">
        <v>147</v>
      </c>
      <c r="BZ1" s="205" t="s">
        <v>148</v>
      </c>
      <c r="CA1" s="212" t="s">
        <v>149</v>
      </c>
      <c r="CB1" s="205" t="s">
        <v>150</v>
      </c>
      <c r="CC1" s="212" t="s">
        <v>151</v>
      </c>
      <c r="CD1" s="205" t="s">
        <v>152</v>
      </c>
      <c r="CE1" s="212" t="s">
        <v>153</v>
      </c>
      <c r="CF1" s="205" t="s">
        <v>154</v>
      </c>
      <c r="CG1" s="212" t="s">
        <v>155</v>
      </c>
      <c r="CH1" s="205" t="s">
        <v>156</v>
      </c>
      <c r="CI1" s="212" t="s">
        <v>157</v>
      </c>
      <c r="CJ1" s="205" t="s">
        <v>158</v>
      </c>
      <c r="CK1" s="212" t="s">
        <v>159</v>
      </c>
      <c r="CL1" s="205" t="s">
        <v>160</v>
      </c>
      <c r="CM1" s="212" t="s">
        <v>161</v>
      </c>
      <c r="CN1" s="205" t="s">
        <v>162</v>
      </c>
      <c r="CO1" s="212" t="s">
        <v>163</v>
      </c>
      <c r="CP1" s="205" t="s">
        <v>164</v>
      </c>
      <c r="CQ1" s="206" t="s">
        <v>165</v>
      </c>
      <c r="CR1" s="205" t="s">
        <v>166</v>
      </c>
      <c r="CS1" s="212" t="s">
        <v>167</v>
      </c>
      <c r="CT1" s="205" t="s">
        <v>168</v>
      </c>
      <c r="CU1" s="212" t="s">
        <v>169</v>
      </c>
      <c r="CV1" s="205" t="s">
        <v>170</v>
      </c>
      <c r="CW1" s="212" t="s">
        <v>171</v>
      </c>
      <c r="CX1" s="205" t="s">
        <v>172</v>
      </c>
      <c r="CY1" s="212" t="s">
        <v>173</v>
      </c>
      <c r="CZ1" s="205" t="s">
        <v>174</v>
      </c>
      <c r="DA1" s="212" t="s">
        <v>175</v>
      </c>
      <c r="DB1" s="205" t="s">
        <v>176</v>
      </c>
      <c r="DC1" s="212" t="s">
        <v>177</v>
      </c>
      <c r="DD1" s="205" t="s">
        <v>178</v>
      </c>
      <c r="DE1" s="212" t="s">
        <v>179</v>
      </c>
      <c r="DF1" s="205" t="s">
        <v>180</v>
      </c>
      <c r="DG1" s="212" t="s">
        <v>181</v>
      </c>
      <c r="DH1" s="205" t="s">
        <v>182</v>
      </c>
      <c r="DI1" s="212" t="s">
        <v>183</v>
      </c>
      <c r="DJ1" s="205" t="s">
        <v>184</v>
      </c>
      <c r="DK1" s="212" t="s">
        <v>185</v>
      </c>
      <c r="DL1" s="205" t="s">
        <v>186</v>
      </c>
      <c r="DM1" s="212" t="s">
        <v>187</v>
      </c>
      <c r="DN1" s="205" t="s">
        <v>188</v>
      </c>
      <c r="DO1" s="212" t="s">
        <v>189</v>
      </c>
      <c r="DP1" s="205" t="s">
        <v>190</v>
      </c>
      <c r="DQ1" s="212" t="s">
        <v>191</v>
      </c>
      <c r="DR1" s="205" t="s">
        <v>192</v>
      </c>
      <c r="DS1" s="212" t="s">
        <v>193</v>
      </c>
      <c r="DT1" s="205" t="s">
        <v>194</v>
      </c>
      <c r="DU1" s="212" t="s">
        <v>195</v>
      </c>
      <c r="DV1" s="205" t="s">
        <v>196</v>
      </c>
      <c r="DW1" s="212" t="s">
        <v>197</v>
      </c>
      <c r="DX1" s="205" t="s">
        <v>198</v>
      </c>
      <c r="DY1" s="212" t="s">
        <v>199</v>
      </c>
      <c r="DZ1" s="205" t="s">
        <v>200</v>
      </c>
      <c r="EA1" s="212" t="s">
        <v>201</v>
      </c>
      <c r="EB1" s="205" t="s">
        <v>202</v>
      </c>
      <c r="EC1" s="212" t="s">
        <v>203</v>
      </c>
      <c r="ED1" s="205" t="s">
        <v>204</v>
      </c>
      <c r="EE1" s="212" t="s">
        <v>205</v>
      </c>
      <c r="EF1" s="205" t="s">
        <v>206</v>
      </c>
      <c r="EG1" s="212" t="s">
        <v>207</v>
      </c>
      <c r="EH1" s="205" t="s">
        <v>208</v>
      </c>
      <c r="EI1" s="212" t="s">
        <v>209</v>
      </c>
      <c r="EJ1" s="205" t="s">
        <v>210</v>
      </c>
      <c r="EK1" s="212" t="s">
        <v>211</v>
      </c>
      <c r="EL1" s="205" t="s">
        <v>212</v>
      </c>
      <c r="EM1" s="212" t="s">
        <v>213</v>
      </c>
      <c r="EN1" s="205" t="s">
        <v>214</v>
      </c>
      <c r="EO1" s="212" t="s">
        <v>215</v>
      </c>
      <c r="EP1" s="205" t="s">
        <v>216</v>
      </c>
      <c r="EQ1" s="212" t="s">
        <v>217</v>
      </c>
      <c r="ER1" s="205" t="s">
        <v>218</v>
      </c>
      <c r="ES1" s="212" t="s">
        <v>219</v>
      </c>
      <c r="ET1" s="205" t="s">
        <v>220</v>
      </c>
      <c r="EU1" s="213" t="s">
        <v>221</v>
      </c>
    </row>
    <row r="2" spans="1:151" ht="44.25" customHeight="1">
      <c r="A2" s="9" t="s">
        <v>4</v>
      </c>
      <c r="B2" s="10" t="s">
        <v>5</v>
      </c>
      <c r="C2" s="11" t="s">
        <v>6</v>
      </c>
      <c r="D2" s="12">
        <v>26005399</v>
      </c>
      <c r="E2" s="13" t="s">
        <v>222</v>
      </c>
      <c r="F2" s="9" t="s">
        <v>7</v>
      </c>
      <c r="G2" s="11" t="s">
        <v>223</v>
      </c>
      <c r="H2" s="14">
        <v>5045473784</v>
      </c>
      <c r="I2" s="15" t="s">
        <v>224</v>
      </c>
      <c r="J2" s="16" t="s">
        <v>225</v>
      </c>
      <c r="K2" s="16" t="s">
        <v>29</v>
      </c>
      <c r="L2" s="8">
        <v>45912</v>
      </c>
      <c r="M2" s="8">
        <v>46011</v>
      </c>
      <c r="N2" s="17">
        <v>45854</v>
      </c>
      <c r="O2" s="18"/>
      <c r="P2" s="19" t="s">
        <v>226</v>
      </c>
      <c r="Q2" s="17">
        <v>45904</v>
      </c>
      <c r="R2" s="20"/>
      <c r="S2" s="19" t="s">
        <v>52</v>
      </c>
      <c r="T2" s="21" t="s">
        <v>227</v>
      </c>
      <c r="U2" s="22">
        <v>0</v>
      </c>
      <c r="V2" s="23">
        <v>0</v>
      </c>
      <c r="W2" s="24"/>
      <c r="X2" s="24"/>
      <c r="Y2" s="24">
        <v>0</v>
      </c>
      <c r="Z2" s="23">
        <v>0</v>
      </c>
      <c r="AA2" s="16"/>
      <c r="AB2" s="16"/>
      <c r="AC2" s="24">
        <v>33110922</v>
      </c>
      <c r="AD2" s="23">
        <v>0</v>
      </c>
      <c r="AE2" s="16"/>
      <c r="AF2" s="16"/>
      <c r="AG2" s="24">
        <v>983287399</v>
      </c>
      <c r="AH2" s="23">
        <v>0</v>
      </c>
      <c r="AI2" s="16"/>
      <c r="AJ2" s="16"/>
      <c r="AK2" s="24">
        <v>2335025506</v>
      </c>
      <c r="AL2" s="23">
        <v>0</v>
      </c>
      <c r="AM2" s="16"/>
      <c r="AN2" s="16"/>
      <c r="AO2" s="24">
        <v>1694049957</v>
      </c>
      <c r="AP2" s="23">
        <v>0</v>
      </c>
      <c r="AQ2" s="25">
        <f t="shared" ref="AQ2:AQ154" si="0">U2+Y2+AC2+AG2+AK2+AO2</f>
        <v>5045473784</v>
      </c>
      <c r="AR2" s="23">
        <v>0</v>
      </c>
      <c r="AS2" s="16"/>
      <c r="AT2" s="16"/>
      <c r="AU2" s="24">
        <v>0</v>
      </c>
      <c r="AV2" s="23">
        <v>0</v>
      </c>
      <c r="AW2" s="16"/>
      <c r="AX2" s="16"/>
      <c r="AY2" s="24">
        <v>0</v>
      </c>
      <c r="AZ2" s="23">
        <v>0</v>
      </c>
      <c r="BA2" s="16"/>
      <c r="BB2" s="16"/>
      <c r="BC2" s="24">
        <v>0</v>
      </c>
      <c r="BD2" s="23">
        <v>0</v>
      </c>
      <c r="BE2" s="16"/>
      <c r="BF2" s="16"/>
      <c r="BG2" s="24"/>
      <c r="BH2" s="23"/>
      <c r="BI2" s="16"/>
      <c r="BJ2" s="16"/>
      <c r="BK2" s="24"/>
      <c r="BL2" s="23"/>
      <c r="BM2" s="16"/>
      <c r="BN2" s="16"/>
      <c r="BO2" s="24"/>
      <c r="BP2" s="23"/>
      <c r="BQ2" s="16"/>
      <c r="BR2" s="16"/>
      <c r="BS2" s="24"/>
      <c r="BT2" s="23"/>
      <c r="BU2" s="16"/>
      <c r="BV2" s="16"/>
      <c r="BW2" s="24"/>
      <c r="BX2" s="23"/>
      <c r="BY2" s="16"/>
      <c r="BZ2" s="16"/>
      <c r="CA2" s="24"/>
      <c r="CB2" s="23"/>
      <c r="CC2" s="16"/>
      <c r="CD2" s="16"/>
      <c r="CE2" s="24"/>
      <c r="CF2" s="23"/>
      <c r="CG2" s="16"/>
      <c r="CH2" s="16"/>
      <c r="CI2" s="24"/>
      <c r="CJ2" s="23"/>
      <c r="CK2" s="16"/>
      <c r="CL2" s="16"/>
      <c r="CM2" s="24"/>
      <c r="CN2" s="23"/>
      <c r="CO2" s="16"/>
      <c r="CP2" s="16"/>
      <c r="CQ2" s="26">
        <f t="shared" ref="CQ2:CQ35" si="1">AU2+AY2+BC2++BG2+BK2+BO2+BS2+BW2+CA2+CE2+CI2+CM2</f>
        <v>0</v>
      </c>
      <c r="CR2" s="23"/>
      <c r="CS2" s="16"/>
      <c r="CT2" s="16"/>
      <c r="CU2" s="24"/>
      <c r="CV2" s="23"/>
      <c r="CW2" s="16"/>
      <c r="CX2" s="16"/>
      <c r="CY2" s="24"/>
      <c r="CZ2" s="23"/>
      <c r="DA2" s="16"/>
      <c r="DB2" s="16"/>
      <c r="DC2" s="24"/>
      <c r="DD2" s="23"/>
      <c r="DE2" s="16"/>
      <c r="DF2" s="16"/>
      <c r="DG2" s="24"/>
      <c r="DH2" s="23"/>
      <c r="DI2" s="16"/>
      <c r="DJ2" s="16"/>
      <c r="DK2" s="24"/>
      <c r="DL2" s="23"/>
      <c r="DM2" s="16"/>
      <c r="DN2" s="16"/>
      <c r="DO2" s="24"/>
      <c r="DP2" s="23"/>
      <c r="DQ2" s="16"/>
      <c r="DR2" s="16"/>
      <c r="DS2" s="24"/>
      <c r="DT2" s="23"/>
      <c r="DU2" s="16"/>
      <c r="DV2" s="16"/>
      <c r="DW2" s="24"/>
      <c r="DX2" s="23"/>
      <c r="DY2" s="16"/>
      <c r="DZ2" s="16"/>
      <c r="EA2" s="24"/>
      <c r="EB2" s="23"/>
      <c r="EC2" s="16"/>
      <c r="ED2" s="16"/>
      <c r="EE2" s="24"/>
      <c r="EF2" s="23"/>
      <c r="EG2" s="16"/>
      <c r="EH2" s="16"/>
      <c r="EI2" s="24"/>
      <c r="EJ2" s="23"/>
      <c r="EK2" s="16"/>
      <c r="EL2" s="16"/>
      <c r="EM2" s="24"/>
      <c r="EN2" s="23"/>
      <c r="EO2" s="16"/>
      <c r="EP2" s="16"/>
      <c r="EQ2" s="26">
        <f t="shared" ref="EQ2:EQ154" si="2">EM2+EI2+EE2+EA2+DW2+DS2+DO2+DK2+DG2+DC2+CY2+CU2</f>
        <v>0</v>
      </c>
      <c r="ER2" s="23"/>
      <c r="ES2" s="16"/>
      <c r="ET2" s="16"/>
      <c r="EU2" s="26">
        <v>5045473784</v>
      </c>
    </row>
    <row r="3" spans="1:151" ht="44.25" customHeight="1">
      <c r="A3" s="9" t="s">
        <v>4</v>
      </c>
      <c r="B3" s="27" t="s">
        <v>5</v>
      </c>
      <c r="C3" s="11" t="s">
        <v>6</v>
      </c>
      <c r="D3" s="12">
        <v>26005399</v>
      </c>
      <c r="E3" s="13" t="s">
        <v>222</v>
      </c>
      <c r="F3" s="9" t="s">
        <v>7</v>
      </c>
      <c r="G3" s="11" t="s">
        <v>228</v>
      </c>
      <c r="H3" s="14">
        <v>403637903</v>
      </c>
      <c r="I3" s="15" t="s">
        <v>229</v>
      </c>
      <c r="J3" s="16" t="s">
        <v>225</v>
      </c>
      <c r="K3" s="16" t="s">
        <v>225</v>
      </c>
      <c r="L3" s="8">
        <v>45898</v>
      </c>
      <c r="M3" s="8">
        <v>46011</v>
      </c>
      <c r="N3" s="17">
        <v>45866</v>
      </c>
      <c r="O3" s="18"/>
      <c r="P3" s="19" t="s">
        <v>226</v>
      </c>
      <c r="Q3" s="17">
        <v>45888</v>
      </c>
      <c r="R3" s="18"/>
      <c r="S3" s="19" t="s">
        <v>52</v>
      </c>
      <c r="T3" s="28" t="s">
        <v>227</v>
      </c>
      <c r="U3" s="22">
        <v>0</v>
      </c>
      <c r="V3" s="23">
        <v>0</v>
      </c>
      <c r="W3" s="24"/>
      <c r="X3" s="24"/>
      <c r="Y3" s="24">
        <v>0</v>
      </c>
      <c r="Z3" s="23">
        <v>0</v>
      </c>
      <c r="AA3" s="16"/>
      <c r="AB3" s="16"/>
      <c r="AC3" s="24">
        <v>2648873.7600000002</v>
      </c>
      <c r="AD3" s="23">
        <v>0</v>
      </c>
      <c r="AE3" s="16"/>
      <c r="AF3" s="16"/>
      <c r="AG3" s="24">
        <v>78662991.920000002</v>
      </c>
      <c r="AH3" s="23">
        <v>0</v>
      </c>
      <c r="AI3" s="16"/>
      <c r="AJ3" s="16"/>
      <c r="AK3" s="24">
        <v>186802040.47999999</v>
      </c>
      <c r="AL3" s="23">
        <v>0</v>
      </c>
      <c r="AM3" s="16"/>
      <c r="AN3" s="16"/>
      <c r="AO3" s="24">
        <v>135523996.56</v>
      </c>
      <c r="AP3" s="23">
        <v>0</v>
      </c>
      <c r="AQ3" s="25">
        <f t="shared" si="0"/>
        <v>403637902.72000003</v>
      </c>
      <c r="AR3" s="23">
        <v>0</v>
      </c>
      <c r="AS3" s="16"/>
      <c r="AT3" s="16"/>
      <c r="AU3" s="24">
        <v>0</v>
      </c>
      <c r="AV3" s="23">
        <v>0</v>
      </c>
      <c r="AW3" s="16"/>
      <c r="AX3" s="16"/>
      <c r="AY3" s="24">
        <v>0</v>
      </c>
      <c r="AZ3" s="23">
        <v>0</v>
      </c>
      <c r="BA3" s="16"/>
      <c r="BB3" s="16"/>
      <c r="BC3" s="24">
        <v>0</v>
      </c>
      <c r="BD3" s="23">
        <v>0</v>
      </c>
      <c r="BE3" s="16"/>
      <c r="BF3" s="16"/>
      <c r="BG3" s="24"/>
      <c r="BH3" s="23"/>
      <c r="BI3" s="16"/>
      <c r="BJ3" s="16"/>
      <c r="BK3" s="24"/>
      <c r="BL3" s="23"/>
      <c r="BM3" s="16"/>
      <c r="BN3" s="16"/>
      <c r="BO3" s="24"/>
      <c r="BP3" s="23"/>
      <c r="BQ3" s="16"/>
      <c r="BR3" s="16"/>
      <c r="BS3" s="24"/>
      <c r="BT3" s="23"/>
      <c r="BU3" s="16"/>
      <c r="BV3" s="16"/>
      <c r="BW3" s="24"/>
      <c r="BX3" s="23"/>
      <c r="BY3" s="16"/>
      <c r="BZ3" s="16"/>
      <c r="CA3" s="24"/>
      <c r="CB3" s="23"/>
      <c r="CC3" s="16"/>
      <c r="CD3" s="16"/>
      <c r="CE3" s="24"/>
      <c r="CF3" s="23"/>
      <c r="CG3" s="16"/>
      <c r="CH3" s="16"/>
      <c r="CI3" s="24"/>
      <c r="CJ3" s="23"/>
      <c r="CK3" s="16"/>
      <c r="CL3" s="16"/>
      <c r="CM3" s="24"/>
      <c r="CN3" s="23"/>
      <c r="CO3" s="16"/>
      <c r="CP3" s="16"/>
      <c r="CQ3" s="26">
        <f t="shared" si="1"/>
        <v>0</v>
      </c>
      <c r="CR3" s="23"/>
      <c r="CS3" s="16"/>
      <c r="CT3" s="16"/>
      <c r="CU3" s="24"/>
      <c r="CV3" s="23"/>
      <c r="CW3" s="16"/>
      <c r="CX3" s="16"/>
      <c r="CY3" s="24"/>
      <c r="CZ3" s="23"/>
      <c r="DA3" s="16"/>
      <c r="DB3" s="16"/>
      <c r="DC3" s="24"/>
      <c r="DD3" s="23"/>
      <c r="DE3" s="16"/>
      <c r="DF3" s="16"/>
      <c r="DG3" s="24"/>
      <c r="DH3" s="23"/>
      <c r="DI3" s="16"/>
      <c r="DJ3" s="16"/>
      <c r="DK3" s="24"/>
      <c r="DL3" s="23"/>
      <c r="DM3" s="16"/>
      <c r="DN3" s="16"/>
      <c r="DO3" s="24"/>
      <c r="DP3" s="23"/>
      <c r="DQ3" s="16"/>
      <c r="DR3" s="16"/>
      <c r="DS3" s="24"/>
      <c r="DT3" s="23"/>
      <c r="DU3" s="16"/>
      <c r="DV3" s="16"/>
      <c r="DW3" s="24"/>
      <c r="DX3" s="23"/>
      <c r="DY3" s="16"/>
      <c r="DZ3" s="16"/>
      <c r="EA3" s="24"/>
      <c r="EB3" s="23"/>
      <c r="EC3" s="16"/>
      <c r="ED3" s="16"/>
      <c r="EE3" s="24"/>
      <c r="EF3" s="23"/>
      <c r="EG3" s="16"/>
      <c r="EH3" s="16"/>
      <c r="EI3" s="24"/>
      <c r="EJ3" s="23"/>
      <c r="EK3" s="16"/>
      <c r="EL3" s="16"/>
      <c r="EM3" s="24"/>
      <c r="EN3" s="23"/>
      <c r="EO3" s="16"/>
      <c r="EP3" s="16"/>
      <c r="EQ3" s="26">
        <f t="shared" si="2"/>
        <v>0</v>
      </c>
      <c r="ER3" s="23"/>
      <c r="ES3" s="16"/>
      <c r="ET3" s="16"/>
      <c r="EU3" s="26">
        <v>403637902.72000003</v>
      </c>
    </row>
    <row r="4" spans="1:151" ht="44.25" customHeight="1">
      <c r="A4" s="9" t="s">
        <v>4</v>
      </c>
      <c r="B4" s="10" t="s">
        <v>5</v>
      </c>
      <c r="C4" s="11" t="s">
        <v>6</v>
      </c>
      <c r="D4" s="12">
        <v>26005399</v>
      </c>
      <c r="E4" s="13" t="s">
        <v>222</v>
      </c>
      <c r="F4" s="9" t="s">
        <v>7</v>
      </c>
      <c r="G4" s="11" t="s">
        <v>230</v>
      </c>
      <c r="H4" s="14">
        <v>929695432</v>
      </c>
      <c r="I4" s="15" t="s">
        <v>229</v>
      </c>
      <c r="J4" s="16" t="s">
        <v>29</v>
      </c>
      <c r="K4" s="16" t="s">
        <v>29</v>
      </c>
      <c r="L4" s="8">
        <v>45946</v>
      </c>
      <c r="M4" s="8">
        <v>46059</v>
      </c>
      <c r="N4" s="29">
        <v>45920</v>
      </c>
      <c r="O4" s="18"/>
      <c r="P4" s="19" t="s">
        <v>226</v>
      </c>
      <c r="Q4" s="29">
        <v>45954</v>
      </c>
      <c r="R4" s="18">
        <f t="shared" ref="R4:R10" ca="1" si="3">Q4-TODAY()</f>
        <v>12</v>
      </c>
      <c r="S4" s="12" t="str">
        <f t="shared" ref="S4:S10" ca="1" si="4">IF(R4&gt;=6,"Vigente",IF(AND(R4&gt;=1,R4&lt;=5),"Por Vencer","Vencido"))</f>
        <v>Vigente</v>
      </c>
      <c r="T4" s="30" t="s">
        <v>231</v>
      </c>
      <c r="U4" s="22">
        <v>0</v>
      </c>
      <c r="V4" s="23">
        <v>0</v>
      </c>
      <c r="W4" s="24"/>
      <c r="X4" s="24"/>
      <c r="Y4" s="24">
        <v>0</v>
      </c>
      <c r="Z4" s="23">
        <v>0</v>
      </c>
      <c r="AA4" s="16"/>
      <c r="AB4" s="16"/>
      <c r="AC4" s="24">
        <v>0</v>
      </c>
      <c r="AD4" s="23">
        <v>0</v>
      </c>
      <c r="AE4" s="16"/>
      <c r="AF4" s="16"/>
      <c r="AG4" s="24">
        <v>0</v>
      </c>
      <c r="AH4" s="23">
        <v>0</v>
      </c>
      <c r="AI4" s="16"/>
      <c r="AJ4" s="16"/>
      <c r="AK4" s="24">
        <v>46526759.520000003</v>
      </c>
      <c r="AL4" s="23">
        <v>0</v>
      </c>
      <c r="AM4" s="16"/>
      <c r="AN4" s="16"/>
      <c r="AO4" s="24">
        <v>262938441</v>
      </c>
      <c r="AP4" s="23">
        <v>0</v>
      </c>
      <c r="AQ4" s="25">
        <f t="shared" si="0"/>
        <v>309465200.51999998</v>
      </c>
      <c r="AR4" s="23">
        <v>0</v>
      </c>
      <c r="AS4" s="16"/>
      <c r="AT4" s="16"/>
      <c r="AU4" s="24">
        <v>186069069.26399997</v>
      </c>
      <c r="AV4" s="23">
        <v>0</v>
      </c>
      <c r="AW4" s="16"/>
      <c r="AX4" s="16"/>
      <c r="AY4" s="24">
        <v>217080580.808</v>
      </c>
      <c r="AZ4" s="23">
        <v>0</v>
      </c>
      <c r="BA4" s="16"/>
      <c r="BB4" s="16"/>
      <c r="BC4" s="24">
        <v>217080581</v>
      </c>
      <c r="BD4" s="23">
        <v>0</v>
      </c>
      <c r="BE4" s="16"/>
      <c r="BF4" s="16"/>
      <c r="BG4" s="24"/>
      <c r="BH4" s="23"/>
      <c r="BI4" s="16"/>
      <c r="BJ4" s="16"/>
      <c r="BK4" s="24"/>
      <c r="BL4" s="23"/>
      <c r="BM4" s="16"/>
      <c r="BN4" s="16"/>
      <c r="BO4" s="24"/>
      <c r="BP4" s="23"/>
      <c r="BQ4" s="16"/>
      <c r="BR4" s="16"/>
      <c r="BS4" s="24"/>
      <c r="BT4" s="23"/>
      <c r="BU4" s="16"/>
      <c r="BV4" s="16"/>
      <c r="BW4" s="24"/>
      <c r="BX4" s="23"/>
      <c r="BY4" s="16"/>
      <c r="BZ4" s="16"/>
      <c r="CA4" s="24"/>
      <c r="CB4" s="23"/>
      <c r="CC4" s="16"/>
      <c r="CD4" s="16"/>
      <c r="CE4" s="24"/>
      <c r="CF4" s="23"/>
      <c r="CG4" s="16"/>
      <c r="CH4" s="16"/>
      <c r="CI4" s="24"/>
      <c r="CJ4" s="23"/>
      <c r="CK4" s="16"/>
      <c r="CL4" s="16"/>
      <c r="CM4" s="24"/>
      <c r="CN4" s="23"/>
      <c r="CO4" s="16"/>
      <c r="CP4" s="16"/>
      <c r="CQ4" s="26">
        <f t="shared" si="1"/>
        <v>620230231.07200003</v>
      </c>
      <c r="CR4" s="23"/>
      <c r="CS4" s="16"/>
      <c r="CT4" s="16"/>
      <c r="CU4" s="24"/>
      <c r="CV4" s="23"/>
      <c r="CW4" s="16"/>
      <c r="CX4" s="16"/>
      <c r="CY4" s="24"/>
      <c r="CZ4" s="23"/>
      <c r="DA4" s="16"/>
      <c r="DB4" s="16"/>
      <c r="DC4" s="24"/>
      <c r="DD4" s="23"/>
      <c r="DE4" s="16"/>
      <c r="DF4" s="16"/>
      <c r="DG4" s="24"/>
      <c r="DH4" s="23"/>
      <c r="DI4" s="16"/>
      <c r="DJ4" s="16"/>
      <c r="DK4" s="24"/>
      <c r="DL4" s="23"/>
      <c r="DM4" s="16"/>
      <c r="DN4" s="16"/>
      <c r="DO4" s="24"/>
      <c r="DP4" s="23"/>
      <c r="DQ4" s="16"/>
      <c r="DR4" s="16"/>
      <c r="DS4" s="24"/>
      <c r="DT4" s="23"/>
      <c r="DU4" s="16"/>
      <c r="DV4" s="16"/>
      <c r="DW4" s="24"/>
      <c r="DX4" s="23"/>
      <c r="DY4" s="16"/>
      <c r="DZ4" s="16"/>
      <c r="EA4" s="24"/>
      <c r="EB4" s="23"/>
      <c r="EC4" s="16"/>
      <c r="ED4" s="16"/>
      <c r="EE4" s="24"/>
      <c r="EF4" s="23"/>
      <c r="EG4" s="16"/>
      <c r="EH4" s="16"/>
      <c r="EI4" s="24"/>
      <c r="EJ4" s="23"/>
      <c r="EK4" s="16"/>
      <c r="EL4" s="16"/>
      <c r="EM4" s="24"/>
      <c r="EN4" s="23"/>
      <c r="EO4" s="16"/>
      <c r="EP4" s="16"/>
      <c r="EQ4" s="26">
        <f t="shared" si="2"/>
        <v>0</v>
      </c>
      <c r="ER4" s="23"/>
      <c r="ES4" s="16"/>
      <c r="ET4" s="16"/>
      <c r="EU4" s="26">
        <v>929695431.59200001</v>
      </c>
    </row>
    <row r="5" spans="1:151" ht="44.25" customHeight="1">
      <c r="A5" s="31" t="s">
        <v>4</v>
      </c>
      <c r="B5" s="32" t="s">
        <v>5</v>
      </c>
      <c r="C5" s="33" t="s">
        <v>6</v>
      </c>
      <c r="D5" s="34">
        <v>26005399</v>
      </c>
      <c r="E5" s="35" t="s">
        <v>222</v>
      </c>
      <c r="F5" s="31" t="s">
        <v>7</v>
      </c>
      <c r="G5" s="33" t="s">
        <v>232</v>
      </c>
      <c r="H5" s="36">
        <v>11621192881</v>
      </c>
      <c r="I5" s="37" t="s">
        <v>224</v>
      </c>
      <c r="J5" s="38" t="s">
        <v>29</v>
      </c>
      <c r="K5" s="38" t="s">
        <v>29</v>
      </c>
      <c r="L5" s="39">
        <v>45946</v>
      </c>
      <c r="M5" s="39">
        <v>46059</v>
      </c>
      <c r="N5" s="40">
        <v>45922</v>
      </c>
      <c r="O5" s="41"/>
      <c r="P5" s="19" t="s">
        <v>226</v>
      </c>
      <c r="Q5" s="40">
        <v>45954</v>
      </c>
      <c r="R5" s="41">
        <f t="shared" ca="1" si="3"/>
        <v>12</v>
      </c>
      <c r="S5" s="34" t="str">
        <f t="shared" ca="1" si="4"/>
        <v>Vigente</v>
      </c>
      <c r="T5" s="21" t="s">
        <v>233</v>
      </c>
      <c r="U5" s="42">
        <v>0</v>
      </c>
      <c r="V5" s="43">
        <v>0</v>
      </c>
      <c r="W5" s="44"/>
      <c r="X5" s="44"/>
      <c r="Y5" s="44">
        <v>0</v>
      </c>
      <c r="Z5" s="43">
        <v>0</v>
      </c>
      <c r="AA5" s="38"/>
      <c r="AB5" s="38"/>
      <c r="AC5" s="44">
        <v>0</v>
      </c>
      <c r="AD5" s="43">
        <v>0</v>
      </c>
      <c r="AE5" s="38"/>
      <c r="AF5" s="38"/>
      <c r="AG5" s="44">
        <v>0</v>
      </c>
      <c r="AH5" s="43">
        <v>0</v>
      </c>
      <c r="AI5" s="38"/>
      <c r="AJ5" s="38"/>
      <c r="AK5" s="44">
        <f>121051148+460533346</f>
        <v>581584494</v>
      </c>
      <c r="AL5" s="43">
        <v>0</v>
      </c>
      <c r="AM5" s="38"/>
      <c r="AN5" s="38"/>
      <c r="AO5" s="44">
        <f>1656910932+1629819569</f>
        <v>3286730501</v>
      </c>
      <c r="AP5" s="43">
        <v>0</v>
      </c>
      <c r="AQ5" s="25">
        <f t="shared" si="0"/>
        <v>3868314995</v>
      </c>
      <c r="AR5" s="43">
        <v>0</v>
      </c>
      <c r="AS5" s="38"/>
      <c r="AT5" s="38"/>
      <c r="AU5" s="44">
        <v>2325863365.7999997</v>
      </c>
      <c r="AV5" s="43">
        <v>0</v>
      </c>
      <c r="AW5" s="38"/>
      <c r="AX5" s="38"/>
      <c r="AY5" s="44">
        <v>2713507260.0999999</v>
      </c>
      <c r="AZ5" s="43">
        <v>0</v>
      </c>
      <c r="BA5" s="38"/>
      <c r="BB5" s="38"/>
      <c r="BC5" s="44">
        <v>2713507260</v>
      </c>
      <c r="BD5" s="43">
        <v>0</v>
      </c>
      <c r="BE5" s="38"/>
      <c r="BF5" s="38"/>
      <c r="BG5" s="44"/>
      <c r="BH5" s="43"/>
      <c r="BI5" s="38"/>
      <c r="BJ5" s="38"/>
      <c r="BK5" s="44"/>
      <c r="BL5" s="43"/>
      <c r="BM5" s="38"/>
      <c r="BN5" s="38"/>
      <c r="BO5" s="44"/>
      <c r="BP5" s="43"/>
      <c r="BQ5" s="38"/>
      <c r="BR5" s="38"/>
      <c r="BS5" s="44"/>
      <c r="BT5" s="43"/>
      <c r="BU5" s="38"/>
      <c r="BV5" s="38"/>
      <c r="BW5" s="44"/>
      <c r="BX5" s="43"/>
      <c r="BY5" s="38"/>
      <c r="BZ5" s="38"/>
      <c r="CA5" s="44"/>
      <c r="CB5" s="43"/>
      <c r="CC5" s="38"/>
      <c r="CD5" s="38"/>
      <c r="CE5" s="44"/>
      <c r="CF5" s="43"/>
      <c r="CG5" s="38"/>
      <c r="CH5" s="38"/>
      <c r="CI5" s="44"/>
      <c r="CJ5" s="43"/>
      <c r="CK5" s="38"/>
      <c r="CL5" s="38"/>
      <c r="CM5" s="44"/>
      <c r="CN5" s="43"/>
      <c r="CO5" s="38"/>
      <c r="CP5" s="38"/>
      <c r="CQ5" s="26">
        <f t="shared" si="1"/>
        <v>7752877885.8999996</v>
      </c>
      <c r="CR5" s="43"/>
      <c r="CS5" s="38"/>
      <c r="CT5" s="38"/>
      <c r="CU5" s="44"/>
      <c r="CV5" s="43"/>
      <c r="CW5" s="38"/>
      <c r="CX5" s="38"/>
      <c r="CY5" s="44"/>
      <c r="CZ5" s="43"/>
      <c r="DA5" s="38"/>
      <c r="DB5" s="38"/>
      <c r="DC5" s="44"/>
      <c r="DD5" s="43"/>
      <c r="DE5" s="38"/>
      <c r="DF5" s="38"/>
      <c r="DG5" s="44"/>
      <c r="DH5" s="43"/>
      <c r="DI5" s="38"/>
      <c r="DJ5" s="38"/>
      <c r="DK5" s="44"/>
      <c r="DL5" s="43"/>
      <c r="DM5" s="38"/>
      <c r="DN5" s="38"/>
      <c r="DO5" s="44"/>
      <c r="DP5" s="43"/>
      <c r="DQ5" s="38"/>
      <c r="DR5" s="38"/>
      <c r="DS5" s="44"/>
      <c r="DT5" s="43"/>
      <c r="DU5" s="38"/>
      <c r="DV5" s="38"/>
      <c r="DW5" s="44"/>
      <c r="DX5" s="43"/>
      <c r="DY5" s="38"/>
      <c r="DZ5" s="38"/>
      <c r="EA5" s="44"/>
      <c r="EB5" s="43"/>
      <c r="EC5" s="38"/>
      <c r="ED5" s="38"/>
      <c r="EE5" s="44"/>
      <c r="EF5" s="43"/>
      <c r="EG5" s="38"/>
      <c r="EH5" s="38"/>
      <c r="EI5" s="44"/>
      <c r="EJ5" s="43"/>
      <c r="EK5" s="38"/>
      <c r="EL5" s="38"/>
      <c r="EM5" s="44"/>
      <c r="EN5" s="43"/>
      <c r="EO5" s="38"/>
      <c r="EP5" s="38"/>
      <c r="EQ5" s="26">
        <f t="shared" si="2"/>
        <v>0</v>
      </c>
      <c r="ER5" s="43"/>
      <c r="ES5" s="38"/>
      <c r="ET5" s="38"/>
      <c r="EU5" s="26">
        <v>11621192880.9</v>
      </c>
    </row>
    <row r="6" spans="1:151" ht="44.25" customHeight="1">
      <c r="A6" s="9" t="s">
        <v>4</v>
      </c>
      <c r="B6" s="10" t="s">
        <v>5</v>
      </c>
      <c r="C6" s="11" t="s">
        <v>8</v>
      </c>
      <c r="D6" s="12">
        <v>26005399</v>
      </c>
      <c r="E6" s="13" t="s">
        <v>222</v>
      </c>
      <c r="F6" s="9" t="s">
        <v>7</v>
      </c>
      <c r="G6" s="11" t="s">
        <v>234</v>
      </c>
      <c r="H6" s="14">
        <v>6639090908</v>
      </c>
      <c r="I6" s="15" t="s">
        <v>224</v>
      </c>
      <c r="J6" s="16" t="s">
        <v>29</v>
      </c>
      <c r="K6" s="16" t="s">
        <v>29</v>
      </c>
      <c r="L6" s="45"/>
      <c r="M6" s="45"/>
      <c r="N6" s="29">
        <v>45950</v>
      </c>
      <c r="O6" s="18">
        <f t="shared" ref="O6:O7" ca="1" si="5">N6-TODAY()</f>
        <v>8</v>
      </c>
      <c r="P6" s="12" t="str">
        <f ca="1">IF(O6&gt;=6,"Vigente",IF(AND(O6&gt;=1,O6&lt;=5),"Por Vencer","Vencido"))</f>
        <v>Vigente</v>
      </c>
      <c r="Q6" s="46">
        <v>46011</v>
      </c>
      <c r="R6" s="18">
        <f t="shared" ca="1" si="3"/>
        <v>69</v>
      </c>
      <c r="S6" s="12" t="str">
        <f t="shared" ca="1" si="4"/>
        <v>Vigente</v>
      </c>
      <c r="T6" s="30" t="s">
        <v>235</v>
      </c>
      <c r="U6" s="22"/>
      <c r="V6" s="23"/>
      <c r="W6" s="24"/>
      <c r="X6" s="24"/>
      <c r="Y6" s="24"/>
      <c r="Z6" s="23"/>
      <c r="AA6" s="16"/>
      <c r="AB6" s="16"/>
      <c r="AC6" s="24"/>
      <c r="AD6" s="23"/>
      <c r="AE6" s="16"/>
      <c r="AF6" s="16"/>
      <c r="AG6" s="24"/>
      <c r="AH6" s="23"/>
      <c r="AI6" s="16"/>
      <c r="AJ6" s="16"/>
      <c r="AK6" s="24"/>
      <c r="AL6" s="23"/>
      <c r="AM6" s="16"/>
      <c r="AN6" s="16"/>
      <c r="AO6" s="24"/>
      <c r="AP6" s="23"/>
      <c r="AQ6" s="25">
        <f t="shared" si="0"/>
        <v>0</v>
      </c>
      <c r="AR6" s="23"/>
      <c r="AS6" s="16"/>
      <c r="AT6" s="16"/>
      <c r="AU6" s="24"/>
      <c r="AV6" s="23"/>
      <c r="AW6" s="16"/>
      <c r="AX6" s="16"/>
      <c r="AY6" s="24"/>
      <c r="AZ6" s="23"/>
      <c r="BA6" s="16"/>
      <c r="BB6" s="16"/>
      <c r="BC6" s="24">
        <v>533391048</v>
      </c>
      <c r="BD6" s="23">
        <v>0</v>
      </c>
      <c r="BE6" s="16"/>
      <c r="BF6" s="16"/>
      <c r="BG6" s="24">
        <v>893500165</v>
      </c>
      <c r="BH6" s="23">
        <v>0</v>
      </c>
      <c r="BI6" s="16"/>
      <c r="BJ6" s="16"/>
      <c r="BK6" s="24">
        <v>1217654242</v>
      </c>
      <c r="BL6" s="23">
        <v>0</v>
      </c>
      <c r="BM6" s="16"/>
      <c r="BN6" s="16"/>
      <c r="BO6" s="24">
        <v>1350000000</v>
      </c>
      <c r="BP6" s="23">
        <v>0</v>
      </c>
      <c r="BQ6" s="16"/>
      <c r="BR6" s="16"/>
      <c r="BS6" s="24">
        <v>1217654240</v>
      </c>
      <c r="BT6" s="23">
        <v>0</v>
      </c>
      <c r="BU6" s="16"/>
      <c r="BV6" s="16"/>
      <c r="BW6" s="24">
        <v>893500165</v>
      </c>
      <c r="BX6" s="23">
        <v>0</v>
      </c>
      <c r="BY6" s="16"/>
      <c r="BZ6" s="16"/>
      <c r="CA6" s="24">
        <v>533391048</v>
      </c>
      <c r="CB6" s="23">
        <v>0</v>
      </c>
      <c r="CC6" s="16"/>
      <c r="CD6" s="16"/>
      <c r="CE6" s="24"/>
      <c r="CF6" s="23"/>
      <c r="CG6" s="16"/>
      <c r="CH6" s="16"/>
      <c r="CI6" s="24"/>
      <c r="CJ6" s="23"/>
      <c r="CK6" s="16"/>
      <c r="CL6" s="16"/>
      <c r="CM6" s="24"/>
      <c r="CN6" s="23"/>
      <c r="CO6" s="16"/>
      <c r="CP6" s="16"/>
      <c r="CQ6" s="26">
        <f t="shared" si="1"/>
        <v>6639090908</v>
      </c>
      <c r="CR6" s="23"/>
      <c r="CS6" s="16"/>
      <c r="CT6" s="16"/>
      <c r="CU6" s="24"/>
      <c r="CV6" s="23"/>
      <c r="CW6" s="16"/>
      <c r="CX6" s="16"/>
      <c r="CY6" s="24"/>
      <c r="CZ6" s="23"/>
      <c r="DA6" s="16"/>
      <c r="DB6" s="16"/>
      <c r="DC6" s="24"/>
      <c r="DD6" s="23"/>
      <c r="DE6" s="16"/>
      <c r="DF6" s="16"/>
      <c r="DG6" s="24"/>
      <c r="DH6" s="23"/>
      <c r="DI6" s="16"/>
      <c r="DJ6" s="16"/>
      <c r="DK6" s="24"/>
      <c r="DL6" s="23"/>
      <c r="DM6" s="16"/>
      <c r="DN6" s="16"/>
      <c r="DO6" s="24"/>
      <c r="DP6" s="23"/>
      <c r="DQ6" s="16"/>
      <c r="DR6" s="16"/>
      <c r="DS6" s="24"/>
      <c r="DT6" s="23"/>
      <c r="DU6" s="16"/>
      <c r="DV6" s="16"/>
      <c r="DW6" s="24"/>
      <c r="DX6" s="23"/>
      <c r="DY6" s="16"/>
      <c r="DZ6" s="16"/>
      <c r="EA6" s="24"/>
      <c r="EB6" s="23"/>
      <c r="EC6" s="16"/>
      <c r="ED6" s="16"/>
      <c r="EE6" s="24"/>
      <c r="EF6" s="23"/>
      <c r="EG6" s="16"/>
      <c r="EH6" s="16"/>
      <c r="EI6" s="24"/>
      <c r="EJ6" s="23"/>
      <c r="EK6" s="16"/>
      <c r="EL6" s="16"/>
      <c r="EM6" s="24"/>
      <c r="EN6" s="23"/>
      <c r="EO6" s="16"/>
      <c r="EP6" s="16"/>
      <c r="EQ6" s="26">
        <f t="shared" si="2"/>
        <v>0</v>
      </c>
      <c r="ER6" s="23"/>
      <c r="ES6" s="16"/>
      <c r="ET6" s="16"/>
      <c r="EU6" s="26">
        <v>6639090908</v>
      </c>
    </row>
    <row r="7" spans="1:151" ht="44.25" customHeight="1">
      <c r="A7" s="9" t="s">
        <v>4</v>
      </c>
      <c r="B7" s="27" t="s">
        <v>5</v>
      </c>
      <c r="C7" s="11" t="s">
        <v>8</v>
      </c>
      <c r="D7" s="12">
        <v>26005399</v>
      </c>
      <c r="E7" s="13" t="s">
        <v>222</v>
      </c>
      <c r="F7" s="9" t="s">
        <v>7</v>
      </c>
      <c r="G7" s="11" t="s">
        <v>236</v>
      </c>
      <c r="H7" s="14">
        <v>663909092</v>
      </c>
      <c r="I7" s="15" t="s">
        <v>229</v>
      </c>
      <c r="J7" s="16" t="s">
        <v>29</v>
      </c>
      <c r="K7" s="16" t="s">
        <v>29</v>
      </c>
      <c r="L7" s="45"/>
      <c r="M7" s="45"/>
      <c r="N7" s="46">
        <v>45950</v>
      </c>
      <c r="O7" s="18">
        <f t="shared" ca="1" si="5"/>
        <v>8</v>
      </c>
      <c r="P7" s="12" t="str">
        <f ca="1">IF(O7&gt;=6,"Vigente",IF(AND(O7&gt;=1,O7&lt;=5),"Por Vencer","Vencido"))</f>
        <v>Vigente</v>
      </c>
      <c r="Q7" s="46">
        <v>46011</v>
      </c>
      <c r="R7" s="18">
        <f t="shared" ca="1" si="3"/>
        <v>69</v>
      </c>
      <c r="S7" s="12" t="str">
        <f t="shared" ca="1" si="4"/>
        <v>Vigente</v>
      </c>
      <c r="T7" s="47"/>
      <c r="U7" s="22"/>
      <c r="V7" s="23"/>
      <c r="W7" s="24"/>
      <c r="X7" s="24"/>
      <c r="Y7" s="24"/>
      <c r="Z7" s="23"/>
      <c r="AA7" s="16"/>
      <c r="AB7" s="16"/>
      <c r="AC7" s="24"/>
      <c r="AD7" s="23"/>
      <c r="AE7" s="16"/>
      <c r="AF7" s="16"/>
      <c r="AG7" s="24"/>
      <c r="AH7" s="23"/>
      <c r="AI7" s="16"/>
      <c r="AJ7" s="16"/>
      <c r="AK7" s="24"/>
      <c r="AL7" s="23"/>
      <c r="AM7" s="16"/>
      <c r="AN7" s="16"/>
      <c r="AO7" s="24"/>
      <c r="AP7" s="23"/>
      <c r="AQ7" s="25">
        <f t="shared" si="0"/>
        <v>0</v>
      </c>
      <c r="AR7" s="23"/>
      <c r="AS7" s="16"/>
      <c r="AT7" s="16"/>
      <c r="AU7" s="24"/>
      <c r="AV7" s="23"/>
      <c r="AW7" s="16"/>
      <c r="AX7" s="16"/>
      <c r="AY7" s="24"/>
      <c r="AZ7" s="23"/>
      <c r="BA7" s="16"/>
      <c r="BB7" s="16"/>
      <c r="BC7" s="24">
        <v>94844156</v>
      </c>
      <c r="BD7" s="23">
        <v>0</v>
      </c>
      <c r="BE7" s="16"/>
      <c r="BF7" s="16"/>
      <c r="BG7" s="24">
        <v>94844156</v>
      </c>
      <c r="BH7" s="23">
        <v>0</v>
      </c>
      <c r="BI7" s="16"/>
      <c r="BJ7" s="16"/>
      <c r="BK7" s="24">
        <v>94844156</v>
      </c>
      <c r="BL7" s="23">
        <v>0</v>
      </c>
      <c r="BM7" s="16"/>
      <c r="BN7" s="16"/>
      <c r="BO7" s="24">
        <v>94844156</v>
      </c>
      <c r="BP7" s="23">
        <v>0</v>
      </c>
      <c r="BQ7" s="16"/>
      <c r="BR7" s="16"/>
      <c r="BS7" s="24">
        <v>94844156</v>
      </c>
      <c r="BT7" s="23">
        <v>0</v>
      </c>
      <c r="BU7" s="16"/>
      <c r="BV7" s="16"/>
      <c r="BW7" s="24">
        <v>94844156</v>
      </c>
      <c r="BX7" s="23">
        <v>0</v>
      </c>
      <c r="BY7" s="16"/>
      <c r="BZ7" s="16"/>
      <c r="CA7" s="24">
        <v>94844156</v>
      </c>
      <c r="CB7" s="23">
        <v>0</v>
      </c>
      <c r="CC7" s="16"/>
      <c r="CD7" s="16"/>
      <c r="CE7" s="24"/>
      <c r="CF7" s="23"/>
      <c r="CG7" s="16"/>
      <c r="CH7" s="16"/>
      <c r="CI7" s="24"/>
      <c r="CJ7" s="23"/>
      <c r="CK7" s="16"/>
      <c r="CL7" s="16"/>
      <c r="CM7" s="24"/>
      <c r="CN7" s="23"/>
      <c r="CO7" s="16"/>
      <c r="CP7" s="16"/>
      <c r="CQ7" s="26">
        <f t="shared" si="1"/>
        <v>663909092</v>
      </c>
      <c r="CR7" s="23"/>
      <c r="CS7" s="16"/>
      <c r="CT7" s="16"/>
      <c r="CU7" s="24"/>
      <c r="CV7" s="23"/>
      <c r="CW7" s="16"/>
      <c r="CX7" s="16"/>
      <c r="CY7" s="24"/>
      <c r="CZ7" s="23"/>
      <c r="DA7" s="16"/>
      <c r="DB7" s="16"/>
      <c r="DC7" s="24"/>
      <c r="DD7" s="23"/>
      <c r="DE7" s="16"/>
      <c r="DF7" s="16"/>
      <c r="DG7" s="24"/>
      <c r="DH7" s="23"/>
      <c r="DI7" s="16"/>
      <c r="DJ7" s="16"/>
      <c r="DK7" s="24"/>
      <c r="DL7" s="23"/>
      <c r="DM7" s="16"/>
      <c r="DN7" s="16"/>
      <c r="DO7" s="24"/>
      <c r="DP7" s="23"/>
      <c r="DQ7" s="16"/>
      <c r="DR7" s="16"/>
      <c r="DS7" s="24"/>
      <c r="DT7" s="23"/>
      <c r="DU7" s="16"/>
      <c r="DV7" s="16"/>
      <c r="DW7" s="24"/>
      <c r="DX7" s="23"/>
      <c r="DY7" s="16"/>
      <c r="DZ7" s="16"/>
      <c r="EA7" s="24"/>
      <c r="EB7" s="23"/>
      <c r="EC7" s="16"/>
      <c r="ED7" s="16"/>
      <c r="EE7" s="24"/>
      <c r="EF7" s="23"/>
      <c r="EG7" s="16"/>
      <c r="EH7" s="16"/>
      <c r="EI7" s="24"/>
      <c r="EJ7" s="23"/>
      <c r="EK7" s="16"/>
      <c r="EL7" s="16"/>
      <c r="EM7" s="24"/>
      <c r="EN7" s="23"/>
      <c r="EO7" s="16"/>
      <c r="EP7" s="16"/>
      <c r="EQ7" s="26">
        <f t="shared" si="2"/>
        <v>0</v>
      </c>
      <c r="ER7" s="23"/>
      <c r="ES7" s="16"/>
      <c r="ET7" s="16"/>
      <c r="EU7" s="26">
        <v>663909092</v>
      </c>
    </row>
    <row r="8" spans="1:151" ht="44.25" customHeight="1">
      <c r="A8" s="9" t="s">
        <v>9</v>
      </c>
      <c r="B8" s="10" t="s">
        <v>10</v>
      </c>
      <c r="C8" s="11" t="s">
        <v>6</v>
      </c>
      <c r="D8" s="12">
        <v>26004701</v>
      </c>
      <c r="E8" s="13" t="s">
        <v>237</v>
      </c>
      <c r="F8" s="11" t="s">
        <v>11</v>
      </c>
      <c r="G8" s="13" t="s">
        <v>238</v>
      </c>
      <c r="H8" s="14">
        <v>9927500000</v>
      </c>
      <c r="I8" s="15" t="s">
        <v>224</v>
      </c>
      <c r="J8" s="16" t="s">
        <v>29</v>
      </c>
      <c r="K8" s="16" t="s">
        <v>225</v>
      </c>
      <c r="L8" s="8">
        <v>45973</v>
      </c>
      <c r="M8" s="8">
        <v>46111</v>
      </c>
      <c r="N8" s="17">
        <v>45884</v>
      </c>
      <c r="O8" s="48"/>
      <c r="P8" s="19" t="s">
        <v>226</v>
      </c>
      <c r="Q8" s="17">
        <v>45945</v>
      </c>
      <c r="R8" s="48">
        <f t="shared" ca="1" si="3"/>
        <v>3</v>
      </c>
      <c r="S8" s="12" t="str">
        <f t="shared" ca="1" si="4"/>
        <v>Por Vencer</v>
      </c>
      <c r="T8" s="47"/>
      <c r="U8" s="22"/>
      <c r="V8" s="23"/>
      <c r="W8" s="24"/>
      <c r="X8" s="24"/>
      <c r="Y8" s="24"/>
      <c r="Z8" s="23"/>
      <c r="AA8" s="16"/>
      <c r="AB8" s="16"/>
      <c r="AC8" s="24"/>
      <c r="AD8" s="23"/>
      <c r="AE8" s="16"/>
      <c r="AF8" s="16"/>
      <c r="AG8" s="24">
        <v>1105562500</v>
      </c>
      <c r="AH8" s="23">
        <v>0.11637500000000001</v>
      </c>
      <c r="AI8" s="16"/>
      <c r="AJ8" s="16"/>
      <c r="AK8" s="24">
        <v>1105562500</v>
      </c>
      <c r="AL8" s="23">
        <v>0.11637500000000001</v>
      </c>
      <c r="AM8" s="16"/>
      <c r="AN8" s="16"/>
      <c r="AO8" s="24">
        <v>1105562500</v>
      </c>
      <c r="AP8" s="23">
        <v>0.11637500000000001</v>
      </c>
      <c r="AQ8" s="25">
        <f t="shared" si="0"/>
        <v>3316687500</v>
      </c>
      <c r="AR8" s="23">
        <v>0.35</v>
      </c>
      <c r="AS8" s="16"/>
      <c r="AT8" s="16"/>
      <c r="AU8" s="24">
        <v>3091656250</v>
      </c>
      <c r="AV8" s="23">
        <v>0.32543749999999999</v>
      </c>
      <c r="AW8" s="16"/>
      <c r="AX8" s="16"/>
      <c r="AY8" s="24">
        <v>3091656250</v>
      </c>
      <c r="AZ8" s="23">
        <v>0.32543749999999999</v>
      </c>
      <c r="BA8" s="16"/>
      <c r="BB8" s="16"/>
      <c r="BC8" s="24"/>
      <c r="BD8" s="23"/>
      <c r="BE8" s="16"/>
      <c r="BF8" s="16"/>
      <c r="BG8" s="24"/>
      <c r="BH8" s="23"/>
      <c r="BI8" s="16"/>
      <c r="BJ8" s="16"/>
      <c r="BK8" s="24"/>
      <c r="BL8" s="23"/>
      <c r="BM8" s="16"/>
      <c r="BN8" s="16"/>
      <c r="BO8" s="24"/>
      <c r="BP8" s="23"/>
      <c r="BQ8" s="16"/>
      <c r="BR8" s="16"/>
      <c r="BS8" s="24"/>
      <c r="BT8" s="23"/>
      <c r="BU8" s="16"/>
      <c r="BV8" s="16"/>
      <c r="BW8" s="24"/>
      <c r="BX8" s="23"/>
      <c r="BY8" s="16"/>
      <c r="BZ8" s="16"/>
      <c r="CA8" s="24"/>
      <c r="CB8" s="23"/>
      <c r="CC8" s="16"/>
      <c r="CD8" s="16"/>
      <c r="CE8" s="24"/>
      <c r="CF8" s="23"/>
      <c r="CG8" s="16"/>
      <c r="CH8" s="16"/>
      <c r="CI8" s="24"/>
      <c r="CJ8" s="23"/>
      <c r="CK8" s="16"/>
      <c r="CL8" s="16"/>
      <c r="CM8" s="24"/>
      <c r="CN8" s="23"/>
      <c r="CO8" s="16"/>
      <c r="CP8" s="16"/>
      <c r="CQ8" s="26">
        <f t="shared" si="1"/>
        <v>6183312500</v>
      </c>
      <c r="CR8" s="23">
        <v>0.65</v>
      </c>
      <c r="CS8" s="16"/>
      <c r="CT8" s="16"/>
      <c r="CU8" s="24"/>
      <c r="CV8" s="23"/>
      <c r="CW8" s="16"/>
      <c r="CX8" s="16"/>
      <c r="CY8" s="24"/>
      <c r="CZ8" s="23"/>
      <c r="DA8" s="16"/>
      <c r="DB8" s="16"/>
      <c r="DC8" s="24"/>
      <c r="DD8" s="23"/>
      <c r="DE8" s="16"/>
      <c r="DF8" s="16"/>
      <c r="DG8" s="24"/>
      <c r="DH8" s="23"/>
      <c r="DI8" s="16"/>
      <c r="DJ8" s="16"/>
      <c r="DK8" s="24"/>
      <c r="DL8" s="23"/>
      <c r="DM8" s="16"/>
      <c r="DN8" s="16"/>
      <c r="DO8" s="24"/>
      <c r="DP8" s="23"/>
      <c r="DQ8" s="16"/>
      <c r="DR8" s="16"/>
      <c r="DS8" s="24"/>
      <c r="DT8" s="23"/>
      <c r="DU8" s="16"/>
      <c r="DV8" s="16"/>
      <c r="DW8" s="24"/>
      <c r="DX8" s="23"/>
      <c r="DY8" s="16"/>
      <c r="DZ8" s="16"/>
      <c r="EA8" s="24"/>
      <c r="EB8" s="23"/>
      <c r="EC8" s="16"/>
      <c r="ED8" s="16"/>
      <c r="EE8" s="24"/>
      <c r="EF8" s="23"/>
      <c r="EG8" s="16"/>
      <c r="EH8" s="16"/>
      <c r="EI8" s="24"/>
      <c r="EJ8" s="23"/>
      <c r="EK8" s="16"/>
      <c r="EL8" s="16"/>
      <c r="EM8" s="24"/>
      <c r="EN8" s="23"/>
      <c r="EO8" s="16"/>
      <c r="EP8" s="16"/>
      <c r="EQ8" s="26">
        <f t="shared" si="2"/>
        <v>0</v>
      </c>
      <c r="ER8" s="23"/>
      <c r="ES8" s="16"/>
      <c r="ET8" s="16"/>
      <c r="EU8" s="26">
        <v>9500000000</v>
      </c>
    </row>
    <row r="9" spans="1:151" ht="44.25" customHeight="1">
      <c r="A9" s="9" t="s">
        <v>9</v>
      </c>
      <c r="B9" s="27" t="s">
        <v>10</v>
      </c>
      <c r="C9" s="11" t="s">
        <v>6</v>
      </c>
      <c r="D9" s="12">
        <v>26004701</v>
      </c>
      <c r="E9" s="49" t="s">
        <v>237</v>
      </c>
      <c r="F9" s="11" t="s">
        <v>11</v>
      </c>
      <c r="G9" s="13" t="s">
        <v>239</v>
      </c>
      <c r="H9" s="14">
        <v>523000000</v>
      </c>
      <c r="I9" s="15" t="s">
        <v>229</v>
      </c>
      <c r="J9" s="16" t="s">
        <v>29</v>
      </c>
      <c r="K9" s="16" t="s">
        <v>225</v>
      </c>
      <c r="L9" s="8">
        <v>45973</v>
      </c>
      <c r="M9" s="8">
        <v>46111</v>
      </c>
      <c r="N9" s="17">
        <v>45884</v>
      </c>
      <c r="O9" s="48"/>
      <c r="P9" s="19" t="s">
        <v>226</v>
      </c>
      <c r="Q9" s="17">
        <v>45945</v>
      </c>
      <c r="R9" s="48">
        <f t="shared" ca="1" si="3"/>
        <v>3</v>
      </c>
      <c r="S9" s="12" t="str">
        <f t="shared" ca="1" si="4"/>
        <v>Por Vencer</v>
      </c>
      <c r="T9" s="47"/>
      <c r="U9" s="22"/>
      <c r="V9" s="23"/>
      <c r="W9" s="24"/>
      <c r="X9" s="24"/>
      <c r="Y9" s="24"/>
      <c r="Z9" s="23"/>
      <c r="AA9" s="16"/>
      <c r="AB9" s="16"/>
      <c r="AC9" s="24"/>
      <c r="AD9" s="23"/>
      <c r="AE9" s="16"/>
      <c r="AF9" s="16"/>
      <c r="AG9" s="24">
        <v>110556250.116375</v>
      </c>
      <c r="AH9" s="23">
        <v>0.1163750001225</v>
      </c>
      <c r="AI9" s="16"/>
      <c r="AJ9" s="16"/>
      <c r="AK9" s="24">
        <v>110556250.116375</v>
      </c>
      <c r="AL9" s="23">
        <v>0.1163750001225</v>
      </c>
      <c r="AM9" s="16"/>
      <c r="AN9" s="16"/>
      <c r="AO9" s="24">
        <v>110556250.116375</v>
      </c>
      <c r="AP9" s="23">
        <v>0.1163750001225</v>
      </c>
      <c r="AQ9" s="25">
        <f t="shared" si="0"/>
        <v>331668750.34912503</v>
      </c>
      <c r="AR9" s="23">
        <v>0.35</v>
      </c>
      <c r="AS9" s="16"/>
      <c r="AT9" s="16"/>
      <c r="AU9" s="24">
        <v>309165625</v>
      </c>
      <c r="AV9" s="23">
        <v>0.32543749999999999</v>
      </c>
      <c r="AW9" s="16"/>
      <c r="AX9" s="16"/>
      <c r="AY9" s="24">
        <v>309165625</v>
      </c>
      <c r="AZ9" s="23">
        <v>0.32543749999999999</v>
      </c>
      <c r="BA9" s="16"/>
      <c r="BB9" s="16"/>
      <c r="BC9" s="24"/>
      <c r="BD9" s="23"/>
      <c r="BE9" s="16"/>
      <c r="BF9" s="16"/>
      <c r="BG9" s="24"/>
      <c r="BH9" s="23"/>
      <c r="BI9" s="16"/>
      <c r="BJ9" s="16"/>
      <c r="BK9" s="24"/>
      <c r="BL9" s="23"/>
      <c r="BM9" s="16"/>
      <c r="BN9" s="16"/>
      <c r="BO9" s="24"/>
      <c r="BP9" s="23"/>
      <c r="BQ9" s="16"/>
      <c r="BR9" s="16"/>
      <c r="BS9" s="24"/>
      <c r="BT9" s="23"/>
      <c r="BU9" s="16"/>
      <c r="BV9" s="16"/>
      <c r="BW9" s="24"/>
      <c r="BX9" s="23"/>
      <c r="BY9" s="16"/>
      <c r="BZ9" s="16"/>
      <c r="CA9" s="24"/>
      <c r="CB9" s="23"/>
      <c r="CC9" s="16"/>
      <c r="CD9" s="16"/>
      <c r="CE9" s="24"/>
      <c r="CF9" s="23"/>
      <c r="CG9" s="16"/>
      <c r="CH9" s="16"/>
      <c r="CI9" s="24"/>
      <c r="CJ9" s="23"/>
      <c r="CK9" s="16"/>
      <c r="CL9" s="16"/>
      <c r="CM9" s="24"/>
      <c r="CN9" s="23"/>
      <c r="CO9" s="16"/>
      <c r="CP9" s="16"/>
      <c r="CQ9" s="26">
        <f t="shared" si="1"/>
        <v>618331250</v>
      </c>
      <c r="CR9" s="23">
        <v>0.65</v>
      </c>
      <c r="CS9" s="16"/>
      <c r="CT9" s="16"/>
      <c r="CU9" s="24"/>
      <c r="CV9" s="23"/>
      <c r="CW9" s="16"/>
      <c r="CX9" s="16"/>
      <c r="CY9" s="24"/>
      <c r="CZ9" s="23"/>
      <c r="DA9" s="16"/>
      <c r="DB9" s="16"/>
      <c r="DC9" s="24"/>
      <c r="DD9" s="23"/>
      <c r="DE9" s="16"/>
      <c r="DF9" s="16"/>
      <c r="DG9" s="24"/>
      <c r="DH9" s="23"/>
      <c r="DI9" s="16"/>
      <c r="DJ9" s="16"/>
      <c r="DK9" s="24"/>
      <c r="DL9" s="23"/>
      <c r="DM9" s="16"/>
      <c r="DN9" s="16"/>
      <c r="DO9" s="24"/>
      <c r="DP9" s="23"/>
      <c r="DQ9" s="16"/>
      <c r="DR9" s="16"/>
      <c r="DS9" s="24"/>
      <c r="DT9" s="23"/>
      <c r="DU9" s="16"/>
      <c r="DV9" s="16"/>
      <c r="DW9" s="24"/>
      <c r="DX9" s="23"/>
      <c r="DY9" s="16"/>
      <c r="DZ9" s="16"/>
      <c r="EA9" s="24"/>
      <c r="EB9" s="23"/>
      <c r="EC9" s="16"/>
      <c r="ED9" s="16"/>
      <c r="EE9" s="24"/>
      <c r="EF9" s="23"/>
      <c r="EG9" s="16"/>
      <c r="EH9" s="16"/>
      <c r="EI9" s="24"/>
      <c r="EJ9" s="23"/>
      <c r="EK9" s="16"/>
      <c r="EL9" s="16"/>
      <c r="EM9" s="24"/>
      <c r="EN9" s="23"/>
      <c r="EO9" s="16"/>
      <c r="EP9" s="16"/>
      <c r="EQ9" s="26">
        <f t="shared" si="2"/>
        <v>0</v>
      </c>
      <c r="ER9" s="23"/>
      <c r="ES9" s="16"/>
      <c r="ET9" s="16"/>
      <c r="EU9" s="26">
        <v>950000000.34912503</v>
      </c>
    </row>
    <row r="10" spans="1:151" ht="44.25" customHeight="1">
      <c r="A10" s="9" t="s">
        <v>9</v>
      </c>
      <c r="B10" s="10" t="s">
        <v>10</v>
      </c>
      <c r="C10" s="11" t="s">
        <v>8</v>
      </c>
      <c r="D10" s="12">
        <v>26004701</v>
      </c>
      <c r="E10" s="50" t="s">
        <v>240</v>
      </c>
      <c r="F10" s="11" t="s">
        <v>12</v>
      </c>
      <c r="G10" s="51" t="s">
        <v>241</v>
      </c>
      <c r="H10" s="14">
        <v>24586677430</v>
      </c>
      <c r="I10" s="15" t="s">
        <v>242</v>
      </c>
      <c r="J10" s="16" t="s">
        <v>29</v>
      </c>
      <c r="K10" s="16" t="s">
        <v>225</v>
      </c>
      <c r="L10" s="8">
        <v>46054</v>
      </c>
      <c r="M10" s="8">
        <v>46599</v>
      </c>
      <c r="N10" s="46">
        <v>45961</v>
      </c>
      <c r="O10" s="48">
        <f t="shared" ref="O10:O26" ca="1" si="6">N10-TODAY()</f>
        <v>19</v>
      </c>
      <c r="P10" s="12" t="str">
        <f ca="1">IF(O10&gt;=6,"Vigente",IF(AND(O10&gt;=1,O10&lt;=5),"Por Vencer","Vencido"))</f>
        <v>Vigente</v>
      </c>
      <c r="Q10" s="46">
        <v>46006</v>
      </c>
      <c r="R10" s="48">
        <f t="shared" ca="1" si="3"/>
        <v>64</v>
      </c>
      <c r="S10" s="12" t="str">
        <f t="shared" ca="1" si="4"/>
        <v>Vigente</v>
      </c>
      <c r="T10" s="52" t="s">
        <v>243</v>
      </c>
      <c r="U10" s="22"/>
      <c r="V10" s="23"/>
      <c r="W10" s="24"/>
      <c r="X10" s="24"/>
      <c r="Y10" s="24"/>
      <c r="Z10" s="23"/>
      <c r="AA10" s="16"/>
      <c r="AB10" s="16"/>
      <c r="AC10" s="24"/>
      <c r="AD10" s="23"/>
      <c r="AE10" s="16"/>
      <c r="AF10" s="16"/>
      <c r="AG10" s="24"/>
      <c r="AH10" s="23"/>
      <c r="AI10" s="16"/>
      <c r="AJ10" s="16"/>
      <c r="AK10" s="24"/>
      <c r="AL10" s="23"/>
      <c r="AM10" s="16"/>
      <c r="AN10" s="16"/>
      <c r="AO10" s="24"/>
      <c r="AP10" s="23"/>
      <c r="AQ10" s="25">
        <f t="shared" si="0"/>
        <v>0</v>
      </c>
      <c r="AR10" s="23"/>
      <c r="AS10" s="16"/>
      <c r="AT10" s="16"/>
      <c r="AU10" s="24"/>
      <c r="AV10" s="23"/>
      <c r="AW10" s="16"/>
      <c r="AX10" s="16"/>
      <c r="AY10" s="24"/>
      <c r="AZ10" s="23"/>
      <c r="BA10" s="16"/>
      <c r="BB10" s="16"/>
      <c r="BC10" s="24">
        <v>1229333871.5</v>
      </c>
      <c r="BD10" s="23">
        <v>0.05</v>
      </c>
      <c r="BE10" s="16"/>
      <c r="BF10" s="16"/>
      <c r="BG10" s="24">
        <v>1229333871.5</v>
      </c>
      <c r="BH10" s="23">
        <v>0.05</v>
      </c>
      <c r="BI10" s="16"/>
      <c r="BJ10" s="16"/>
      <c r="BK10" s="24">
        <v>1229333871.5</v>
      </c>
      <c r="BL10" s="23">
        <v>0.05</v>
      </c>
      <c r="BM10" s="16"/>
      <c r="BN10" s="16"/>
      <c r="BO10" s="24">
        <v>1229333871.5</v>
      </c>
      <c r="BP10" s="23">
        <v>0.05</v>
      </c>
      <c r="BQ10" s="16"/>
      <c r="BR10" s="16"/>
      <c r="BS10" s="24">
        <v>1229333871.5</v>
      </c>
      <c r="BT10" s="23">
        <v>0.05</v>
      </c>
      <c r="BU10" s="16"/>
      <c r="BV10" s="16"/>
      <c r="BW10" s="24">
        <v>1229333871.5</v>
      </c>
      <c r="BX10" s="23">
        <v>0.05</v>
      </c>
      <c r="BY10" s="16"/>
      <c r="BZ10" s="16"/>
      <c r="CA10" s="24">
        <v>1229333871.5</v>
      </c>
      <c r="CB10" s="23">
        <v>0.05</v>
      </c>
      <c r="CC10" s="16"/>
      <c r="CD10" s="16"/>
      <c r="CE10" s="24">
        <v>1229333871.5</v>
      </c>
      <c r="CF10" s="23">
        <v>0.05</v>
      </c>
      <c r="CG10" s="16"/>
      <c r="CH10" s="16"/>
      <c r="CI10" s="24">
        <v>1229333871.5</v>
      </c>
      <c r="CJ10" s="23">
        <v>0.05</v>
      </c>
      <c r="CK10" s="16"/>
      <c r="CL10" s="16"/>
      <c r="CM10" s="24">
        <v>1229333871.5</v>
      </c>
      <c r="CN10" s="23">
        <v>0.05</v>
      </c>
      <c r="CO10" s="16"/>
      <c r="CP10" s="16"/>
      <c r="CQ10" s="26">
        <f t="shared" si="1"/>
        <v>12293338715</v>
      </c>
      <c r="CR10" s="23">
        <v>0.49999999999999994</v>
      </c>
      <c r="CS10" s="16"/>
      <c r="CT10" s="16"/>
      <c r="CU10" s="24">
        <v>1229333871.5</v>
      </c>
      <c r="CV10" s="23">
        <v>0.05</v>
      </c>
      <c r="CW10" s="16"/>
      <c r="CX10" s="16"/>
      <c r="CY10" s="24">
        <v>1573547355.52</v>
      </c>
      <c r="CZ10" s="23">
        <v>6.4000000000000001E-2</v>
      </c>
      <c r="DA10" s="16"/>
      <c r="DB10" s="16"/>
      <c r="DC10" s="24">
        <v>1898091497.5960002</v>
      </c>
      <c r="DD10" s="23">
        <v>7.7200000000000005E-2</v>
      </c>
      <c r="DE10" s="16"/>
      <c r="DF10" s="16"/>
      <c r="DG10" s="24">
        <v>1898091497.5960002</v>
      </c>
      <c r="DH10" s="23">
        <v>7.7200000000000005E-2</v>
      </c>
      <c r="DI10" s="16"/>
      <c r="DJ10" s="16"/>
      <c r="DK10" s="24">
        <v>1898091497.5960002</v>
      </c>
      <c r="DL10" s="23">
        <v>7.7200000000000005E-2</v>
      </c>
      <c r="DM10" s="16"/>
      <c r="DN10" s="16"/>
      <c r="DO10" s="24">
        <v>1898091497.5960002</v>
      </c>
      <c r="DP10" s="23">
        <v>7.7200000000000005E-2</v>
      </c>
      <c r="DQ10" s="16"/>
      <c r="DR10" s="16"/>
      <c r="DS10" s="24">
        <v>1898091497.5960002</v>
      </c>
      <c r="DT10" s="23">
        <v>7.7200000000000005E-2</v>
      </c>
      <c r="DU10" s="16"/>
      <c r="DV10" s="16"/>
      <c r="DW10" s="24"/>
      <c r="DX10" s="23"/>
      <c r="DY10" s="16"/>
      <c r="DZ10" s="16"/>
      <c r="EA10" s="24"/>
      <c r="EB10" s="23"/>
      <c r="EC10" s="16"/>
      <c r="ED10" s="16"/>
      <c r="EE10" s="24"/>
      <c r="EF10" s="23"/>
      <c r="EG10" s="16"/>
      <c r="EH10" s="16"/>
      <c r="EI10" s="24"/>
      <c r="EJ10" s="23"/>
      <c r="EK10" s="16"/>
      <c r="EL10" s="16"/>
      <c r="EM10" s="24"/>
      <c r="EN10" s="23"/>
      <c r="EO10" s="16"/>
      <c r="EP10" s="16"/>
      <c r="EQ10" s="26">
        <f t="shared" si="2"/>
        <v>12293338715.000002</v>
      </c>
      <c r="ER10" s="23">
        <v>0.5</v>
      </c>
      <c r="ES10" s="16"/>
      <c r="ET10" s="16"/>
      <c r="EU10" s="26">
        <v>24586677430</v>
      </c>
    </row>
    <row r="11" spans="1:151" ht="44.25" customHeight="1">
      <c r="A11" s="9" t="s">
        <v>9</v>
      </c>
      <c r="B11" s="27" t="s">
        <v>10</v>
      </c>
      <c r="C11" s="11" t="s">
        <v>8</v>
      </c>
      <c r="D11" s="12">
        <v>26004701</v>
      </c>
      <c r="E11" s="50" t="s">
        <v>240</v>
      </c>
      <c r="F11" s="11" t="s">
        <v>12</v>
      </c>
      <c r="G11" s="51" t="s">
        <v>244</v>
      </c>
      <c r="H11" s="14">
        <v>2413322570</v>
      </c>
      <c r="I11" s="15" t="s">
        <v>245</v>
      </c>
      <c r="J11" s="16" t="s">
        <v>29</v>
      </c>
      <c r="K11" s="16" t="s">
        <v>225</v>
      </c>
      <c r="L11" s="8">
        <v>46054</v>
      </c>
      <c r="M11" s="8">
        <v>46599</v>
      </c>
      <c r="N11" s="46">
        <v>45961</v>
      </c>
      <c r="O11" s="48">
        <f t="shared" ca="1" si="6"/>
        <v>19</v>
      </c>
      <c r="P11" s="12" t="str">
        <f ca="1">IF(O11&gt;=6,"Vigente",IF(AND(O11&gt;=1,O11&lt;=5),"Por Vencer","Vencido"))</f>
        <v>Vigente</v>
      </c>
      <c r="Q11" s="17"/>
      <c r="R11" s="48"/>
      <c r="S11" s="12"/>
      <c r="T11" s="52" t="s">
        <v>243</v>
      </c>
      <c r="U11" s="22"/>
      <c r="V11" s="23"/>
      <c r="W11" s="24"/>
      <c r="X11" s="24"/>
      <c r="Y11" s="24"/>
      <c r="Z11" s="23"/>
      <c r="AA11" s="16"/>
      <c r="AB11" s="16"/>
      <c r="AC11" s="24"/>
      <c r="AD11" s="23"/>
      <c r="AE11" s="16"/>
      <c r="AF11" s="16"/>
      <c r="AG11" s="24"/>
      <c r="AH11" s="23"/>
      <c r="AI11" s="16"/>
      <c r="AJ11" s="16"/>
      <c r="AK11" s="24"/>
      <c r="AL11" s="23"/>
      <c r="AM11" s="16"/>
      <c r="AN11" s="16"/>
      <c r="AO11" s="24"/>
      <c r="AP11" s="23"/>
      <c r="AQ11" s="25">
        <f t="shared" si="0"/>
        <v>0</v>
      </c>
      <c r="AR11" s="23"/>
      <c r="AS11" s="16"/>
      <c r="AT11" s="16"/>
      <c r="AU11" s="24"/>
      <c r="AV11" s="23"/>
      <c r="AW11" s="16"/>
      <c r="AX11" s="16"/>
      <c r="AY11" s="24"/>
      <c r="AZ11" s="23"/>
      <c r="BA11" s="16"/>
      <c r="BB11" s="16"/>
      <c r="BC11" s="24">
        <v>120666128.5</v>
      </c>
      <c r="BD11" s="23">
        <v>0.05</v>
      </c>
      <c r="BE11" s="16"/>
      <c r="BF11" s="16"/>
      <c r="BG11" s="24">
        <v>120666128.5</v>
      </c>
      <c r="BH11" s="23">
        <v>0.05</v>
      </c>
      <c r="BI11" s="16"/>
      <c r="BJ11" s="16"/>
      <c r="BK11" s="24">
        <v>120666128.5</v>
      </c>
      <c r="BL11" s="23">
        <v>0.05</v>
      </c>
      <c r="BM11" s="16"/>
      <c r="BN11" s="16"/>
      <c r="BO11" s="24">
        <v>120666128.5</v>
      </c>
      <c r="BP11" s="23">
        <v>0.05</v>
      </c>
      <c r="BQ11" s="16"/>
      <c r="BR11" s="16"/>
      <c r="BS11" s="24">
        <v>120666128.5</v>
      </c>
      <c r="BT11" s="23">
        <v>0.05</v>
      </c>
      <c r="BU11" s="16"/>
      <c r="BV11" s="16"/>
      <c r="BW11" s="24">
        <v>120666128.5</v>
      </c>
      <c r="BX11" s="23">
        <v>0.05</v>
      </c>
      <c r="BY11" s="16"/>
      <c r="BZ11" s="16"/>
      <c r="CA11" s="24">
        <v>120666128.5</v>
      </c>
      <c r="CB11" s="23">
        <v>0.05</v>
      </c>
      <c r="CC11" s="16"/>
      <c r="CD11" s="16"/>
      <c r="CE11" s="24">
        <v>120666128.5</v>
      </c>
      <c r="CF11" s="23">
        <v>0.05</v>
      </c>
      <c r="CG11" s="16"/>
      <c r="CH11" s="16"/>
      <c r="CI11" s="24">
        <v>120666128.5</v>
      </c>
      <c r="CJ11" s="23">
        <v>0.05</v>
      </c>
      <c r="CK11" s="16"/>
      <c r="CL11" s="16"/>
      <c r="CM11" s="24">
        <v>120666128.5</v>
      </c>
      <c r="CN11" s="23">
        <v>0.05</v>
      </c>
      <c r="CO11" s="16"/>
      <c r="CP11" s="16"/>
      <c r="CQ11" s="26">
        <f t="shared" si="1"/>
        <v>1206661285</v>
      </c>
      <c r="CR11" s="23">
        <v>0.49999999999999994</v>
      </c>
      <c r="CS11" s="16"/>
      <c r="CT11" s="16"/>
      <c r="CU11" s="24">
        <v>120666128.5</v>
      </c>
      <c r="CV11" s="23">
        <v>0.05</v>
      </c>
      <c r="CW11" s="16"/>
      <c r="CX11" s="16"/>
      <c r="CY11" s="24">
        <v>154452644.47999999</v>
      </c>
      <c r="CZ11" s="23">
        <v>6.4000000000000001E-2</v>
      </c>
      <c r="DA11" s="16"/>
      <c r="DB11" s="16"/>
      <c r="DC11" s="24">
        <v>186308502.40400001</v>
      </c>
      <c r="DD11" s="23">
        <v>7.7200000000000005E-2</v>
      </c>
      <c r="DE11" s="16"/>
      <c r="DF11" s="16"/>
      <c r="DG11" s="24">
        <v>186308502.40400001</v>
      </c>
      <c r="DH11" s="23">
        <v>7.7200000000000005E-2</v>
      </c>
      <c r="DI11" s="16"/>
      <c r="DJ11" s="16"/>
      <c r="DK11" s="24">
        <v>186308502.40400001</v>
      </c>
      <c r="DL11" s="23">
        <v>7.7200000000000005E-2</v>
      </c>
      <c r="DM11" s="16"/>
      <c r="DN11" s="16"/>
      <c r="DO11" s="24">
        <v>186308502.40400001</v>
      </c>
      <c r="DP11" s="23">
        <v>7.7200000000000005E-2</v>
      </c>
      <c r="DQ11" s="16"/>
      <c r="DR11" s="16"/>
      <c r="DS11" s="24">
        <v>186308502.40400001</v>
      </c>
      <c r="DT11" s="23">
        <v>7.7200000000000005E-2</v>
      </c>
      <c r="DU11" s="16"/>
      <c r="DV11" s="16"/>
      <c r="DW11" s="24"/>
      <c r="DX11" s="23"/>
      <c r="DY11" s="16"/>
      <c r="DZ11" s="16"/>
      <c r="EA11" s="24"/>
      <c r="EB11" s="23"/>
      <c r="EC11" s="16"/>
      <c r="ED11" s="16"/>
      <c r="EE11" s="24"/>
      <c r="EF11" s="23"/>
      <c r="EG11" s="16"/>
      <c r="EH11" s="16"/>
      <c r="EI11" s="24"/>
      <c r="EJ11" s="23"/>
      <c r="EK11" s="16"/>
      <c r="EL11" s="16"/>
      <c r="EM11" s="24"/>
      <c r="EN11" s="23"/>
      <c r="EO11" s="16"/>
      <c r="EP11" s="16"/>
      <c r="EQ11" s="26">
        <f t="shared" si="2"/>
        <v>1206661285</v>
      </c>
      <c r="ER11" s="23">
        <v>0.5</v>
      </c>
      <c r="ES11" s="16"/>
      <c r="ET11" s="16"/>
      <c r="EU11" s="26">
        <v>2413322570</v>
      </c>
    </row>
    <row r="12" spans="1:151" ht="44.25" customHeight="1">
      <c r="A12" s="53" t="s">
        <v>4</v>
      </c>
      <c r="B12" s="54" t="s">
        <v>13</v>
      </c>
      <c r="C12" s="53" t="s">
        <v>14</v>
      </c>
      <c r="D12" s="55">
        <v>26005375</v>
      </c>
      <c r="E12" s="56"/>
      <c r="F12" s="53" t="s">
        <v>15</v>
      </c>
      <c r="G12" s="57"/>
      <c r="H12" s="58">
        <v>70000000000</v>
      </c>
      <c r="I12" s="59"/>
      <c r="J12" s="60"/>
      <c r="K12" s="60"/>
      <c r="L12" s="61"/>
      <c r="M12" s="61"/>
      <c r="N12" s="62">
        <v>45968</v>
      </c>
      <c r="O12" s="63">
        <f t="shared" ca="1" si="6"/>
        <v>26</v>
      </c>
      <c r="P12" s="64" t="str">
        <f ca="1">IF(O12&gt;=6,"Vigente",IF(AND(O12&gt;=1,O12&lt;=5),"Por Vencer","Vencido"))</f>
        <v>Vigente</v>
      </c>
      <c r="Q12" s="65">
        <v>45968</v>
      </c>
      <c r="R12" s="63">
        <f t="shared" ref="R12:R31" ca="1" si="7">Q12-TODAY()</f>
        <v>26</v>
      </c>
      <c r="S12" s="64" t="str">
        <f t="shared" ref="S12:S31" ca="1" si="8">IF(R12&gt;=6,"Vigente",IF(AND(R12&gt;=1,R12&lt;=5),"Por Vencer","Vencido"))</f>
        <v>Vigente</v>
      </c>
      <c r="T12" s="66" t="s">
        <v>246</v>
      </c>
      <c r="U12" s="67"/>
      <c r="V12" s="68"/>
      <c r="W12" s="69"/>
      <c r="X12" s="69"/>
      <c r="Y12" s="69"/>
      <c r="Z12" s="68"/>
      <c r="AA12" s="60"/>
      <c r="AB12" s="60"/>
      <c r="AC12" s="69"/>
      <c r="AD12" s="68"/>
      <c r="AE12" s="60"/>
      <c r="AF12" s="60"/>
      <c r="AG12" s="69"/>
      <c r="AH12" s="68"/>
      <c r="AI12" s="60"/>
      <c r="AJ12" s="60"/>
      <c r="AK12" s="69"/>
      <c r="AL12" s="68"/>
      <c r="AM12" s="60"/>
      <c r="AN12" s="60"/>
      <c r="AO12" s="69"/>
      <c r="AP12" s="68"/>
      <c r="AQ12" s="70">
        <f t="shared" si="0"/>
        <v>0</v>
      </c>
      <c r="AR12" s="68"/>
      <c r="AS12" s="60"/>
      <c r="AT12" s="60"/>
      <c r="AU12" s="69"/>
      <c r="AV12" s="68"/>
      <c r="AW12" s="60"/>
      <c r="AX12" s="60"/>
      <c r="AY12" s="69"/>
      <c r="AZ12" s="68"/>
      <c r="BA12" s="60"/>
      <c r="BB12" s="60"/>
      <c r="BC12" s="69"/>
      <c r="BD12" s="68"/>
      <c r="BE12" s="60"/>
      <c r="BF12" s="60"/>
      <c r="BG12" s="69"/>
      <c r="BH12" s="68"/>
      <c r="BI12" s="60"/>
      <c r="BJ12" s="60"/>
      <c r="BK12" s="69"/>
      <c r="BL12" s="68"/>
      <c r="BM12" s="60"/>
      <c r="BN12" s="60"/>
      <c r="BO12" s="69"/>
      <c r="BP12" s="68"/>
      <c r="BQ12" s="60"/>
      <c r="BR12" s="60"/>
      <c r="BS12" s="69"/>
      <c r="BT12" s="68"/>
      <c r="BU12" s="60"/>
      <c r="BV12" s="60"/>
      <c r="BW12" s="69"/>
      <c r="BX12" s="68"/>
      <c r="BY12" s="60"/>
      <c r="BZ12" s="60"/>
      <c r="CA12" s="69"/>
      <c r="CB12" s="68"/>
      <c r="CC12" s="60"/>
      <c r="CD12" s="60"/>
      <c r="CE12" s="69"/>
      <c r="CF12" s="68"/>
      <c r="CG12" s="60"/>
      <c r="CH12" s="60"/>
      <c r="CI12" s="69"/>
      <c r="CJ12" s="68"/>
      <c r="CK12" s="60"/>
      <c r="CL12" s="60"/>
      <c r="CM12" s="69"/>
      <c r="CN12" s="68"/>
      <c r="CO12" s="60"/>
      <c r="CP12" s="60"/>
      <c r="CQ12" s="71">
        <f t="shared" si="1"/>
        <v>0</v>
      </c>
      <c r="CR12" s="68"/>
      <c r="CS12" s="60"/>
      <c r="CT12" s="60"/>
      <c r="CU12" s="69"/>
      <c r="CV12" s="68"/>
      <c r="CW12" s="60"/>
      <c r="CX12" s="60"/>
      <c r="CY12" s="69"/>
      <c r="CZ12" s="68"/>
      <c r="DA12" s="60"/>
      <c r="DB12" s="60"/>
      <c r="DC12" s="69"/>
      <c r="DD12" s="68"/>
      <c r="DE12" s="60"/>
      <c r="DF12" s="60"/>
      <c r="DG12" s="69"/>
      <c r="DH12" s="68"/>
      <c r="DI12" s="60"/>
      <c r="DJ12" s="60"/>
      <c r="DK12" s="69"/>
      <c r="DL12" s="68"/>
      <c r="DM12" s="60"/>
      <c r="DN12" s="60"/>
      <c r="DO12" s="69"/>
      <c r="DP12" s="68"/>
      <c r="DQ12" s="60"/>
      <c r="DR12" s="60"/>
      <c r="DS12" s="69"/>
      <c r="DT12" s="68"/>
      <c r="DU12" s="60"/>
      <c r="DV12" s="60"/>
      <c r="DW12" s="69"/>
      <c r="DX12" s="68"/>
      <c r="DY12" s="60"/>
      <c r="DZ12" s="60"/>
      <c r="EA12" s="69"/>
      <c r="EB12" s="68"/>
      <c r="EC12" s="60"/>
      <c r="ED12" s="60"/>
      <c r="EE12" s="69"/>
      <c r="EF12" s="68"/>
      <c r="EG12" s="60"/>
      <c r="EH12" s="60"/>
      <c r="EI12" s="69"/>
      <c r="EJ12" s="68"/>
      <c r="EK12" s="60"/>
      <c r="EL12" s="60"/>
      <c r="EM12" s="69"/>
      <c r="EN12" s="68"/>
      <c r="EO12" s="60"/>
      <c r="EP12" s="60"/>
      <c r="EQ12" s="71">
        <f t="shared" si="2"/>
        <v>0</v>
      </c>
      <c r="ER12" s="68"/>
      <c r="ES12" s="60"/>
      <c r="ET12" s="60"/>
      <c r="EU12" s="71">
        <v>0</v>
      </c>
    </row>
    <row r="13" spans="1:151" ht="44.25" customHeight="1">
      <c r="A13" s="9" t="s">
        <v>16</v>
      </c>
      <c r="B13" s="27" t="s">
        <v>17</v>
      </c>
      <c r="C13" s="11" t="s">
        <v>18</v>
      </c>
      <c r="D13" s="12">
        <v>26005211</v>
      </c>
      <c r="E13" s="13" t="s">
        <v>247</v>
      </c>
      <c r="F13" s="9" t="s">
        <v>19</v>
      </c>
      <c r="G13" s="13" t="s">
        <v>248</v>
      </c>
      <c r="H13" s="14">
        <v>39000000000</v>
      </c>
      <c r="I13" s="72" t="s">
        <v>249</v>
      </c>
      <c r="J13" s="16" t="s">
        <v>29</v>
      </c>
      <c r="K13" s="16" t="s">
        <v>29</v>
      </c>
      <c r="L13" s="8">
        <v>46101</v>
      </c>
      <c r="M13" s="8">
        <v>46752</v>
      </c>
      <c r="N13" s="73">
        <v>46066</v>
      </c>
      <c r="O13" s="48">
        <f t="shared" ca="1" si="6"/>
        <v>124</v>
      </c>
      <c r="P13" s="12" t="str">
        <f ca="1">IF(O13&gt;=6,"Vigente",IF(AND(O13&gt;=1,O13&lt;=5),"Por Vencer","Vencido"))</f>
        <v>Vigente</v>
      </c>
      <c r="Q13" s="8">
        <v>46094</v>
      </c>
      <c r="R13" s="48">
        <f t="shared" ca="1" si="7"/>
        <v>152</v>
      </c>
      <c r="S13" s="12" t="str">
        <f t="shared" ca="1" si="8"/>
        <v>Vigente</v>
      </c>
      <c r="T13" s="74" t="s">
        <v>250</v>
      </c>
      <c r="U13" s="22"/>
      <c r="V13" s="23"/>
      <c r="W13" s="24"/>
      <c r="X13" s="24"/>
      <c r="Y13" s="24"/>
      <c r="Z13" s="23"/>
      <c r="AA13" s="16"/>
      <c r="AB13" s="16"/>
      <c r="AC13" s="24"/>
      <c r="AD13" s="23"/>
      <c r="AE13" s="16"/>
      <c r="AF13" s="16"/>
      <c r="AG13" s="24"/>
      <c r="AH13" s="23"/>
      <c r="AI13" s="16"/>
      <c r="AJ13" s="16"/>
      <c r="AK13" s="24"/>
      <c r="AL13" s="23"/>
      <c r="AM13" s="16"/>
      <c r="AN13" s="16"/>
      <c r="AO13" s="24"/>
      <c r="AP13" s="23"/>
      <c r="AQ13" s="25">
        <f t="shared" si="0"/>
        <v>0</v>
      </c>
      <c r="AR13" s="23"/>
      <c r="AS13" s="16"/>
      <c r="AT13" s="16"/>
      <c r="AU13" s="24"/>
      <c r="AV13" s="23"/>
      <c r="AW13" s="16"/>
      <c r="AX13" s="16"/>
      <c r="AY13" s="24"/>
      <c r="AZ13" s="23"/>
      <c r="BA13" s="16"/>
      <c r="BB13" s="16"/>
      <c r="BC13" s="24"/>
      <c r="BD13" s="23"/>
      <c r="BE13" s="16"/>
      <c r="BF13" s="16"/>
      <c r="BG13" s="24"/>
      <c r="BH13" s="23"/>
      <c r="BI13" s="16"/>
      <c r="BJ13" s="16"/>
      <c r="BK13" s="24"/>
      <c r="BL13" s="23"/>
      <c r="BM13" s="16"/>
      <c r="BN13" s="16"/>
      <c r="BO13" s="24"/>
      <c r="BP13" s="23"/>
      <c r="BQ13" s="16"/>
      <c r="BR13" s="16"/>
      <c r="BS13" s="24"/>
      <c r="BT13" s="23"/>
      <c r="BU13" s="16"/>
      <c r="BV13" s="16"/>
      <c r="BW13" s="24"/>
      <c r="BX13" s="23"/>
      <c r="BY13" s="16"/>
      <c r="BZ13" s="16"/>
      <c r="CA13" s="24"/>
      <c r="CB13" s="23"/>
      <c r="CC13" s="16"/>
      <c r="CD13" s="16"/>
      <c r="CE13" s="24"/>
      <c r="CF13" s="23"/>
      <c r="CG13" s="16"/>
      <c r="CH13" s="16"/>
      <c r="CI13" s="24"/>
      <c r="CJ13" s="23"/>
      <c r="CK13" s="16"/>
      <c r="CL13" s="16"/>
      <c r="CM13" s="24">
        <v>19500000000</v>
      </c>
      <c r="CN13" s="23">
        <v>0.5</v>
      </c>
      <c r="CO13" s="16"/>
      <c r="CP13" s="16"/>
      <c r="CQ13" s="26">
        <f t="shared" si="1"/>
        <v>19500000000</v>
      </c>
      <c r="CR13" s="23">
        <v>0.5</v>
      </c>
      <c r="CS13" s="16"/>
      <c r="CT13" s="16"/>
      <c r="CU13" s="24"/>
      <c r="CV13" s="23"/>
      <c r="CW13" s="16"/>
      <c r="CX13" s="16"/>
      <c r="CY13" s="24"/>
      <c r="CZ13" s="23"/>
      <c r="DA13" s="16"/>
      <c r="DB13" s="16"/>
      <c r="DC13" s="24"/>
      <c r="DD13" s="23"/>
      <c r="DE13" s="16"/>
      <c r="DF13" s="16"/>
      <c r="DG13" s="24"/>
      <c r="DH13" s="23"/>
      <c r="DI13" s="16"/>
      <c r="DJ13" s="16"/>
      <c r="DK13" s="24"/>
      <c r="DL13" s="23"/>
      <c r="DM13" s="16"/>
      <c r="DN13" s="16"/>
      <c r="DO13" s="24"/>
      <c r="DP13" s="23"/>
      <c r="DQ13" s="16"/>
      <c r="DR13" s="16"/>
      <c r="DS13" s="24"/>
      <c r="DT13" s="23"/>
      <c r="DU13" s="16"/>
      <c r="DV13" s="16"/>
      <c r="DW13" s="24"/>
      <c r="DX13" s="23"/>
      <c r="DY13" s="16"/>
      <c r="DZ13" s="16"/>
      <c r="EA13" s="24"/>
      <c r="EB13" s="23"/>
      <c r="EC13" s="16"/>
      <c r="ED13" s="16"/>
      <c r="EE13" s="24"/>
      <c r="EF13" s="23"/>
      <c r="EG13" s="16"/>
      <c r="EH13" s="16"/>
      <c r="EI13" s="24"/>
      <c r="EJ13" s="23"/>
      <c r="EK13" s="16"/>
      <c r="EL13" s="16"/>
      <c r="EM13" s="24">
        <v>19500000000</v>
      </c>
      <c r="EN13" s="23">
        <v>0.5</v>
      </c>
      <c r="EO13" s="16"/>
      <c r="EP13" s="16"/>
      <c r="EQ13" s="26">
        <f t="shared" si="2"/>
        <v>19500000000</v>
      </c>
      <c r="ER13" s="23">
        <v>1</v>
      </c>
      <c r="ES13" s="16"/>
      <c r="ET13" s="16"/>
      <c r="EU13" s="26">
        <v>39000000000</v>
      </c>
    </row>
    <row r="14" spans="1:151" ht="44.25" customHeight="1">
      <c r="A14" s="9" t="s">
        <v>9</v>
      </c>
      <c r="B14" s="10" t="s">
        <v>251</v>
      </c>
      <c r="C14" s="11" t="s">
        <v>6</v>
      </c>
      <c r="D14" s="12">
        <v>26005359</v>
      </c>
      <c r="E14" s="51" t="s">
        <v>252</v>
      </c>
      <c r="F14" s="11" t="s">
        <v>20</v>
      </c>
      <c r="G14" s="13" t="s">
        <v>253</v>
      </c>
      <c r="H14" s="14">
        <v>10158774400</v>
      </c>
      <c r="I14" s="75" t="s">
        <v>254</v>
      </c>
      <c r="J14" s="16" t="s">
        <v>29</v>
      </c>
      <c r="K14" s="16" t="s">
        <v>29</v>
      </c>
      <c r="L14" s="77">
        <v>45930</v>
      </c>
      <c r="M14" s="8">
        <v>46356</v>
      </c>
      <c r="N14" s="78">
        <v>45940</v>
      </c>
      <c r="O14" s="48">
        <f t="shared" ca="1" si="6"/>
        <v>-2</v>
      </c>
      <c r="P14" s="12" t="str">
        <f ca="1">IF(O14&gt;=6,"Vigente",IF(AND(O14&gt;=1,O14&lt;=5),"Por Vencer","Vencido"))</f>
        <v>Vencido</v>
      </c>
      <c r="Q14" s="78">
        <v>45940</v>
      </c>
      <c r="R14" s="48">
        <f t="shared" ca="1" si="7"/>
        <v>-2</v>
      </c>
      <c r="S14" s="12" t="str">
        <f t="shared" ca="1" si="8"/>
        <v>Vencido</v>
      </c>
      <c r="T14" s="79" t="s">
        <v>255</v>
      </c>
      <c r="U14" s="22">
        <v>0</v>
      </c>
      <c r="V14" s="23">
        <v>0</v>
      </c>
      <c r="W14" s="24"/>
      <c r="X14" s="24"/>
      <c r="Y14" s="24">
        <v>0</v>
      </c>
      <c r="Z14" s="23">
        <v>0</v>
      </c>
      <c r="AA14" s="16"/>
      <c r="AB14" s="16"/>
      <c r="AC14" s="80">
        <v>0</v>
      </c>
      <c r="AD14" s="23">
        <v>6.25E-2</v>
      </c>
      <c r="AE14" s="16"/>
      <c r="AF14" s="16"/>
      <c r="AG14" s="81">
        <v>6365242000</v>
      </c>
      <c r="AH14" s="82">
        <v>7.0000000000000007E-2</v>
      </c>
      <c r="AI14" s="16"/>
      <c r="AJ14" s="16"/>
      <c r="AK14" s="24"/>
      <c r="AL14" s="82">
        <v>0.14000000000000001</v>
      </c>
      <c r="AM14" s="16"/>
      <c r="AN14" s="16"/>
      <c r="AO14" s="24"/>
      <c r="AP14" s="82">
        <v>0.21</v>
      </c>
      <c r="AQ14" s="25">
        <f t="shared" si="0"/>
        <v>6365242000</v>
      </c>
      <c r="AR14" s="82">
        <v>0.21</v>
      </c>
      <c r="AS14" s="16"/>
      <c r="AT14" s="16"/>
      <c r="AU14" s="24">
        <v>0</v>
      </c>
      <c r="AV14" s="82">
        <v>0.28999999999999998</v>
      </c>
      <c r="AW14" s="16"/>
      <c r="AX14" s="16"/>
      <c r="AY14" s="24">
        <v>3793532400</v>
      </c>
      <c r="AZ14" s="82">
        <v>0.36</v>
      </c>
      <c r="BA14" s="16"/>
      <c r="BB14" s="16"/>
      <c r="BC14" s="24"/>
      <c r="BD14" s="82">
        <v>0.43</v>
      </c>
      <c r="BE14" s="16"/>
      <c r="BF14" s="16"/>
      <c r="BG14" s="24">
        <v>0</v>
      </c>
      <c r="BH14" s="23">
        <v>0.5</v>
      </c>
      <c r="BI14" s="16"/>
      <c r="BJ14" s="16"/>
      <c r="BK14" s="24">
        <v>0</v>
      </c>
      <c r="BL14" s="23">
        <v>0.5625</v>
      </c>
      <c r="BM14" s="16"/>
      <c r="BN14" s="16"/>
      <c r="BO14" s="24">
        <v>0</v>
      </c>
      <c r="BP14" s="23">
        <v>0.625</v>
      </c>
      <c r="BQ14" s="16"/>
      <c r="BR14" s="16"/>
      <c r="BS14" s="24">
        <v>0</v>
      </c>
      <c r="BT14" s="23">
        <v>0.6875</v>
      </c>
      <c r="BU14" s="16"/>
      <c r="BV14" s="16"/>
      <c r="BW14" s="24">
        <v>0</v>
      </c>
      <c r="BX14" s="23">
        <v>0.75</v>
      </c>
      <c r="BY14" s="16"/>
      <c r="BZ14" s="16"/>
      <c r="CA14" s="24">
        <v>0</v>
      </c>
      <c r="CB14" s="23">
        <v>0.8125</v>
      </c>
      <c r="CC14" s="16"/>
      <c r="CD14" s="16"/>
      <c r="CE14" s="24">
        <v>0</v>
      </c>
      <c r="CF14" s="23">
        <v>0.875</v>
      </c>
      <c r="CG14" s="16"/>
      <c r="CH14" s="16"/>
      <c r="CI14" s="24">
        <v>0</v>
      </c>
      <c r="CJ14" s="23">
        <v>0.9375</v>
      </c>
      <c r="CK14" s="16"/>
      <c r="CL14" s="16"/>
      <c r="CM14" s="24">
        <v>0</v>
      </c>
      <c r="CN14" s="23">
        <v>1</v>
      </c>
      <c r="CO14" s="16"/>
      <c r="CP14" s="16"/>
      <c r="CQ14" s="26">
        <f t="shared" si="1"/>
        <v>3793532400</v>
      </c>
      <c r="CR14" s="23">
        <v>1</v>
      </c>
      <c r="CS14" s="76"/>
      <c r="CT14" s="16"/>
      <c r="CU14" s="24"/>
      <c r="CV14" s="23"/>
      <c r="CW14" s="16"/>
      <c r="CX14" s="16"/>
      <c r="CY14" s="24"/>
      <c r="CZ14" s="23"/>
      <c r="DA14" s="16"/>
      <c r="DB14" s="16"/>
      <c r="DC14" s="24"/>
      <c r="DD14" s="23"/>
      <c r="DE14" s="16"/>
      <c r="DF14" s="16"/>
      <c r="DG14" s="24"/>
      <c r="DH14" s="23"/>
      <c r="DI14" s="16"/>
      <c r="DJ14" s="16"/>
      <c r="DK14" s="24"/>
      <c r="DL14" s="23"/>
      <c r="DM14" s="16"/>
      <c r="DN14" s="16"/>
      <c r="DO14" s="24"/>
      <c r="DP14" s="23"/>
      <c r="DQ14" s="16"/>
      <c r="DR14" s="16"/>
      <c r="DS14" s="24"/>
      <c r="DT14" s="23"/>
      <c r="DU14" s="16"/>
      <c r="DV14" s="16"/>
      <c r="DW14" s="24"/>
      <c r="DX14" s="23"/>
      <c r="DY14" s="16"/>
      <c r="DZ14" s="16"/>
      <c r="EA14" s="24"/>
      <c r="EB14" s="23"/>
      <c r="EC14" s="16"/>
      <c r="ED14" s="16"/>
      <c r="EE14" s="24"/>
      <c r="EF14" s="23"/>
      <c r="EG14" s="16"/>
      <c r="EH14" s="16"/>
      <c r="EI14" s="24"/>
      <c r="EJ14" s="23"/>
      <c r="EK14" s="16"/>
      <c r="EL14" s="16"/>
      <c r="EM14" s="24"/>
      <c r="EN14" s="23"/>
      <c r="EO14" s="16"/>
      <c r="EP14" s="16"/>
      <c r="EQ14" s="26">
        <f t="shared" si="2"/>
        <v>0</v>
      </c>
      <c r="ER14" s="23"/>
      <c r="ES14" s="16"/>
      <c r="ET14" s="16"/>
      <c r="EU14" s="26">
        <v>10158774400</v>
      </c>
    </row>
    <row r="15" spans="1:151" ht="44.25" customHeight="1">
      <c r="A15" s="9" t="s">
        <v>9</v>
      </c>
      <c r="B15" s="27" t="s">
        <v>251</v>
      </c>
      <c r="C15" s="11" t="s">
        <v>6</v>
      </c>
      <c r="D15" s="12">
        <v>26005359</v>
      </c>
      <c r="E15" s="51" t="s">
        <v>252</v>
      </c>
      <c r="F15" s="11" t="s">
        <v>20</v>
      </c>
      <c r="G15" s="13" t="s">
        <v>256</v>
      </c>
      <c r="H15" s="14">
        <v>1000000000</v>
      </c>
      <c r="I15" s="75" t="s">
        <v>254</v>
      </c>
      <c r="J15" s="16" t="s">
        <v>29</v>
      </c>
      <c r="K15" s="16" t="s">
        <v>225</v>
      </c>
      <c r="L15" s="83">
        <v>45930</v>
      </c>
      <c r="M15" s="84">
        <v>46090</v>
      </c>
      <c r="N15" s="78">
        <v>45940</v>
      </c>
      <c r="O15" s="48">
        <f t="shared" ca="1" si="6"/>
        <v>-2</v>
      </c>
      <c r="P15" s="12" t="str">
        <f ca="1">IF(O15&gt;=6,"Vigente",IF(AND(O15&gt;=1,O15&lt;=5),"Por Vencer","Vencido"))</f>
        <v>Vencido</v>
      </c>
      <c r="Q15" s="78">
        <v>45940</v>
      </c>
      <c r="R15" s="48">
        <f t="shared" ca="1" si="7"/>
        <v>-2</v>
      </c>
      <c r="S15" s="12" t="str">
        <f t="shared" ca="1" si="8"/>
        <v>Vencido</v>
      </c>
      <c r="T15" s="79" t="s">
        <v>255</v>
      </c>
      <c r="U15" s="22">
        <v>0</v>
      </c>
      <c r="V15" s="23">
        <v>0</v>
      </c>
      <c r="W15" s="24"/>
      <c r="X15" s="24"/>
      <c r="Y15" s="24">
        <v>0</v>
      </c>
      <c r="Z15" s="23">
        <v>0</v>
      </c>
      <c r="AA15" s="16"/>
      <c r="AB15" s="16"/>
      <c r="AC15" s="24">
        <v>0</v>
      </c>
      <c r="AD15" s="23">
        <v>0.16669999999999999</v>
      </c>
      <c r="AE15" s="16"/>
      <c r="AF15" s="16"/>
      <c r="AG15" s="81">
        <v>200000000</v>
      </c>
      <c r="AH15" s="82">
        <v>0.17</v>
      </c>
      <c r="AI15" s="16"/>
      <c r="AJ15" s="16"/>
      <c r="AK15" s="24"/>
      <c r="AL15" s="82">
        <v>0.5</v>
      </c>
      <c r="AM15" s="16"/>
      <c r="AN15" s="16"/>
      <c r="AO15" s="81">
        <v>500000000</v>
      </c>
      <c r="AP15" s="82">
        <v>0.5</v>
      </c>
      <c r="AQ15" s="25">
        <f t="shared" si="0"/>
        <v>700000000</v>
      </c>
      <c r="AR15" s="82">
        <v>0.5</v>
      </c>
      <c r="AS15" s="16"/>
      <c r="AT15" s="16"/>
      <c r="AU15" s="24">
        <v>0</v>
      </c>
      <c r="AV15" s="82">
        <v>0.67</v>
      </c>
      <c r="AW15" s="16"/>
      <c r="AX15" s="16"/>
      <c r="AY15" s="24"/>
      <c r="AZ15" s="82">
        <v>0.83</v>
      </c>
      <c r="BA15" s="16"/>
      <c r="BB15" s="16"/>
      <c r="BC15" s="81">
        <v>300000000</v>
      </c>
      <c r="BD15" s="82">
        <v>1</v>
      </c>
      <c r="BE15" s="16"/>
      <c r="BF15" s="16"/>
      <c r="BG15" s="24"/>
      <c r="BH15" s="23"/>
      <c r="BI15" s="16"/>
      <c r="BJ15" s="16"/>
      <c r="BK15" s="24"/>
      <c r="BL15" s="23"/>
      <c r="BM15" s="16"/>
      <c r="BN15" s="16"/>
      <c r="BO15" s="24"/>
      <c r="BP15" s="23"/>
      <c r="BQ15" s="16"/>
      <c r="BR15" s="16"/>
      <c r="BS15" s="24"/>
      <c r="BT15" s="23"/>
      <c r="BU15" s="16"/>
      <c r="BV15" s="16"/>
      <c r="BW15" s="24"/>
      <c r="BX15" s="23"/>
      <c r="BY15" s="16"/>
      <c r="BZ15" s="16"/>
      <c r="CA15" s="24"/>
      <c r="CB15" s="23"/>
      <c r="CC15" s="16"/>
      <c r="CD15" s="16"/>
      <c r="CE15" s="24"/>
      <c r="CF15" s="23"/>
      <c r="CG15" s="16"/>
      <c r="CH15" s="16"/>
      <c r="CI15" s="24"/>
      <c r="CJ15" s="23"/>
      <c r="CK15" s="16"/>
      <c r="CL15" s="16"/>
      <c r="CM15" s="24"/>
      <c r="CN15" s="23"/>
      <c r="CO15" s="16"/>
      <c r="CP15" s="16"/>
      <c r="CQ15" s="26">
        <f t="shared" si="1"/>
        <v>300000000</v>
      </c>
      <c r="CR15" s="23">
        <v>1.0002</v>
      </c>
      <c r="CS15" s="76"/>
      <c r="CT15" s="16"/>
      <c r="CU15" s="24"/>
      <c r="CV15" s="23"/>
      <c r="CW15" s="16"/>
      <c r="CX15" s="16"/>
      <c r="CY15" s="24"/>
      <c r="CZ15" s="23"/>
      <c r="DA15" s="16"/>
      <c r="DB15" s="16"/>
      <c r="DC15" s="24"/>
      <c r="DD15" s="23"/>
      <c r="DE15" s="16"/>
      <c r="DF15" s="16"/>
      <c r="DG15" s="24"/>
      <c r="DH15" s="23"/>
      <c r="DI15" s="16"/>
      <c r="DJ15" s="16"/>
      <c r="DK15" s="24"/>
      <c r="DL15" s="23"/>
      <c r="DM15" s="16"/>
      <c r="DN15" s="16"/>
      <c r="DO15" s="24"/>
      <c r="DP15" s="23"/>
      <c r="DQ15" s="16"/>
      <c r="DR15" s="16"/>
      <c r="DS15" s="24"/>
      <c r="DT15" s="23"/>
      <c r="DU15" s="16"/>
      <c r="DV15" s="16"/>
      <c r="DW15" s="24"/>
      <c r="DX15" s="23"/>
      <c r="DY15" s="16"/>
      <c r="DZ15" s="16"/>
      <c r="EA15" s="24"/>
      <c r="EB15" s="23"/>
      <c r="EC15" s="16"/>
      <c r="ED15" s="16"/>
      <c r="EE15" s="24"/>
      <c r="EF15" s="23"/>
      <c r="EG15" s="16"/>
      <c r="EH15" s="16"/>
      <c r="EI15" s="24"/>
      <c r="EJ15" s="23"/>
      <c r="EK15" s="16"/>
      <c r="EL15" s="16"/>
      <c r="EM15" s="24"/>
      <c r="EN15" s="23"/>
      <c r="EO15" s="16"/>
      <c r="EP15" s="16"/>
      <c r="EQ15" s="26">
        <f t="shared" si="2"/>
        <v>0</v>
      </c>
      <c r="ER15" s="23"/>
      <c r="ES15" s="16"/>
      <c r="ET15" s="16"/>
      <c r="EU15" s="26">
        <v>1000000000</v>
      </c>
    </row>
    <row r="16" spans="1:151" ht="44.25" customHeight="1">
      <c r="A16" s="9" t="s">
        <v>9</v>
      </c>
      <c r="B16" s="10" t="s">
        <v>251</v>
      </c>
      <c r="C16" s="11" t="s">
        <v>6</v>
      </c>
      <c r="D16" s="12">
        <v>26005359</v>
      </c>
      <c r="E16" s="51" t="s">
        <v>252</v>
      </c>
      <c r="F16" s="11" t="s">
        <v>20</v>
      </c>
      <c r="G16" s="13" t="s">
        <v>257</v>
      </c>
      <c r="H16" s="14">
        <v>591225600</v>
      </c>
      <c r="I16" s="75" t="s">
        <v>254</v>
      </c>
      <c r="J16" s="16" t="s">
        <v>29</v>
      </c>
      <c r="K16" s="16" t="s">
        <v>225</v>
      </c>
      <c r="L16" s="85">
        <v>45930</v>
      </c>
      <c r="M16" s="8">
        <v>46096</v>
      </c>
      <c r="N16" s="78">
        <v>45940</v>
      </c>
      <c r="O16" s="48">
        <f t="shared" ca="1" si="6"/>
        <v>-2</v>
      </c>
      <c r="P16" s="12" t="str">
        <f ca="1">IF(O16&gt;=6,"Vigente",IF(AND(O16&gt;=1,O16&lt;=5),"Por Vencer","Vencido"))</f>
        <v>Vencido</v>
      </c>
      <c r="Q16" s="78">
        <v>45940</v>
      </c>
      <c r="R16" s="48">
        <f t="shared" ca="1" si="7"/>
        <v>-2</v>
      </c>
      <c r="S16" s="12" t="str">
        <f t="shared" ca="1" si="8"/>
        <v>Vencido</v>
      </c>
      <c r="T16" s="79" t="s">
        <v>255</v>
      </c>
      <c r="U16" s="22">
        <v>0</v>
      </c>
      <c r="V16" s="23">
        <v>0</v>
      </c>
      <c r="W16" s="24"/>
      <c r="X16" s="24"/>
      <c r="Y16" s="24">
        <v>0</v>
      </c>
      <c r="Z16" s="23">
        <v>0</v>
      </c>
      <c r="AA16" s="16"/>
      <c r="AB16" s="16"/>
      <c r="AC16" s="24">
        <v>0</v>
      </c>
      <c r="AD16" s="23">
        <v>0.1429</v>
      </c>
      <c r="AE16" s="16"/>
      <c r="AF16" s="16"/>
      <c r="AG16" s="24"/>
      <c r="AH16" s="82">
        <v>0.17</v>
      </c>
      <c r="AI16" s="16"/>
      <c r="AJ16" s="16"/>
      <c r="AK16" s="24"/>
      <c r="AL16" s="82">
        <v>0.33</v>
      </c>
      <c r="AM16" s="16"/>
      <c r="AN16" s="16"/>
      <c r="AO16" s="81">
        <v>184758000</v>
      </c>
      <c r="AP16" s="82">
        <v>0.5</v>
      </c>
      <c r="AQ16" s="25">
        <f t="shared" si="0"/>
        <v>184758000</v>
      </c>
      <c r="AR16" s="82">
        <v>0.5</v>
      </c>
      <c r="AS16" s="16"/>
      <c r="AT16" s="16"/>
      <c r="AU16" s="24">
        <v>0</v>
      </c>
      <c r="AV16" s="82">
        <v>0.67</v>
      </c>
      <c r="AW16" s="16"/>
      <c r="AX16" s="16"/>
      <c r="AY16" s="24"/>
      <c r="AZ16" s="82">
        <v>0.83</v>
      </c>
      <c r="BA16" s="16"/>
      <c r="BB16" s="16"/>
      <c r="BC16" s="81">
        <v>406467600</v>
      </c>
      <c r="BD16" s="23">
        <v>1.0003</v>
      </c>
      <c r="BE16" s="16"/>
      <c r="BF16" s="16"/>
      <c r="BG16" s="24"/>
      <c r="BH16" s="23"/>
      <c r="BI16" s="16"/>
      <c r="BJ16" s="16"/>
      <c r="BK16" s="24"/>
      <c r="BL16" s="23"/>
      <c r="BM16" s="16"/>
      <c r="BN16" s="16"/>
      <c r="BO16" s="24"/>
      <c r="BP16" s="23"/>
      <c r="BQ16" s="16"/>
      <c r="BR16" s="16"/>
      <c r="BS16" s="24"/>
      <c r="BT16" s="23"/>
      <c r="BU16" s="16"/>
      <c r="BV16" s="16"/>
      <c r="BW16" s="24"/>
      <c r="BX16" s="23"/>
      <c r="BY16" s="16"/>
      <c r="BZ16" s="16"/>
      <c r="CA16" s="24"/>
      <c r="CB16" s="23"/>
      <c r="CC16" s="16"/>
      <c r="CD16" s="16"/>
      <c r="CE16" s="24"/>
      <c r="CF16" s="23"/>
      <c r="CG16" s="16"/>
      <c r="CH16" s="16"/>
      <c r="CI16" s="24"/>
      <c r="CJ16" s="23"/>
      <c r="CK16" s="16"/>
      <c r="CL16" s="16"/>
      <c r="CM16" s="24"/>
      <c r="CN16" s="23"/>
      <c r="CO16" s="16"/>
      <c r="CP16" s="16"/>
      <c r="CQ16" s="26">
        <f t="shared" si="1"/>
        <v>406467600</v>
      </c>
      <c r="CR16" s="82">
        <v>1</v>
      </c>
      <c r="CS16" s="76"/>
      <c r="CT16" s="16"/>
      <c r="CU16" s="24"/>
      <c r="CV16" s="23"/>
      <c r="CW16" s="16"/>
      <c r="CX16" s="16"/>
      <c r="CY16" s="24"/>
      <c r="CZ16" s="23"/>
      <c r="DA16" s="16"/>
      <c r="DB16" s="16"/>
      <c r="DC16" s="24"/>
      <c r="DD16" s="23"/>
      <c r="DE16" s="16"/>
      <c r="DF16" s="16"/>
      <c r="DG16" s="24"/>
      <c r="DH16" s="23"/>
      <c r="DI16" s="16"/>
      <c r="DJ16" s="16"/>
      <c r="DK16" s="24"/>
      <c r="DL16" s="23"/>
      <c r="DM16" s="16"/>
      <c r="DN16" s="16"/>
      <c r="DO16" s="24"/>
      <c r="DP16" s="23"/>
      <c r="DQ16" s="16"/>
      <c r="DR16" s="16"/>
      <c r="DS16" s="24"/>
      <c r="DT16" s="23"/>
      <c r="DU16" s="16"/>
      <c r="DV16" s="16"/>
      <c r="DW16" s="24"/>
      <c r="DX16" s="23"/>
      <c r="DY16" s="16"/>
      <c r="DZ16" s="16"/>
      <c r="EA16" s="24"/>
      <c r="EB16" s="23"/>
      <c r="EC16" s="16"/>
      <c r="ED16" s="16"/>
      <c r="EE16" s="24"/>
      <c r="EF16" s="23"/>
      <c r="EG16" s="16"/>
      <c r="EH16" s="16"/>
      <c r="EI16" s="24"/>
      <c r="EJ16" s="23"/>
      <c r="EK16" s="16"/>
      <c r="EL16" s="16"/>
      <c r="EM16" s="24"/>
      <c r="EN16" s="23"/>
      <c r="EO16" s="16"/>
      <c r="EP16" s="16"/>
      <c r="EQ16" s="26">
        <f t="shared" si="2"/>
        <v>0</v>
      </c>
      <c r="ER16" s="23"/>
      <c r="ES16" s="16"/>
      <c r="ET16" s="16"/>
      <c r="EU16" s="26">
        <v>591225600</v>
      </c>
    </row>
    <row r="17" spans="1:151" ht="44.25" customHeight="1">
      <c r="A17" s="9" t="s">
        <v>9</v>
      </c>
      <c r="B17" s="27" t="s">
        <v>251</v>
      </c>
      <c r="C17" s="11" t="s">
        <v>6</v>
      </c>
      <c r="D17" s="12">
        <v>26005359</v>
      </c>
      <c r="E17" s="51" t="s">
        <v>252</v>
      </c>
      <c r="F17" s="11" t="s">
        <v>20</v>
      </c>
      <c r="G17" s="13" t="s">
        <v>258</v>
      </c>
      <c r="H17" s="14">
        <v>2250000000</v>
      </c>
      <c r="I17" s="75" t="s">
        <v>254</v>
      </c>
      <c r="J17" s="16" t="s">
        <v>29</v>
      </c>
      <c r="K17" s="16" t="s">
        <v>225</v>
      </c>
      <c r="L17" s="83">
        <v>45930</v>
      </c>
      <c r="M17" s="8">
        <v>46356</v>
      </c>
      <c r="N17" s="78">
        <v>45940</v>
      </c>
      <c r="O17" s="48">
        <f t="shared" ca="1" si="6"/>
        <v>-2</v>
      </c>
      <c r="P17" s="12" t="str">
        <f ca="1">IF(O17&gt;=6,"Vigente",IF(AND(O17&gt;=1,O17&lt;=5),"Por Vencer","Vencido"))</f>
        <v>Vencido</v>
      </c>
      <c r="Q17" s="78">
        <v>45940</v>
      </c>
      <c r="R17" s="48">
        <f t="shared" ca="1" si="7"/>
        <v>-2</v>
      </c>
      <c r="S17" s="12" t="str">
        <f t="shared" ca="1" si="8"/>
        <v>Vencido</v>
      </c>
      <c r="T17" s="79" t="s">
        <v>255</v>
      </c>
      <c r="U17" s="22">
        <v>0</v>
      </c>
      <c r="V17" s="23">
        <v>0</v>
      </c>
      <c r="W17" s="24"/>
      <c r="X17" s="24"/>
      <c r="Y17" s="24">
        <v>0</v>
      </c>
      <c r="Z17" s="23">
        <v>0</v>
      </c>
      <c r="AA17" s="16"/>
      <c r="AB17" s="16"/>
      <c r="AC17" s="80">
        <v>0</v>
      </c>
      <c r="AD17" s="23">
        <v>6.25E-2</v>
      </c>
      <c r="AE17" s="16"/>
      <c r="AF17" s="16"/>
      <c r="AG17" s="24"/>
      <c r="AH17" s="82">
        <v>0.08</v>
      </c>
      <c r="AI17" s="16"/>
      <c r="AJ17" s="16"/>
      <c r="AK17" s="86">
        <v>1500000000</v>
      </c>
      <c r="AL17" s="82">
        <v>0.14000000000000001</v>
      </c>
      <c r="AM17" s="16"/>
      <c r="AN17" s="16"/>
      <c r="AO17" s="24"/>
      <c r="AP17" s="82">
        <v>0.21</v>
      </c>
      <c r="AQ17" s="25">
        <f t="shared" si="0"/>
        <v>1500000000</v>
      </c>
      <c r="AR17" s="82">
        <v>0.21</v>
      </c>
      <c r="AS17" s="16"/>
      <c r="AT17" s="16"/>
      <c r="AU17" s="24">
        <v>0</v>
      </c>
      <c r="AV17" s="82">
        <v>0.28999999999999998</v>
      </c>
      <c r="AW17" s="16"/>
      <c r="AX17" s="16"/>
      <c r="AY17" s="24">
        <v>750000000</v>
      </c>
      <c r="AZ17" s="82">
        <v>0.36</v>
      </c>
      <c r="BA17" s="16"/>
      <c r="BB17" s="16"/>
      <c r="BC17" s="24"/>
      <c r="BD17" s="82">
        <v>0.34</v>
      </c>
      <c r="BE17" s="16"/>
      <c r="BF17" s="16"/>
      <c r="BG17" s="24">
        <v>0</v>
      </c>
      <c r="BH17" s="23">
        <v>0.5</v>
      </c>
      <c r="BI17" s="16"/>
      <c r="BJ17" s="16"/>
      <c r="BK17" s="24">
        <v>0</v>
      </c>
      <c r="BL17" s="23">
        <v>0.5625</v>
      </c>
      <c r="BM17" s="16"/>
      <c r="BN17" s="16"/>
      <c r="BO17" s="24">
        <v>0</v>
      </c>
      <c r="BP17" s="23">
        <v>0.625</v>
      </c>
      <c r="BQ17" s="16"/>
      <c r="BR17" s="16"/>
      <c r="BS17" s="24">
        <v>0</v>
      </c>
      <c r="BT17" s="23">
        <v>0.6875</v>
      </c>
      <c r="BU17" s="16"/>
      <c r="BV17" s="16"/>
      <c r="BW17" s="24">
        <v>0</v>
      </c>
      <c r="BX17" s="23">
        <v>0.75</v>
      </c>
      <c r="BY17" s="16"/>
      <c r="BZ17" s="16"/>
      <c r="CA17" s="24">
        <v>0</v>
      </c>
      <c r="CB17" s="23">
        <v>0.8125</v>
      </c>
      <c r="CC17" s="16"/>
      <c r="CD17" s="16"/>
      <c r="CE17" s="24">
        <v>0</v>
      </c>
      <c r="CF17" s="23">
        <v>0.875</v>
      </c>
      <c r="CG17" s="16"/>
      <c r="CH17" s="16"/>
      <c r="CI17" s="24">
        <v>0</v>
      </c>
      <c r="CJ17" s="23">
        <v>0.9375</v>
      </c>
      <c r="CK17" s="16"/>
      <c r="CL17" s="16"/>
      <c r="CM17" s="24">
        <v>0</v>
      </c>
      <c r="CN17" s="23">
        <v>1</v>
      </c>
      <c r="CO17" s="16"/>
      <c r="CP17" s="16"/>
      <c r="CQ17" s="26">
        <f t="shared" si="1"/>
        <v>750000000</v>
      </c>
      <c r="CR17" s="82">
        <v>1</v>
      </c>
      <c r="CS17" s="16"/>
      <c r="CT17" s="16"/>
      <c r="CU17" s="24"/>
      <c r="CV17" s="23"/>
      <c r="CW17" s="16"/>
      <c r="CX17" s="16"/>
      <c r="CY17" s="24"/>
      <c r="CZ17" s="23"/>
      <c r="DA17" s="16"/>
      <c r="DB17" s="16"/>
      <c r="DC17" s="24"/>
      <c r="DD17" s="23"/>
      <c r="DE17" s="16"/>
      <c r="DF17" s="16"/>
      <c r="DG17" s="24"/>
      <c r="DH17" s="23"/>
      <c r="DI17" s="16"/>
      <c r="DJ17" s="16"/>
      <c r="DK17" s="24"/>
      <c r="DL17" s="23"/>
      <c r="DM17" s="16"/>
      <c r="DN17" s="16"/>
      <c r="DO17" s="24"/>
      <c r="DP17" s="23"/>
      <c r="DQ17" s="16"/>
      <c r="DR17" s="16"/>
      <c r="DS17" s="24"/>
      <c r="DT17" s="23"/>
      <c r="DU17" s="16"/>
      <c r="DV17" s="16"/>
      <c r="DW17" s="24"/>
      <c r="DX17" s="23"/>
      <c r="DY17" s="16"/>
      <c r="DZ17" s="16"/>
      <c r="EA17" s="24"/>
      <c r="EB17" s="23"/>
      <c r="EC17" s="16"/>
      <c r="ED17" s="16"/>
      <c r="EE17" s="24"/>
      <c r="EF17" s="23"/>
      <c r="EG17" s="16"/>
      <c r="EH17" s="16"/>
      <c r="EI17" s="24"/>
      <c r="EJ17" s="23"/>
      <c r="EK17" s="16"/>
      <c r="EL17" s="16"/>
      <c r="EM17" s="24"/>
      <c r="EN17" s="23"/>
      <c r="EO17" s="16"/>
      <c r="EP17" s="16"/>
      <c r="EQ17" s="26">
        <f t="shared" si="2"/>
        <v>0</v>
      </c>
      <c r="ER17" s="23"/>
      <c r="ES17" s="16"/>
      <c r="ET17" s="16"/>
      <c r="EU17" s="26">
        <v>2250000000</v>
      </c>
    </row>
    <row r="18" spans="1:151" ht="44.25" customHeight="1">
      <c r="A18" s="9" t="s">
        <v>4</v>
      </c>
      <c r="B18" s="10" t="s">
        <v>21</v>
      </c>
      <c r="C18" s="11" t="s">
        <v>259</v>
      </c>
      <c r="D18" s="12">
        <v>26005409</v>
      </c>
      <c r="E18" s="13" t="s">
        <v>260</v>
      </c>
      <c r="F18" s="3" t="s">
        <v>23</v>
      </c>
      <c r="G18" s="11" t="s">
        <v>261</v>
      </c>
      <c r="H18" s="14">
        <v>6789762600</v>
      </c>
      <c r="I18" s="15" t="s">
        <v>262</v>
      </c>
      <c r="J18" s="16" t="s">
        <v>29</v>
      </c>
      <c r="K18" s="16" t="s">
        <v>29</v>
      </c>
      <c r="L18" s="8">
        <v>45976</v>
      </c>
      <c r="M18" s="8">
        <v>46378</v>
      </c>
      <c r="N18" s="17">
        <v>45945</v>
      </c>
      <c r="O18" s="18">
        <f t="shared" ca="1" si="6"/>
        <v>3</v>
      </c>
      <c r="P18" s="12" t="str">
        <f ca="1">IF(O18&gt;=6,"Vigente",IF(AND(O18&gt;=1,O18&lt;=5),"Por Vencer","Vencido"))</f>
        <v>Por Vencer</v>
      </c>
      <c r="Q18" s="17">
        <v>45976</v>
      </c>
      <c r="R18" s="18">
        <f t="shared" ca="1" si="7"/>
        <v>34</v>
      </c>
      <c r="S18" s="12" t="str">
        <f t="shared" ca="1" si="8"/>
        <v>Vigente</v>
      </c>
      <c r="T18" s="47"/>
      <c r="U18" s="22"/>
      <c r="V18" s="23"/>
      <c r="W18" s="24"/>
      <c r="X18" s="24"/>
      <c r="Y18" s="24"/>
      <c r="Z18" s="23"/>
      <c r="AA18" s="16"/>
      <c r="AB18" s="16"/>
      <c r="AC18" s="24"/>
      <c r="AD18" s="23"/>
      <c r="AE18" s="16"/>
      <c r="AF18" s="16"/>
      <c r="AG18" s="24"/>
      <c r="AH18" s="23"/>
      <c r="AI18" s="16"/>
      <c r="AJ18" s="16"/>
      <c r="AK18" s="24"/>
      <c r="AL18" s="23"/>
      <c r="AM18" s="16"/>
      <c r="AN18" s="16"/>
      <c r="AO18" s="24">
        <v>3394881300</v>
      </c>
      <c r="AP18" s="23">
        <v>0.5</v>
      </c>
      <c r="AQ18" s="25">
        <f t="shared" si="0"/>
        <v>3394881300</v>
      </c>
      <c r="AR18" s="23"/>
      <c r="AS18" s="16"/>
      <c r="AT18" s="16"/>
      <c r="AU18" s="24"/>
      <c r="AV18" s="23"/>
      <c r="AW18" s="16"/>
      <c r="AX18" s="16"/>
      <c r="AY18" s="24"/>
      <c r="AZ18" s="23"/>
      <c r="BA18" s="16"/>
      <c r="BB18" s="16"/>
      <c r="BC18" s="24"/>
      <c r="BD18" s="23"/>
      <c r="BE18" s="16"/>
      <c r="BF18" s="16"/>
      <c r="BG18" s="24"/>
      <c r="BH18" s="23"/>
      <c r="BI18" s="16"/>
      <c r="BJ18" s="16"/>
      <c r="BK18" s="24">
        <v>3394881300</v>
      </c>
      <c r="BL18" s="23">
        <v>0.5</v>
      </c>
      <c r="BM18" s="16"/>
      <c r="BN18" s="16"/>
      <c r="BO18" s="24"/>
      <c r="BP18" s="23"/>
      <c r="BQ18" s="16"/>
      <c r="BR18" s="16"/>
      <c r="BS18" s="24"/>
      <c r="BT18" s="23"/>
      <c r="BU18" s="16"/>
      <c r="BV18" s="16"/>
      <c r="BW18" s="24"/>
      <c r="BX18" s="23"/>
      <c r="BY18" s="16"/>
      <c r="BZ18" s="16"/>
      <c r="CA18" s="24"/>
      <c r="CB18" s="23"/>
      <c r="CC18" s="16"/>
      <c r="CD18" s="16"/>
      <c r="CE18" s="24"/>
      <c r="CF18" s="23"/>
      <c r="CG18" s="16"/>
      <c r="CH18" s="16"/>
      <c r="CI18" s="24"/>
      <c r="CJ18" s="23"/>
      <c r="CK18" s="16"/>
      <c r="CL18" s="16"/>
      <c r="CM18" s="24"/>
      <c r="CN18" s="23"/>
      <c r="CO18" s="16"/>
      <c r="CP18" s="16"/>
      <c r="CQ18" s="26">
        <f t="shared" si="1"/>
        <v>3394881300</v>
      </c>
      <c r="CR18" s="23"/>
      <c r="CS18" s="16"/>
      <c r="CT18" s="16"/>
      <c r="CU18" s="24"/>
      <c r="CV18" s="23"/>
      <c r="CW18" s="16"/>
      <c r="CX18" s="16"/>
      <c r="CY18" s="24"/>
      <c r="CZ18" s="23"/>
      <c r="DA18" s="16"/>
      <c r="DB18" s="16"/>
      <c r="DC18" s="24"/>
      <c r="DD18" s="23"/>
      <c r="DE18" s="16"/>
      <c r="DF18" s="16"/>
      <c r="DG18" s="24"/>
      <c r="DH18" s="23"/>
      <c r="DI18" s="16"/>
      <c r="DJ18" s="16"/>
      <c r="DK18" s="24"/>
      <c r="DL18" s="23"/>
      <c r="DM18" s="16"/>
      <c r="DN18" s="16"/>
      <c r="DO18" s="24"/>
      <c r="DP18" s="23"/>
      <c r="DQ18" s="16"/>
      <c r="DR18" s="16"/>
      <c r="DS18" s="24"/>
      <c r="DT18" s="23"/>
      <c r="DU18" s="16"/>
      <c r="DV18" s="16"/>
      <c r="DW18" s="24"/>
      <c r="DX18" s="23"/>
      <c r="DY18" s="16"/>
      <c r="DZ18" s="16"/>
      <c r="EA18" s="24"/>
      <c r="EB18" s="23"/>
      <c r="EC18" s="16"/>
      <c r="ED18" s="16"/>
      <c r="EE18" s="24"/>
      <c r="EF18" s="23"/>
      <c r="EG18" s="16"/>
      <c r="EH18" s="16"/>
      <c r="EI18" s="24"/>
      <c r="EJ18" s="23"/>
      <c r="EK18" s="16"/>
      <c r="EL18" s="16"/>
      <c r="EM18" s="24"/>
      <c r="EN18" s="23"/>
      <c r="EO18" s="16"/>
      <c r="EP18" s="16"/>
      <c r="EQ18" s="26">
        <f t="shared" si="2"/>
        <v>0</v>
      </c>
      <c r="ER18" s="23"/>
      <c r="ES18" s="16"/>
      <c r="ET18" s="16"/>
      <c r="EU18" s="26">
        <v>6789762600</v>
      </c>
    </row>
    <row r="19" spans="1:151" ht="44.25" customHeight="1">
      <c r="A19" s="9" t="s">
        <v>16</v>
      </c>
      <c r="B19" s="27" t="s">
        <v>27</v>
      </c>
      <c r="C19" s="11" t="s">
        <v>8</v>
      </c>
      <c r="D19" s="12">
        <v>26005296</v>
      </c>
      <c r="E19" s="13" t="s">
        <v>263</v>
      </c>
      <c r="F19" s="1" t="s">
        <v>28</v>
      </c>
      <c r="G19" s="51" t="s">
        <v>264</v>
      </c>
      <c r="H19" s="87">
        <v>7719917979</v>
      </c>
      <c r="I19" s="15" t="s">
        <v>265</v>
      </c>
      <c r="J19" s="16" t="s">
        <v>266</v>
      </c>
      <c r="K19" s="16" t="s">
        <v>266</v>
      </c>
      <c r="L19" s="8">
        <v>45968</v>
      </c>
      <c r="M19" s="8">
        <v>46598</v>
      </c>
      <c r="N19" s="73">
        <v>45954</v>
      </c>
      <c r="O19" s="48">
        <f t="shared" ca="1" si="6"/>
        <v>12</v>
      </c>
      <c r="P19" s="12" t="str">
        <f ca="1">IF(O19&gt;=6,"Vigente",IF(AND(O19&gt;=1,O19&lt;=5),"Por Vencer","Vencido"))</f>
        <v>Vigente</v>
      </c>
      <c r="Q19" s="8">
        <v>45968</v>
      </c>
      <c r="R19" s="48">
        <f t="shared" ca="1" si="7"/>
        <v>26</v>
      </c>
      <c r="S19" s="12" t="str">
        <f t="shared" ca="1" si="8"/>
        <v>Vigente</v>
      </c>
      <c r="T19" s="88" t="s">
        <v>267</v>
      </c>
      <c r="U19" s="22">
        <v>0</v>
      </c>
      <c r="V19" s="23">
        <v>0</v>
      </c>
      <c r="W19" s="24"/>
      <c r="X19" s="24"/>
      <c r="Y19" s="24">
        <v>0</v>
      </c>
      <c r="Z19" s="23">
        <v>0</v>
      </c>
      <c r="AA19" s="16"/>
      <c r="AB19" s="16"/>
      <c r="AC19" s="24">
        <v>0</v>
      </c>
      <c r="AD19" s="23">
        <v>0</v>
      </c>
      <c r="AE19" s="16"/>
      <c r="AF19" s="16"/>
      <c r="AG19" s="24">
        <v>0</v>
      </c>
      <c r="AH19" s="23">
        <v>0</v>
      </c>
      <c r="AI19" s="16"/>
      <c r="AJ19" s="16"/>
      <c r="AK19" s="80">
        <v>1621182775</v>
      </c>
      <c r="AL19" s="23">
        <v>0.21</v>
      </c>
      <c r="AM19" s="16"/>
      <c r="AN19" s="16"/>
      <c r="AO19" s="24">
        <v>0</v>
      </c>
      <c r="AP19" s="23">
        <v>0</v>
      </c>
      <c r="AQ19" s="25">
        <f t="shared" si="0"/>
        <v>1621182775</v>
      </c>
      <c r="AR19" s="23">
        <v>0.21</v>
      </c>
      <c r="AS19" s="16"/>
      <c r="AT19" s="16"/>
      <c r="AU19" s="24">
        <v>0</v>
      </c>
      <c r="AV19" s="23">
        <v>0</v>
      </c>
      <c r="AW19" s="16"/>
      <c r="AX19" s="16"/>
      <c r="AY19" s="80">
        <v>1003589337</v>
      </c>
      <c r="AZ19" s="23">
        <v>0</v>
      </c>
      <c r="BA19" s="16"/>
      <c r="BB19" s="16"/>
      <c r="BC19" s="24">
        <v>0</v>
      </c>
      <c r="BD19" s="23">
        <v>0</v>
      </c>
      <c r="BE19" s="16"/>
      <c r="BF19" s="16"/>
      <c r="BG19" s="24">
        <v>0</v>
      </c>
      <c r="BH19" s="23">
        <v>0</v>
      </c>
      <c r="BI19" s="16"/>
      <c r="BJ19" s="16"/>
      <c r="BK19" s="80">
        <v>1003589337</v>
      </c>
      <c r="BL19" s="23">
        <v>0.13</v>
      </c>
      <c r="BM19" s="16"/>
      <c r="BN19" s="16"/>
      <c r="BO19" s="24">
        <v>0</v>
      </c>
      <c r="BP19" s="23">
        <v>0</v>
      </c>
      <c r="BQ19" s="16"/>
      <c r="BR19" s="16"/>
      <c r="BS19" s="24">
        <v>0</v>
      </c>
      <c r="BT19" s="23">
        <v>0</v>
      </c>
      <c r="BU19" s="16"/>
      <c r="BV19" s="16"/>
      <c r="BW19" s="24">
        <v>830427750.88</v>
      </c>
      <c r="BX19" s="23">
        <v>0.13</v>
      </c>
      <c r="BY19" s="16"/>
      <c r="BZ19" s="16"/>
      <c r="CA19" s="24">
        <v>0</v>
      </c>
      <c r="CB19" s="23">
        <v>0</v>
      </c>
      <c r="CC19" s="16"/>
      <c r="CD19" s="16"/>
      <c r="CE19" s="24">
        <v>0</v>
      </c>
      <c r="CF19" s="23">
        <v>0</v>
      </c>
      <c r="CG19" s="16"/>
      <c r="CH19" s="16"/>
      <c r="CI19" s="24">
        <v>894306808.6400001</v>
      </c>
      <c r="CJ19" s="23">
        <v>0.14000000000000001</v>
      </c>
      <c r="CK19" s="16"/>
      <c r="CL19" s="16"/>
      <c r="CM19" s="24">
        <v>0</v>
      </c>
      <c r="CN19" s="23">
        <v>0</v>
      </c>
      <c r="CO19" s="16"/>
      <c r="CP19" s="16"/>
      <c r="CQ19" s="26">
        <f t="shared" si="1"/>
        <v>3731913233.5200005</v>
      </c>
      <c r="CR19" s="23">
        <v>0.40000000002035091</v>
      </c>
      <c r="CS19" s="16"/>
      <c r="CT19" s="16"/>
      <c r="CU19" s="24">
        <v>0</v>
      </c>
      <c r="CV19" s="23">
        <v>0</v>
      </c>
      <c r="CW19" s="16"/>
      <c r="CX19" s="16"/>
      <c r="CY19" s="24">
        <v>958185866.39999998</v>
      </c>
      <c r="CZ19" s="23">
        <v>0.15</v>
      </c>
      <c r="DA19" s="16"/>
      <c r="DB19" s="16"/>
      <c r="DC19" s="24">
        <v>0</v>
      </c>
      <c r="DD19" s="23">
        <v>0</v>
      </c>
      <c r="DE19" s="16"/>
      <c r="DF19" s="16"/>
      <c r="DG19" s="24">
        <v>0</v>
      </c>
      <c r="DH19" s="23">
        <v>0</v>
      </c>
      <c r="DI19" s="16"/>
      <c r="DJ19" s="16"/>
      <c r="DK19" s="24">
        <v>702669635.36000001</v>
      </c>
      <c r="DL19" s="23">
        <v>0.11</v>
      </c>
      <c r="DM19" s="16"/>
      <c r="DN19" s="16"/>
      <c r="DO19" s="24">
        <v>0</v>
      </c>
      <c r="DP19" s="23">
        <v>0</v>
      </c>
      <c r="DQ19" s="16"/>
      <c r="DR19" s="16"/>
      <c r="DS19" s="24">
        <v>0</v>
      </c>
      <c r="DT19" s="23">
        <v>0</v>
      </c>
      <c r="DU19" s="16"/>
      <c r="DV19" s="16"/>
      <c r="DW19" s="24">
        <v>0</v>
      </c>
      <c r="DX19" s="23">
        <v>0</v>
      </c>
      <c r="DY19" s="16"/>
      <c r="DZ19" s="16"/>
      <c r="EA19" s="24">
        <v>0</v>
      </c>
      <c r="EB19" s="23">
        <v>0</v>
      </c>
      <c r="EC19" s="16"/>
      <c r="ED19" s="16"/>
      <c r="EE19" s="24">
        <v>0</v>
      </c>
      <c r="EF19" s="23">
        <v>0</v>
      </c>
      <c r="EG19" s="16"/>
      <c r="EH19" s="16"/>
      <c r="EI19" s="24">
        <v>0</v>
      </c>
      <c r="EJ19" s="23">
        <v>0</v>
      </c>
      <c r="EK19" s="16"/>
      <c r="EL19" s="16"/>
      <c r="EM19" s="24">
        <v>0</v>
      </c>
      <c r="EN19" s="23">
        <v>0</v>
      </c>
      <c r="EO19" s="16"/>
      <c r="EP19" s="16"/>
      <c r="EQ19" s="26">
        <f t="shared" si="2"/>
        <v>1660855501.76</v>
      </c>
      <c r="ER19" s="23">
        <v>0.26</v>
      </c>
      <c r="ES19" s="16"/>
      <c r="ET19" s="16"/>
      <c r="EU19" s="26">
        <v>7013951510.2800007</v>
      </c>
    </row>
    <row r="20" spans="1:151" ht="44.25" customHeight="1">
      <c r="A20" s="9" t="s">
        <v>16</v>
      </c>
      <c r="B20" s="10" t="s">
        <v>27</v>
      </c>
      <c r="C20" s="11" t="s">
        <v>8</v>
      </c>
      <c r="D20" s="12">
        <v>26005296</v>
      </c>
      <c r="E20" s="13" t="s">
        <v>263</v>
      </c>
      <c r="F20" s="1" t="s">
        <v>28</v>
      </c>
      <c r="G20" s="51" t="s">
        <v>268</v>
      </c>
      <c r="H20" s="87">
        <v>8648212563</v>
      </c>
      <c r="I20" s="15" t="s">
        <v>265</v>
      </c>
      <c r="J20" s="16" t="s">
        <v>266</v>
      </c>
      <c r="K20" s="16" t="s">
        <v>266</v>
      </c>
      <c r="L20" s="8">
        <v>45968</v>
      </c>
      <c r="M20" s="8">
        <v>46598</v>
      </c>
      <c r="N20" s="73">
        <v>45954</v>
      </c>
      <c r="O20" s="48">
        <f t="shared" ca="1" si="6"/>
        <v>12</v>
      </c>
      <c r="P20" s="12" t="str">
        <f ca="1">IF(O20&gt;=6,"Vigente",IF(AND(O20&gt;=1,O20&lt;=5),"Por Vencer","Vencido"))</f>
        <v>Vigente</v>
      </c>
      <c r="Q20" s="8">
        <v>45968</v>
      </c>
      <c r="R20" s="48">
        <f t="shared" ca="1" si="7"/>
        <v>26</v>
      </c>
      <c r="S20" s="12" t="str">
        <f t="shared" ca="1" si="8"/>
        <v>Vigente</v>
      </c>
      <c r="T20" s="88" t="s">
        <v>267</v>
      </c>
      <c r="U20" s="22">
        <v>0</v>
      </c>
      <c r="V20" s="23">
        <v>0</v>
      </c>
      <c r="W20" s="24"/>
      <c r="X20" s="24"/>
      <c r="Y20" s="24">
        <v>0</v>
      </c>
      <c r="Z20" s="23">
        <v>0</v>
      </c>
      <c r="AA20" s="16"/>
      <c r="AB20" s="16"/>
      <c r="AC20" s="24">
        <v>0</v>
      </c>
      <c r="AD20" s="23">
        <v>0</v>
      </c>
      <c r="AE20" s="16"/>
      <c r="AF20" s="16"/>
      <c r="AG20" s="24">
        <v>0</v>
      </c>
      <c r="AH20" s="23">
        <v>0</v>
      </c>
      <c r="AI20" s="16"/>
      <c r="AJ20" s="16"/>
      <c r="AK20" s="80">
        <v>1507579992</v>
      </c>
      <c r="AL20" s="23">
        <v>0.15</v>
      </c>
      <c r="AM20" s="16"/>
      <c r="AN20" s="16"/>
      <c r="AO20" s="24">
        <v>0</v>
      </c>
      <c r="AP20" s="23">
        <v>0</v>
      </c>
      <c r="AQ20" s="25">
        <f t="shared" si="0"/>
        <v>1507579992</v>
      </c>
      <c r="AR20" s="23">
        <v>0.15</v>
      </c>
      <c r="AS20" s="16"/>
      <c r="AT20" s="16"/>
      <c r="AU20" s="24">
        <v>0</v>
      </c>
      <c r="AV20" s="23">
        <v>0</v>
      </c>
      <c r="AW20" s="16"/>
      <c r="AX20" s="16"/>
      <c r="AY20" s="24">
        <v>1210749758.8199997</v>
      </c>
      <c r="AZ20" s="23">
        <v>0</v>
      </c>
      <c r="BA20" s="16"/>
      <c r="BB20" s="16"/>
      <c r="BC20" s="24">
        <v>0</v>
      </c>
      <c r="BD20" s="23">
        <v>0</v>
      </c>
      <c r="BE20" s="16"/>
      <c r="BF20" s="16"/>
      <c r="BG20" s="24">
        <v>0</v>
      </c>
      <c r="BH20" s="23">
        <v>0</v>
      </c>
      <c r="BI20" s="16"/>
      <c r="BJ20" s="16"/>
      <c r="BK20" s="24">
        <v>1210749758.8200002</v>
      </c>
      <c r="BL20" s="23">
        <v>0.14000000000000001</v>
      </c>
      <c r="BM20" s="16"/>
      <c r="BN20" s="16"/>
      <c r="BO20" s="24">
        <v>0</v>
      </c>
      <c r="BP20" s="23">
        <v>0</v>
      </c>
      <c r="BQ20" s="16"/>
      <c r="BR20" s="16"/>
      <c r="BS20" s="24">
        <v>0</v>
      </c>
      <c r="BT20" s="23">
        <v>0</v>
      </c>
      <c r="BU20" s="16"/>
      <c r="BV20" s="16"/>
      <c r="BW20" s="24">
        <v>1210749758.8200002</v>
      </c>
      <c r="BX20" s="23">
        <v>0.14000000000000001</v>
      </c>
      <c r="BY20" s="16"/>
      <c r="BZ20" s="16"/>
      <c r="CA20" s="24">
        <v>0</v>
      </c>
      <c r="CB20" s="23">
        <v>0</v>
      </c>
      <c r="CC20" s="16"/>
      <c r="CD20" s="16"/>
      <c r="CE20" s="24">
        <v>0</v>
      </c>
      <c r="CF20" s="23">
        <v>0</v>
      </c>
      <c r="CG20" s="16"/>
      <c r="CH20" s="16"/>
      <c r="CI20" s="24">
        <v>1297231884.45</v>
      </c>
      <c r="CJ20" s="23">
        <v>0.15</v>
      </c>
      <c r="CK20" s="16"/>
      <c r="CL20" s="16"/>
      <c r="CM20" s="24">
        <v>0</v>
      </c>
      <c r="CN20" s="23">
        <v>0</v>
      </c>
      <c r="CO20" s="16"/>
      <c r="CP20" s="16"/>
      <c r="CQ20" s="26">
        <f t="shared" si="1"/>
        <v>4929481160.9099998</v>
      </c>
      <c r="CR20" s="23">
        <v>0.43000000001618838</v>
      </c>
      <c r="CS20" s="16"/>
      <c r="CT20" s="16"/>
      <c r="CU20" s="24">
        <v>0</v>
      </c>
      <c r="CV20" s="23">
        <v>0</v>
      </c>
      <c r="CW20" s="16"/>
      <c r="CX20" s="16"/>
      <c r="CY20" s="24">
        <v>1383714010.0799999</v>
      </c>
      <c r="CZ20" s="23">
        <v>0.16</v>
      </c>
      <c r="DA20" s="16"/>
      <c r="DB20" s="16"/>
      <c r="DC20" s="24">
        <v>0</v>
      </c>
      <c r="DD20" s="23">
        <v>0</v>
      </c>
      <c r="DE20" s="16"/>
      <c r="DF20" s="16"/>
      <c r="DG20" s="24">
        <v>0</v>
      </c>
      <c r="DH20" s="23">
        <v>0</v>
      </c>
      <c r="DI20" s="16"/>
      <c r="DJ20" s="16"/>
      <c r="DK20" s="24">
        <v>1037785507.5599999</v>
      </c>
      <c r="DL20" s="23">
        <v>0.12</v>
      </c>
      <c r="DM20" s="16"/>
      <c r="DN20" s="16"/>
      <c r="DO20" s="24">
        <v>0</v>
      </c>
      <c r="DP20" s="23">
        <v>0</v>
      </c>
      <c r="DQ20" s="16"/>
      <c r="DR20" s="16"/>
      <c r="DS20" s="24">
        <v>0</v>
      </c>
      <c r="DT20" s="23">
        <v>0</v>
      </c>
      <c r="DU20" s="16"/>
      <c r="DV20" s="16"/>
      <c r="DW20" s="24">
        <v>0</v>
      </c>
      <c r="DX20" s="23">
        <v>0</v>
      </c>
      <c r="DY20" s="16"/>
      <c r="DZ20" s="16"/>
      <c r="EA20" s="24">
        <v>0</v>
      </c>
      <c r="EB20" s="23">
        <v>0</v>
      </c>
      <c r="EC20" s="16"/>
      <c r="ED20" s="16"/>
      <c r="EE20" s="24">
        <v>0</v>
      </c>
      <c r="EF20" s="23">
        <v>0</v>
      </c>
      <c r="EG20" s="16"/>
      <c r="EH20" s="16"/>
      <c r="EI20" s="24">
        <v>0</v>
      </c>
      <c r="EJ20" s="23">
        <v>0</v>
      </c>
      <c r="EK20" s="16"/>
      <c r="EL20" s="16"/>
      <c r="EM20" s="24">
        <v>0</v>
      </c>
      <c r="EN20" s="23">
        <v>0</v>
      </c>
      <c r="EO20" s="16"/>
      <c r="EP20" s="16"/>
      <c r="EQ20" s="26">
        <f t="shared" si="2"/>
        <v>2421499517.6399999</v>
      </c>
      <c r="ER20" s="23">
        <v>0.27999999999999997</v>
      </c>
      <c r="ES20" s="16"/>
      <c r="ET20" s="16"/>
      <c r="EU20" s="26">
        <v>8858560670.5499992</v>
      </c>
    </row>
    <row r="21" spans="1:151" ht="44.25" customHeight="1">
      <c r="A21" s="9" t="s">
        <v>16</v>
      </c>
      <c r="B21" s="27" t="s">
        <v>27</v>
      </c>
      <c r="C21" s="11" t="s">
        <v>8</v>
      </c>
      <c r="D21" s="12">
        <v>26005296</v>
      </c>
      <c r="E21" s="13" t="s">
        <v>269</v>
      </c>
      <c r="F21" s="1" t="s">
        <v>28</v>
      </c>
      <c r="G21" s="13" t="s">
        <v>270</v>
      </c>
      <c r="H21" s="14">
        <v>40515467868</v>
      </c>
      <c r="I21" s="15" t="s">
        <v>224</v>
      </c>
      <c r="J21" s="16" t="s">
        <v>266</v>
      </c>
      <c r="K21" s="16" t="s">
        <v>266</v>
      </c>
      <c r="L21" s="8">
        <v>46042</v>
      </c>
      <c r="M21" s="8">
        <v>46588</v>
      </c>
      <c r="N21" s="73">
        <v>45955</v>
      </c>
      <c r="O21" s="48">
        <f t="shared" ca="1" si="6"/>
        <v>13</v>
      </c>
      <c r="P21" s="12" t="str">
        <f ca="1">IF(O21&gt;=6,"Vigente",IF(AND(O21&gt;=1,O21&lt;=5),"Por Vencer","Vencido"))</f>
        <v>Vigente</v>
      </c>
      <c r="Q21" s="8">
        <v>46011</v>
      </c>
      <c r="R21" s="48">
        <f t="shared" ca="1" si="7"/>
        <v>69</v>
      </c>
      <c r="S21" s="12" t="str">
        <f t="shared" ca="1" si="8"/>
        <v>Vigente</v>
      </c>
      <c r="T21" s="88" t="s">
        <v>271</v>
      </c>
      <c r="U21" s="22">
        <v>0</v>
      </c>
      <c r="V21" s="23">
        <v>0</v>
      </c>
      <c r="W21" s="24"/>
      <c r="X21" s="24"/>
      <c r="Y21" s="24">
        <v>0</v>
      </c>
      <c r="Z21" s="23">
        <v>0</v>
      </c>
      <c r="AA21" s="16"/>
      <c r="AB21" s="16"/>
      <c r="AC21" s="24">
        <v>0</v>
      </c>
      <c r="AD21" s="23">
        <v>0</v>
      </c>
      <c r="AE21" s="16"/>
      <c r="AF21" s="16"/>
      <c r="AG21" s="24">
        <v>0</v>
      </c>
      <c r="AH21" s="23">
        <v>0</v>
      </c>
      <c r="AI21" s="16"/>
      <c r="AJ21" s="16"/>
      <c r="AK21" s="24">
        <v>0</v>
      </c>
      <c r="AL21" s="23">
        <v>0</v>
      </c>
      <c r="AM21" s="16"/>
      <c r="AN21" s="16"/>
      <c r="AO21" s="24">
        <v>0</v>
      </c>
      <c r="AP21" s="23">
        <v>0</v>
      </c>
      <c r="AQ21" s="25">
        <f t="shared" si="0"/>
        <v>0</v>
      </c>
      <c r="AR21" s="23">
        <v>0</v>
      </c>
      <c r="AS21" s="16"/>
      <c r="AT21" s="16"/>
      <c r="AU21" s="24">
        <v>0</v>
      </c>
      <c r="AV21" s="23">
        <v>0</v>
      </c>
      <c r="AW21" s="16"/>
      <c r="AX21" s="16"/>
      <c r="AY21" s="24">
        <v>0</v>
      </c>
      <c r="AZ21" s="23">
        <v>0</v>
      </c>
      <c r="BA21" s="16"/>
      <c r="BB21" s="16"/>
      <c r="BC21" s="24">
        <v>2816240000</v>
      </c>
      <c r="BD21" s="23">
        <v>0.08</v>
      </c>
      <c r="BE21" s="16"/>
      <c r="BF21" s="16"/>
      <c r="BG21" s="24">
        <v>2816240000</v>
      </c>
      <c r="BH21" s="23">
        <v>0.08</v>
      </c>
      <c r="BI21" s="16"/>
      <c r="BJ21" s="16"/>
      <c r="BK21" s="24">
        <v>2816240000</v>
      </c>
      <c r="BL21" s="23">
        <v>0.08</v>
      </c>
      <c r="BM21" s="16"/>
      <c r="BN21" s="16"/>
      <c r="BO21" s="24">
        <v>1760150000</v>
      </c>
      <c r="BP21" s="23">
        <v>0.05</v>
      </c>
      <c r="BQ21" s="16"/>
      <c r="BR21" s="16"/>
      <c r="BS21" s="24">
        <v>1760150000</v>
      </c>
      <c r="BT21" s="23">
        <v>0.05</v>
      </c>
      <c r="BU21" s="16"/>
      <c r="BV21" s="16"/>
      <c r="BW21" s="24">
        <v>2816240000</v>
      </c>
      <c r="BX21" s="23">
        <v>0.08</v>
      </c>
      <c r="BY21" s="16"/>
      <c r="BZ21" s="16"/>
      <c r="CA21" s="24">
        <v>2816240000</v>
      </c>
      <c r="CB21" s="23">
        <v>0.08</v>
      </c>
      <c r="CC21" s="16"/>
      <c r="CD21" s="16"/>
      <c r="CE21" s="24">
        <v>1408120000</v>
      </c>
      <c r="CF21" s="23">
        <v>0.04</v>
      </c>
      <c r="CG21" s="16"/>
      <c r="CH21" s="16"/>
      <c r="CI21" s="24">
        <v>1760150000</v>
      </c>
      <c r="CJ21" s="23">
        <v>0.05</v>
      </c>
      <c r="CK21" s="16"/>
      <c r="CL21" s="16"/>
      <c r="CM21" s="24">
        <v>1408120000</v>
      </c>
      <c r="CN21" s="23">
        <v>0.04</v>
      </c>
      <c r="CO21" s="16"/>
      <c r="CP21" s="16"/>
      <c r="CQ21" s="26">
        <f t="shared" si="1"/>
        <v>22177890000</v>
      </c>
      <c r="CR21" s="23">
        <v>0.63</v>
      </c>
      <c r="CS21" s="16"/>
      <c r="CT21" s="16"/>
      <c r="CU21" s="24">
        <v>1408120000</v>
      </c>
      <c r="CV21" s="23">
        <v>0.04</v>
      </c>
      <c r="CW21" s="16"/>
      <c r="CX21" s="16"/>
      <c r="CY21" s="24">
        <v>2464210000</v>
      </c>
      <c r="CZ21" s="23">
        <v>7.0000000000000007E-2</v>
      </c>
      <c r="DA21" s="16"/>
      <c r="DB21" s="16"/>
      <c r="DC21" s="24">
        <v>2464210000</v>
      </c>
      <c r="DD21" s="23">
        <v>7.0000000000000007E-2</v>
      </c>
      <c r="DE21" s="16"/>
      <c r="DF21" s="16"/>
      <c r="DG21" s="24">
        <v>1760150000</v>
      </c>
      <c r="DH21" s="23">
        <v>0.05</v>
      </c>
      <c r="DI21" s="16"/>
      <c r="DJ21" s="16"/>
      <c r="DK21" s="24">
        <v>704060000</v>
      </c>
      <c r="DL21" s="23">
        <v>0.02</v>
      </c>
      <c r="DM21" s="16"/>
      <c r="DN21" s="16"/>
      <c r="DO21" s="24">
        <v>704060000</v>
      </c>
      <c r="DP21" s="23">
        <v>0.02</v>
      </c>
      <c r="DQ21" s="16"/>
      <c r="DR21" s="16"/>
      <c r="DS21" s="24">
        <v>3520300000</v>
      </c>
      <c r="DT21" s="23">
        <v>0.1</v>
      </c>
      <c r="DU21" s="16"/>
      <c r="DV21" s="16"/>
      <c r="DW21" s="24">
        <v>0</v>
      </c>
      <c r="DX21" s="23">
        <v>0</v>
      </c>
      <c r="DY21" s="16"/>
      <c r="DZ21" s="16"/>
      <c r="EA21" s="24">
        <v>0</v>
      </c>
      <c r="EB21" s="23">
        <v>0</v>
      </c>
      <c r="EC21" s="16"/>
      <c r="ED21" s="16"/>
      <c r="EE21" s="24">
        <v>0</v>
      </c>
      <c r="EF21" s="23">
        <v>0</v>
      </c>
      <c r="EG21" s="16"/>
      <c r="EH21" s="16"/>
      <c r="EI21" s="24">
        <v>0</v>
      </c>
      <c r="EJ21" s="23">
        <v>0</v>
      </c>
      <c r="EK21" s="16"/>
      <c r="EL21" s="16"/>
      <c r="EM21" s="24">
        <v>0</v>
      </c>
      <c r="EN21" s="23">
        <v>0</v>
      </c>
      <c r="EO21" s="16"/>
      <c r="EP21" s="16"/>
      <c r="EQ21" s="26">
        <f t="shared" si="2"/>
        <v>13025110000</v>
      </c>
      <c r="ER21" s="23">
        <v>0.37</v>
      </c>
      <c r="ES21" s="16"/>
      <c r="ET21" s="16"/>
      <c r="EU21" s="26">
        <v>35203000000</v>
      </c>
    </row>
    <row r="22" spans="1:151" ht="44.25" customHeight="1">
      <c r="A22" s="9" t="s">
        <v>16</v>
      </c>
      <c r="B22" s="10" t="s">
        <v>27</v>
      </c>
      <c r="C22" s="11" t="s">
        <v>8</v>
      </c>
      <c r="D22" s="12">
        <v>26005296</v>
      </c>
      <c r="E22" s="13" t="s">
        <v>272</v>
      </c>
      <c r="F22" s="1" t="s">
        <v>28</v>
      </c>
      <c r="G22" s="13" t="s">
        <v>273</v>
      </c>
      <c r="H22" s="14">
        <v>3049551345</v>
      </c>
      <c r="I22" s="15" t="s">
        <v>274</v>
      </c>
      <c r="J22" s="16" t="s">
        <v>266</v>
      </c>
      <c r="K22" s="16" t="s">
        <v>275</v>
      </c>
      <c r="L22" s="8">
        <v>46042</v>
      </c>
      <c r="M22" s="8">
        <v>46629</v>
      </c>
      <c r="N22" s="73">
        <v>45955</v>
      </c>
      <c r="O22" s="48">
        <f t="shared" ca="1" si="6"/>
        <v>13</v>
      </c>
      <c r="P22" s="12" t="str">
        <f ca="1">IF(O22&gt;=6,"Vigente",IF(AND(O22&gt;=1,O22&lt;=5),"Por Vencer","Vencido"))</f>
        <v>Vigente</v>
      </c>
      <c r="Q22" s="8">
        <v>46011</v>
      </c>
      <c r="R22" s="48">
        <f t="shared" ca="1" si="7"/>
        <v>69</v>
      </c>
      <c r="S22" s="12" t="str">
        <f t="shared" ca="1" si="8"/>
        <v>Vigente</v>
      </c>
      <c r="T22" s="88" t="s">
        <v>271</v>
      </c>
      <c r="U22" s="22">
        <v>0</v>
      </c>
      <c r="V22" s="23">
        <v>0</v>
      </c>
      <c r="W22" s="24"/>
      <c r="X22" s="24"/>
      <c r="Y22" s="24">
        <v>0</v>
      </c>
      <c r="Z22" s="23">
        <v>0</v>
      </c>
      <c r="AA22" s="16"/>
      <c r="AB22" s="16"/>
      <c r="AC22" s="24">
        <v>0</v>
      </c>
      <c r="AD22" s="23">
        <v>0</v>
      </c>
      <c r="AE22" s="16"/>
      <c r="AF22" s="16"/>
      <c r="AG22" s="24">
        <v>0</v>
      </c>
      <c r="AH22" s="23">
        <v>0</v>
      </c>
      <c r="AI22" s="16"/>
      <c r="AJ22" s="16"/>
      <c r="AK22" s="24">
        <v>0</v>
      </c>
      <c r="AL22" s="23">
        <v>0</v>
      </c>
      <c r="AM22" s="16"/>
      <c r="AN22" s="16"/>
      <c r="AO22" s="24">
        <v>0</v>
      </c>
      <c r="AP22" s="23">
        <v>0</v>
      </c>
      <c r="AQ22" s="25">
        <f t="shared" si="0"/>
        <v>0</v>
      </c>
      <c r="AR22" s="23">
        <v>0</v>
      </c>
      <c r="AS22" s="16"/>
      <c r="AT22" s="16"/>
      <c r="AU22" s="24">
        <v>0</v>
      </c>
      <c r="AV22" s="23">
        <v>0</v>
      </c>
      <c r="AW22" s="16"/>
      <c r="AX22" s="16"/>
      <c r="AY22" s="24">
        <v>0</v>
      </c>
      <c r="AZ22" s="23">
        <v>0</v>
      </c>
      <c r="BA22" s="16"/>
      <c r="BB22" s="16"/>
      <c r="BC22" s="24">
        <v>179760000</v>
      </c>
      <c r="BD22" s="23">
        <v>0.08</v>
      </c>
      <c r="BE22" s="16"/>
      <c r="BF22" s="16"/>
      <c r="BG22" s="24">
        <v>179760000</v>
      </c>
      <c r="BH22" s="23">
        <v>0.08</v>
      </c>
      <c r="BI22" s="16"/>
      <c r="BJ22" s="16"/>
      <c r="BK22" s="24">
        <v>179760000</v>
      </c>
      <c r="BL22" s="23">
        <v>0.08</v>
      </c>
      <c r="BM22" s="16"/>
      <c r="BN22" s="16"/>
      <c r="BO22" s="24">
        <v>112350000</v>
      </c>
      <c r="BP22" s="23">
        <v>0.05</v>
      </c>
      <c r="BQ22" s="16"/>
      <c r="BR22" s="16"/>
      <c r="BS22" s="24">
        <v>112350000</v>
      </c>
      <c r="BT22" s="23">
        <v>0.05</v>
      </c>
      <c r="BU22" s="16"/>
      <c r="BV22" s="16"/>
      <c r="BW22" s="24">
        <v>179760000</v>
      </c>
      <c r="BX22" s="23">
        <v>0.08</v>
      </c>
      <c r="BY22" s="16"/>
      <c r="BZ22" s="16"/>
      <c r="CA22" s="24">
        <v>179760000</v>
      </c>
      <c r="CB22" s="23">
        <v>0.08</v>
      </c>
      <c r="CC22" s="16"/>
      <c r="CD22" s="16"/>
      <c r="CE22" s="24">
        <v>179760000</v>
      </c>
      <c r="CF22" s="23">
        <v>0.04</v>
      </c>
      <c r="CG22" s="16"/>
      <c r="CH22" s="16"/>
      <c r="CI22" s="24">
        <v>112350000</v>
      </c>
      <c r="CJ22" s="23">
        <v>0.05</v>
      </c>
      <c r="CK22" s="16"/>
      <c r="CL22" s="16"/>
      <c r="CM22" s="24">
        <v>89880000</v>
      </c>
      <c r="CN22" s="23">
        <v>0.04</v>
      </c>
      <c r="CO22" s="16"/>
      <c r="CP22" s="16"/>
      <c r="CQ22" s="26">
        <f t="shared" si="1"/>
        <v>1505490000</v>
      </c>
      <c r="CR22" s="23">
        <v>0.63</v>
      </c>
      <c r="CS22" s="16"/>
      <c r="CT22" s="16"/>
      <c r="CU22" s="24"/>
      <c r="CV22" s="23">
        <v>0.04</v>
      </c>
      <c r="CW22" s="16"/>
      <c r="CX22" s="16"/>
      <c r="CY22" s="24">
        <v>157290000.00000003</v>
      </c>
      <c r="CZ22" s="23">
        <v>7.0000000000000007E-2</v>
      </c>
      <c r="DA22" s="16"/>
      <c r="DB22" s="16"/>
      <c r="DC22" s="24">
        <v>157290000.00000003</v>
      </c>
      <c r="DD22" s="23">
        <v>7.0000000000000007E-2</v>
      </c>
      <c r="DE22" s="16"/>
      <c r="DF22" s="16"/>
      <c r="DG22" s="24">
        <v>112350000</v>
      </c>
      <c r="DH22" s="23">
        <v>0.05</v>
      </c>
      <c r="DI22" s="16"/>
      <c r="DJ22" s="16"/>
      <c r="DK22" s="24">
        <v>44940000</v>
      </c>
      <c r="DL22" s="23">
        <v>0.02</v>
      </c>
      <c r="DM22" s="16"/>
      <c r="DN22" s="16"/>
      <c r="DO22" s="24">
        <v>44940000</v>
      </c>
      <c r="DP22" s="23">
        <v>0.02</v>
      </c>
      <c r="DQ22" s="16"/>
      <c r="DR22" s="16"/>
      <c r="DS22" s="24">
        <v>224700000</v>
      </c>
      <c r="DT22" s="23">
        <v>0.1</v>
      </c>
      <c r="DU22" s="16"/>
      <c r="DV22" s="16"/>
      <c r="DW22" s="24">
        <v>0</v>
      </c>
      <c r="DX22" s="23">
        <v>0</v>
      </c>
      <c r="DY22" s="16"/>
      <c r="DZ22" s="16"/>
      <c r="EA22" s="24">
        <v>0</v>
      </c>
      <c r="EB22" s="23">
        <v>0</v>
      </c>
      <c r="EC22" s="16"/>
      <c r="ED22" s="16"/>
      <c r="EE22" s="24">
        <v>0</v>
      </c>
      <c r="EF22" s="23">
        <v>0</v>
      </c>
      <c r="EG22" s="16"/>
      <c r="EH22" s="16"/>
      <c r="EI22" s="24">
        <v>0</v>
      </c>
      <c r="EJ22" s="23">
        <v>0</v>
      </c>
      <c r="EK22" s="16"/>
      <c r="EL22" s="16"/>
      <c r="EM22" s="24">
        <v>0</v>
      </c>
      <c r="EN22" s="23">
        <v>0</v>
      </c>
      <c r="EO22" s="16"/>
      <c r="EP22" s="16"/>
      <c r="EQ22" s="26">
        <f t="shared" si="2"/>
        <v>741510000</v>
      </c>
      <c r="ER22" s="23">
        <v>0.37</v>
      </c>
      <c r="ES22" s="16"/>
      <c r="ET22" s="16"/>
      <c r="EU22" s="26">
        <v>2247000000</v>
      </c>
    </row>
    <row r="23" spans="1:151" ht="44.25" customHeight="1">
      <c r="A23" s="9" t="s">
        <v>16</v>
      </c>
      <c r="B23" s="27" t="s">
        <v>27</v>
      </c>
      <c r="C23" s="11" t="s">
        <v>8</v>
      </c>
      <c r="D23" s="12">
        <v>26005296</v>
      </c>
      <c r="E23" s="13" t="s">
        <v>263</v>
      </c>
      <c r="F23" s="1" t="s">
        <v>28</v>
      </c>
      <c r="G23" s="13" t="s">
        <v>276</v>
      </c>
      <c r="H23" s="14">
        <v>3702483588</v>
      </c>
      <c r="I23" s="15" t="s">
        <v>224</v>
      </c>
      <c r="J23" s="16" t="s">
        <v>266</v>
      </c>
      <c r="K23" s="16" t="s">
        <v>275</v>
      </c>
      <c r="L23" s="8">
        <v>46042</v>
      </c>
      <c r="M23" s="8">
        <v>46588</v>
      </c>
      <c r="N23" s="73">
        <v>45955</v>
      </c>
      <c r="O23" s="48">
        <f t="shared" ca="1" si="6"/>
        <v>13</v>
      </c>
      <c r="P23" s="12" t="str">
        <f ca="1">IF(O23&gt;=6,"Vigente",IF(AND(O23&gt;=1,O23&lt;=5),"Por Vencer","Vencido"))</f>
        <v>Vigente</v>
      </c>
      <c r="Q23" s="8">
        <v>46011</v>
      </c>
      <c r="R23" s="48">
        <f t="shared" ca="1" si="7"/>
        <v>69</v>
      </c>
      <c r="S23" s="12" t="str">
        <f t="shared" ca="1" si="8"/>
        <v>Vigente</v>
      </c>
      <c r="T23" s="88" t="s">
        <v>271</v>
      </c>
      <c r="U23" s="22">
        <v>0</v>
      </c>
      <c r="V23" s="23">
        <v>0</v>
      </c>
      <c r="W23" s="24"/>
      <c r="X23" s="24"/>
      <c r="Y23" s="24">
        <v>0</v>
      </c>
      <c r="Z23" s="23">
        <v>0</v>
      </c>
      <c r="AA23" s="16"/>
      <c r="AB23" s="16"/>
      <c r="AC23" s="24">
        <v>0</v>
      </c>
      <c r="AD23" s="23">
        <v>0</v>
      </c>
      <c r="AE23" s="16"/>
      <c r="AF23" s="16"/>
      <c r="AG23" s="24">
        <v>0</v>
      </c>
      <c r="AH23" s="23">
        <v>0</v>
      </c>
      <c r="AI23" s="16"/>
      <c r="AJ23" s="16"/>
      <c r="AK23" s="24">
        <v>0</v>
      </c>
      <c r="AL23" s="23">
        <v>0</v>
      </c>
      <c r="AM23" s="16"/>
      <c r="AN23" s="16"/>
      <c r="AO23" s="24">
        <v>0</v>
      </c>
      <c r="AP23" s="23">
        <v>0</v>
      </c>
      <c r="AQ23" s="25">
        <f t="shared" si="0"/>
        <v>0</v>
      </c>
      <c r="AR23" s="23">
        <v>0</v>
      </c>
      <c r="AS23" s="16"/>
      <c r="AT23" s="16"/>
      <c r="AU23" s="24">
        <v>0</v>
      </c>
      <c r="AV23" s="23">
        <v>0</v>
      </c>
      <c r="AW23" s="16"/>
      <c r="AX23" s="16"/>
      <c r="AY23" s="24">
        <v>37024835.880000003</v>
      </c>
      <c r="AZ23" s="23">
        <v>0.01</v>
      </c>
      <c r="BA23" s="16"/>
      <c r="BB23" s="16"/>
      <c r="BC23" s="24">
        <v>0</v>
      </c>
      <c r="BD23" s="23">
        <v>0</v>
      </c>
      <c r="BE23" s="16"/>
      <c r="BF23" s="16"/>
      <c r="BG23" s="24">
        <v>0</v>
      </c>
      <c r="BH23" s="23">
        <v>0</v>
      </c>
      <c r="BI23" s="16"/>
      <c r="BJ23" s="16"/>
      <c r="BK23" s="24">
        <v>0</v>
      </c>
      <c r="BL23" s="23">
        <v>0</v>
      </c>
      <c r="BM23" s="16"/>
      <c r="BN23" s="16"/>
      <c r="BO23" s="24">
        <v>0</v>
      </c>
      <c r="BP23" s="23">
        <v>0</v>
      </c>
      <c r="BQ23" s="16"/>
      <c r="BR23" s="16"/>
      <c r="BS23" s="24">
        <v>2221490152.7999997</v>
      </c>
      <c r="BT23" s="23">
        <v>0.6</v>
      </c>
      <c r="BU23" s="16"/>
      <c r="BV23" s="16"/>
      <c r="BW23" s="24">
        <v>370248358.80000001</v>
      </c>
      <c r="BX23" s="23">
        <v>0.1</v>
      </c>
      <c r="BY23" s="16"/>
      <c r="BZ23" s="16"/>
      <c r="CA23" s="24">
        <v>185124179.40000001</v>
      </c>
      <c r="CB23" s="23">
        <v>0.05</v>
      </c>
      <c r="CC23" s="16"/>
      <c r="CD23" s="16"/>
      <c r="CE23" s="24">
        <v>333223522.92000002</v>
      </c>
      <c r="CF23" s="23">
        <v>0.09</v>
      </c>
      <c r="CG23" s="16"/>
      <c r="CH23" s="16"/>
      <c r="CI23" s="24">
        <v>185124179.40000001</v>
      </c>
      <c r="CJ23" s="23">
        <v>0.05</v>
      </c>
      <c r="CK23" s="16"/>
      <c r="CL23" s="16"/>
      <c r="CM23" s="24">
        <v>370248358.80000001</v>
      </c>
      <c r="CN23" s="23">
        <v>0.1</v>
      </c>
      <c r="CO23" s="16"/>
      <c r="CP23" s="16"/>
      <c r="CQ23" s="26">
        <f t="shared" si="1"/>
        <v>3702483588.0000005</v>
      </c>
      <c r="CR23" s="23">
        <v>1.0000000000000002</v>
      </c>
      <c r="CS23" s="16"/>
      <c r="CT23" s="16"/>
      <c r="CU23" s="24">
        <v>0</v>
      </c>
      <c r="CV23" s="23">
        <v>0</v>
      </c>
      <c r="CW23" s="16"/>
      <c r="CX23" s="16"/>
      <c r="CY23" s="24">
        <v>0</v>
      </c>
      <c r="CZ23" s="23">
        <v>0</v>
      </c>
      <c r="DA23" s="16"/>
      <c r="DB23" s="16"/>
      <c r="DC23" s="24">
        <v>0</v>
      </c>
      <c r="DD23" s="23">
        <v>0</v>
      </c>
      <c r="DE23" s="16"/>
      <c r="DF23" s="16"/>
      <c r="DG23" s="24">
        <v>0</v>
      </c>
      <c r="DH23" s="23">
        <v>0</v>
      </c>
      <c r="DI23" s="16"/>
      <c r="DJ23" s="16"/>
      <c r="DK23" s="24">
        <v>0</v>
      </c>
      <c r="DL23" s="23">
        <v>0</v>
      </c>
      <c r="DM23" s="16"/>
      <c r="DN23" s="16"/>
      <c r="DO23" s="24">
        <v>0</v>
      </c>
      <c r="DP23" s="23">
        <v>0</v>
      </c>
      <c r="DQ23" s="16"/>
      <c r="DR23" s="16"/>
      <c r="DS23" s="24">
        <v>0</v>
      </c>
      <c r="DT23" s="23">
        <v>0</v>
      </c>
      <c r="DU23" s="16"/>
      <c r="DV23" s="16"/>
      <c r="DW23" s="24">
        <v>0</v>
      </c>
      <c r="DX23" s="23">
        <v>0</v>
      </c>
      <c r="DY23" s="16"/>
      <c r="DZ23" s="16"/>
      <c r="EA23" s="24">
        <v>0</v>
      </c>
      <c r="EB23" s="23">
        <v>0</v>
      </c>
      <c r="EC23" s="16"/>
      <c r="ED23" s="16"/>
      <c r="EE23" s="24">
        <v>0</v>
      </c>
      <c r="EF23" s="23">
        <v>0</v>
      </c>
      <c r="EG23" s="16"/>
      <c r="EH23" s="16"/>
      <c r="EI23" s="24">
        <v>0</v>
      </c>
      <c r="EJ23" s="23">
        <v>0</v>
      </c>
      <c r="EK23" s="16"/>
      <c r="EL23" s="16"/>
      <c r="EM23" s="24">
        <v>0</v>
      </c>
      <c r="EN23" s="23">
        <v>0</v>
      </c>
      <c r="EO23" s="16"/>
      <c r="EP23" s="16"/>
      <c r="EQ23" s="26">
        <f t="shared" si="2"/>
        <v>0</v>
      </c>
      <c r="ER23" s="23">
        <v>0</v>
      </c>
      <c r="ES23" s="16"/>
      <c r="ET23" s="16"/>
      <c r="EU23" s="26">
        <v>3702483588.0000005</v>
      </c>
    </row>
    <row r="24" spans="1:151" ht="44.25" customHeight="1">
      <c r="A24" s="9" t="s">
        <v>16</v>
      </c>
      <c r="B24" s="10" t="s">
        <v>27</v>
      </c>
      <c r="C24" s="11" t="s">
        <v>8</v>
      </c>
      <c r="D24" s="12">
        <v>26005296</v>
      </c>
      <c r="E24" s="13" t="s">
        <v>263</v>
      </c>
      <c r="F24" s="1" t="s">
        <v>28</v>
      </c>
      <c r="G24" s="13" t="s">
        <v>277</v>
      </c>
      <c r="H24" s="14">
        <v>259173851</v>
      </c>
      <c r="I24" s="15" t="s">
        <v>274</v>
      </c>
      <c r="J24" s="16" t="s">
        <v>266</v>
      </c>
      <c r="K24" s="16" t="s">
        <v>275</v>
      </c>
      <c r="L24" s="8">
        <v>46042</v>
      </c>
      <c r="M24" s="8">
        <v>46629</v>
      </c>
      <c r="N24" s="73">
        <v>45955</v>
      </c>
      <c r="O24" s="48">
        <f t="shared" ca="1" si="6"/>
        <v>13</v>
      </c>
      <c r="P24" s="12" t="str">
        <f ca="1">IF(O24&gt;=6,"Vigente",IF(AND(O24&gt;=1,O24&lt;=5),"Por Vencer","Vencido"))</f>
        <v>Vigente</v>
      </c>
      <c r="Q24" s="8">
        <v>46011</v>
      </c>
      <c r="R24" s="48">
        <f t="shared" ca="1" si="7"/>
        <v>69</v>
      </c>
      <c r="S24" s="12" t="str">
        <f t="shared" ca="1" si="8"/>
        <v>Vigente</v>
      </c>
      <c r="T24" s="88" t="s">
        <v>271</v>
      </c>
      <c r="U24" s="22">
        <v>0</v>
      </c>
      <c r="V24" s="23">
        <v>0</v>
      </c>
      <c r="W24" s="24"/>
      <c r="X24" s="24"/>
      <c r="Y24" s="24">
        <v>0</v>
      </c>
      <c r="Z24" s="23">
        <v>0</v>
      </c>
      <c r="AA24" s="16"/>
      <c r="AB24" s="16"/>
      <c r="AC24" s="24">
        <v>0</v>
      </c>
      <c r="AD24" s="23">
        <v>0</v>
      </c>
      <c r="AE24" s="16"/>
      <c r="AF24" s="16"/>
      <c r="AG24" s="24">
        <v>0</v>
      </c>
      <c r="AH24" s="23">
        <v>0</v>
      </c>
      <c r="AI24" s="16"/>
      <c r="AJ24" s="16"/>
      <c r="AK24" s="24">
        <v>0</v>
      </c>
      <c r="AL24" s="23">
        <v>0</v>
      </c>
      <c r="AM24" s="16"/>
      <c r="AN24" s="16"/>
      <c r="AO24" s="24">
        <v>0</v>
      </c>
      <c r="AP24" s="23">
        <v>0</v>
      </c>
      <c r="AQ24" s="25">
        <f t="shared" si="0"/>
        <v>0</v>
      </c>
      <c r="AR24" s="23">
        <v>0</v>
      </c>
      <c r="AS24" s="16"/>
      <c r="AT24" s="16"/>
      <c r="AU24" s="24">
        <v>0</v>
      </c>
      <c r="AV24" s="23">
        <v>0</v>
      </c>
      <c r="AW24" s="16"/>
      <c r="AX24" s="16"/>
      <c r="AY24" s="24">
        <v>2591738.5100000002</v>
      </c>
      <c r="AZ24" s="23">
        <v>0.01</v>
      </c>
      <c r="BA24" s="16"/>
      <c r="BB24" s="16"/>
      <c r="BC24" s="24">
        <v>0</v>
      </c>
      <c r="BD24" s="23">
        <v>0</v>
      </c>
      <c r="BE24" s="16"/>
      <c r="BF24" s="16"/>
      <c r="BG24" s="24">
        <v>0</v>
      </c>
      <c r="BH24" s="23">
        <v>0</v>
      </c>
      <c r="BI24" s="16"/>
      <c r="BJ24" s="16"/>
      <c r="BK24" s="24">
        <v>0</v>
      </c>
      <c r="BL24" s="23">
        <v>0</v>
      </c>
      <c r="BM24" s="16"/>
      <c r="BN24" s="16"/>
      <c r="BO24" s="24">
        <v>0</v>
      </c>
      <c r="BP24" s="23">
        <v>0</v>
      </c>
      <c r="BQ24" s="16"/>
      <c r="BR24" s="16"/>
      <c r="BS24" s="24">
        <v>155504310.59999999</v>
      </c>
      <c r="BT24" s="23">
        <v>0.6</v>
      </c>
      <c r="BU24" s="16"/>
      <c r="BV24" s="16"/>
      <c r="BW24" s="24">
        <v>25917385.100000001</v>
      </c>
      <c r="BX24" s="23">
        <v>0.1</v>
      </c>
      <c r="BY24" s="16"/>
      <c r="BZ24" s="16"/>
      <c r="CA24" s="24">
        <v>12958692.550000001</v>
      </c>
      <c r="CB24" s="23">
        <v>0.05</v>
      </c>
      <c r="CC24" s="16"/>
      <c r="CD24" s="16"/>
      <c r="CE24" s="24">
        <v>23325646.59</v>
      </c>
      <c r="CF24" s="23">
        <v>0.09</v>
      </c>
      <c r="CG24" s="16"/>
      <c r="CH24" s="16"/>
      <c r="CI24" s="24">
        <v>12958692.550000001</v>
      </c>
      <c r="CJ24" s="23">
        <v>0.05</v>
      </c>
      <c r="CK24" s="16"/>
      <c r="CL24" s="16"/>
      <c r="CM24" s="24">
        <v>25917385.100000001</v>
      </c>
      <c r="CN24" s="23">
        <v>0.1</v>
      </c>
      <c r="CO24" s="16"/>
      <c r="CP24" s="16"/>
      <c r="CQ24" s="26">
        <f t="shared" si="1"/>
        <v>259173851</v>
      </c>
      <c r="CR24" s="23">
        <v>1</v>
      </c>
      <c r="CS24" s="16"/>
      <c r="CT24" s="16"/>
      <c r="CU24" s="24">
        <v>0</v>
      </c>
      <c r="CV24" s="23">
        <v>0</v>
      </c>
      <c r="CW24" s="16"/>
      <c r="CX24" s="16"/>
      <c r="CY24" s="24">
        <v>0</v>
      </c>
      <c r="CZ24" s="23">
        <v>0</v>
      </c>
      <c r="DA24" s="16"/>
      <c r="DB24" s="16"/>
      <c r="DC24" s="24">
        <v>0</v>
      </c>
      <c r="DD24" s="23">
        <v>0</v>
      </c>
      <c r="DE24" s="16"/>
      <c r="DF24" s="16"/>
      <c r="DG24" s="24">
        <v>0</v>
      </c>
      <c r="DH24" s="23">
        <v>0</v>
      </c>
      <c r="DI24" s="16"/>
      <c r="DJ24" s="16"/>
      <c r="DK24" s="24">
        <v>0</v>
      </c>
      <c r="DL24" s="23">
        <v>0</v>
      </c>
      <c r="DM24" s="16"/>
      <c r="DN24" s="16"/>
      <c r="DO24" s="24">
        <v>0</v>
      </c>
      <c r="DP24" s="23">
        <v>0</v>
      </c>
      <c r="DQ24" s="16"/>
      <c r="DR24" s="16"/>
      <c r="DS24" s="24">
        <v>0</v>
      </c>
      <c r="DT24" s="23">
        <v>0</v>
      </c>
      <c r="DU24" s="16"/>
      <c r="DV24" s="16"/>
      <c r="DW24" s="24">
        <v>0</v>
      </c>
      <c r="DX24" s="23">
        <v>0</v>
      </c>
      <c r="DY24" s="16"/>
      <c r="DZ24" s="16"/>
      <c r="EA24" s="24">
        <v>0</v>
      </c>
      <c r="EB24" s="23">
        <v>0</v>
      </c>
      <c r="EC24" s="16"/>
      <c r="ED24" s="16"/>
      <c r="EE24" s="24">
        <v>0</v>
      </c>
      <c r="EF24" s="23">
        <v>0</v>
      </c>
      <c r="EG24" s="16"/>
      <c r="EH24" s="16"/>
      <c r="EI24" s="24">
        <v>0</v>
      </c>
      <c r="EJ24" s="23">
        <v>0</v>
      </c>
      <c r="EK24" s="16"/>
      <c r="EL24" s="16"/>
      <c r="EM24" s="24">
        <v>0</v>
      </c>
      <c r="EN24" s="23">
        <v>0</v>
      </c>
      <c r="EO24" s="16"/>
      <c r="EP24" s="16"/>
      <c r="EQ24" s="26">
        <f t="shared" si="2"/>
        <v>0</v>
      </c>
      <c r="ER24" s="23">
        <v>0</v>
      </c>
      <c r="ES24" s="16"/>
      <c r="ET24" s="16"/>
      <c r="EU24" s="26">
        <v>259173851</v>
      </c>
    </row>
    <row r="25" spans="1:151" ht="44.25" customHeight="1">
      <c r="A25" s="9" t="s">
        <v>16</v>
      </c>
      <c r="B25" s="27" t="s">
        <v>27</v>
      </c>
      <c r="C25" s="11" t="s">
        <v>14</v>
      </c>
      <c r="D25" s="89">
        <v>26005941</v>
      </c>
      <c r="E25" s="90" t="s">
        <v>278</v>
      </c>
      <c r="F25" s="1" t="s">
        <v>30</v>
      </c>
      <c r="G25" s="90" t="s">
        <v>279</v>
      </c>
      <c r="H25" s="91">
        <v>64904059861</v>
      </c>
      <c r="I25" s="15" t="s">
        <v>224</v>
      </c>
      <c r="J25" s="16" t="s">
        <v>266</v>
      </c>
      <c r="K25" s="16" t="s">
        <v>266</v>
      </c>
      <c r="L25" s="8">
        <v>46042</v>
      </c>
      <c r="M25" s="8">
        <v>46629</v>
      </c>
      <c r="N25" s="73">
        <v>45955</v>
      </c>
      <c r="O25" s="48">
        <f t="shared" ca="1" si="6"/>
        <v>13</v>
      </c>
      <c r="P25" s="12" t="str">
        <f ca="1">IF(O25&gt;=6,"Vigente",IF(AND(O25&gt;=1,O25&lt;=5),"Por Vencer","Vencido"))</f>
        <v>Vigente</v>
      </c>
      <c r="Q25" s="8">
        <v>46011</v>
      </c>
      <c r="R25" s="48">
        <f t="shared" ca="1" si="7"/>
        <v>69</v>
      </c>
      <c r="S25" s="12" t="str">
        <f t="shared" ca="1" si="8"/>
        <v>Vigente</v>
      </c>
      <c r="T25" s="4" t="s">
        <v>280</v>
      </c>
      <c r="U25" s="22"/>
      <c r="V25" s="23"/>
      <c r="W25" s="24"/>
      <c r="X25" s="24"/>
      <c r="Y25" s="24"/>
      <c r="Z25" s="23"/>
      <c r="AA25" s="16"/>
      <c r="AB25" s="16"/>
      <c r="AC25" s="24"/>
      <c r="AD25" s="23"/>
      <c r="AE25" s="16"/>
      <c r="AF25" s="16"/>
      <c r="AG25" s="24"/>
      <c r="AH25" s="23"/>
      <c r="AI25" s="16"/>
      <c r="AJ25" s="16"/>
      <c r="AK25" s="24"/>
      <c r="AL25" s="23"/>
      <c r="AM25" s="16"/>
      <c r="AN25" s="16"/>
      <c r="AO25" s="24"/>
      <c r="AP25" s="23"/>
      <c r="AQ25" s="25">
        <f t="shared" si="0"/>
        <v>0</v>
      </c>
      <c r="AR25" s="23"/>
      <c r="AS25" s="16"/>
      <c r="AT25" s="16"/>
      <c r="AU25" s="24"/>
      <c r="AV25" s="23"/>
      <c r="AW25" s="16"/>
      <c r="AX25" s="16"/>
      <c r="AY25" s="24"/>
      <c r="AZ25" s="23"/>
      <c r="BA25" s="16"/>
      <c r="BB25" s="16"/>
      <c r="BC25" s="80"/>
      <c r="BD25" s="23"/>
      <c r="BE25" s="16"/>
      <c r="BF25" s="16"/>
      <c r="BG25" s="24"/>
      <c r="BH25" s="23"/>
      <c r="BI25" s="16"/>
      <c r="BJ25" s="16"/>
      <c r="BK25" s="24"/>
      <c r="BL25" s="23"/>
      <c r="BM25" s="16"/>
      <c r="BN25" s="16"/>
      <c r="BO25" s="24"/>
      <c r="BP25" s="23"/>
      <c r="BQ25" s="16"/>
      <c r="BR25" s="16"/>
      <c r="BS25" s="24"/>
      <c r="BT25" s="23"/>
      <c r="BU25" s="16"/>
      <c r="BV25" s="16"/>
      <c r="BW25" s="24"/>
      <c r="BX25" s="23"/>
      <c r="BY25" s="16"/>
      <c r="BZ25" s="16"/>
      <c r="CA25" s="24"/>
      <c r="CB25" s="23"/>
      <c r="CC25" s="16"/>
      <c r="CD25" s="16"/>
      <c r="CE25" s="24"/>
      <c r="CF25" s="23"/>
      <c r="CG25" s="16"/>
      <c r="CH25" s="16"/>
      <c r="CI25" s="24"/>
      <c r="CJ25" s="23"/>
      <c r="CK25" s="16"/>
      <c r="CL25" s="16"/>
      <c r="CM25" s="24"/>
      <c r="CN25" s="23"/>
      <c r="CO25" s="16"/>
      <c r="CP25" s="16"/>
      <c r="CQ25" s="26">
        <f t="shared" si="1"/>
        <v>0</v>
      </c>
      <c r="CR25" s="23"/>
      <c r="CS25" s="16"/>
      <c r="CT25" s="16"/>
      <c r="CU25" s="24"/>
      <c r="CV25" s="23"/>
      <c r="CW25" s="16"/>
      <c r="CX25" s="16"/>
      <c r="CY25" s="24"/>
      <c r="CZ25" s="23"/>
      <c r="DA25" s="16"/>
      <c r="DB25" s="16"/>
      <c r="DC25" s="24"/>
      <c r="DD25" s="23"/>
      <c r="DE25" s="16"/>
      <c r="DF25" s="16"/>
      <c r="DG25" s="24"/>
      <c r="DH25" s="23"/>
      <c r="DI25" s="16"/>
      <c r="DJ25" s="16"/>
      <c r="DK25" s="24"/>
      <c r="DL25" s="23"/>
      <c r="DM25" s="16"/>
      <c r="DN25" s="16"/>
      <c r="DO25" s="24"/>
      <c r="DP25" s="23"/>
      <c r="DQ25" s="16"/>
      <c r="DR25" s="16"/>
      <c r="DS25" s="24"/>
      <c r="DT25" s="23"/>
      <c r="DU25" s="16"/>
      <c r="DV25" s="16"/>
      <c r="DW25" s="24"/>
      <c r="DX25" s="23"/>
      <c r="DY25" s="16"/>
      <c r="DZ25" s="16"/>
      <c r="EA25" s="24"/>
      <c r="EB25" s="23"/>
      <c r="EC25" s="16"/>
      <c r="ED25" s="16"/>
      <c r="EE25" s="24"/>
      <c r="EF25" s="23"/>
      <c r="EG25" s="16"/>
      <c r="EH25" s="16"/>
      <c r="EI25" s="24"/>
      <c r="EJ25" s="23"/>
      <c r="EK25" s="16"/>
      <c r="EL25" s="16"/>
      <c r="EM25" s="24"/>
      <c r="EN25" s="23"/>
      <c r="EO25" s="16"/>
      <c r="EP25" s="16"/>
      <c r="EQ25" s="26">
        <f t="shared" si="2"/>
        <v>0</v>
      </c>
      <c r="ER25" s="23"/>
      <c r="ES25" s="16"/>
      <c r="ET25" s="16"/>
      <c r="EU25" s="26">
        <v>0</v>
      </c>
    </row>
    <row r="26" spans="1:151" ht="44.25" customHeight="1">
      <c r="A26" s="9" t="s">
        <v>16</v>
      </c>
      <c r="B26" s="10" t="s">
        <v>27</v>
      </c>
      <c r="C26" s="11" t="s">
        <v>14</v>
      </c>
      <c r="D26" s="12">
        <v>26005941</v>
      </c>
      <c r="E26" s="13" t="s">
        <v>278</v>
      </c>
      <c r="F26" s="1" t="s">
        <v>30</v>
      </c>
      <c r="G26" s="90" t="s">
        <v>281</v>
      </c>
      <c r="H26" s="87">
        <v>3921052905</v>
      </c>
      <c r="I26" s="15" t="s">
        <v>274</v>
      </c>
      <c r="J26" s="16" t="s">
        <v>266</v>
      </c>
      <c r="K26" s="16" t="s">
        <v>275</v>
      </c>
      <c r="L26" s="8">
        <v>46042</v>
      </c>
      <c r="M26" s="8">
        <v>46629</v>
      </c>
      <c r="N26" s="73">
        <v>45955</v>
      </c>
      <c r="O26" s="48">
        <f t="shared" ca="1" si="6"/>
        <v>13</v>
      </c>
      <c r="P26" s="12" t="str">
        <f ca="1">IF(O26&gt;=6,"Vigente",IF(AND(O26&gt;=1,O26&lt;=5),"Por Vencer","Vencido"))</f>
        <v>Vigente</v>
      </c>
      <c r="Q26" s="8">
        <v>46011</v>
      </c>
      <c r="R26" s="48">
        <f t="shared" ca="1" si="7"/>
        <v>69</v>
      </c>
      <c r="S26" s="12" t="str">
        <f t="shared" ca="1" si="8"/>
        <v>Vigente</v>
      </c>
      <c r="T26" s="4" t="s">
        <v>280</v>
      </c>
      <c r="U26" s="22"/>
      <c r="V26" s="23"/>
      <c r="W26" s="24"/>
      <c r="X26" s="24"/>
      <c r="Y26" s="24"/>
      <c r="Z26" s="23"/>
      <c r="AA26" s="16"/>
      <c r="AB26" s="16"/>
      <c r="AC26" s="24"/>
      <c r="AD26" s="23"/>
      <c r="AE26" s="16"/>
      <c r="AF26" s="16"/>
      <c r="AG26" s="24"/>
      <c r="AH26" s="23"/>
      <c r="AI26" s="16"/>
      <c r="AJ26" s="16"/>
      <c r="AK26" s="24"/>
      <c r="AL26" s="23"/>
      <c r="AM26" s="16"/>
      <c r="AN26" s="16"/>
      <c r="AO26" s="24"/>
      <c r="AP26" s="23"/>
      <c r="AQ26" s="25">
        <f t="shared" si="0"/>
        <v>0</v>
      </c>
      <c r="AR26" s="23"/>
      <c r="AS26" s="16"/>
      <c r="AT26" s="16"/>
      <c r="AU26" s="24"/>
      <c r="AV26" s="23"/>
      <c r="AW26" s="16"/>
      <c r="AX26" s="16"/>
      <c r="AY26" s="24"/>
      <c r="AZ26" s="23"/>
      <c r="BA26" s="16"/>
      <c r="BB26" s="16"/>
      <c r="BC26" s="92"/>
      <c r="BD26" s="23"/>
      <c r="BE26" s="16"/>
      <c r="BF26" s="16"/>
      <c r="BG26" s="24"/>
      <c r="BH26" s="23"/>
      <c r="BI26" s="16"/>
      <c r="BJ26" s="16"/>
      <c r="BK26" s="24"/>
      <c r="BL26" s="23"/>
      <c r="BM26" s="16"/>
      <c r="BN26" s="16"/>
      <c r="BO26" s="24"/>
      <c r="BP26" s="23"/>
      <c r="BQ26" s="16"/>
      <c r="BR26" s="16"/>
      <c r="BS26" s="24"/>
      <c r="BT26" s="23"/>
      <c r="BU26" s="16"/>
      <c r="BV26" s="16"/>
      <c r="BW26" s="24"/>
      <c r="BX26" s="23"/>
      <c r="BY26" s="16"/>
      <c r="BZ26" s="16"/>
      <c r="CA26" s="24"/>
      <c r="CB26" s="23"/>
      <c r="CC26" s="16"/>
      <c r="CD26" s="16"/>
      <c r="CE26" s="24"/>
      <c r="CF26" s="23"/>
      <c r="CG26" s="16"/>
      <c r="CH26" s="16"/>
      <c r="CI26" s="24"/>
      <c r="CJ26" s="23"/>
      <c r="CK26" s="16"/>
      <c r="CL26" s="16"/>
      <c r="CM26" s="24"/>
      <c r="CN26" s="23"/>
      <c r="CO26" s="16"/>
      <c r="CP26" s="16"/>
      <c r="CQ26" s="26">
        <f t="shared" si="1"/>
        <v>0</v>
      </c>
      <c r="CR26" s="23"/>
      <c r="CS26" s="16"/>
      <c r="CT26" s="16"/>
      <c r="CU26" s="24"/>
      <c r="CV26" s="23"/>
      <c r="CW26" s="16"/>
      <c r="CX26" s="16"/>
      <c r="CY26" s="24"/>
      <c r="CZ26" s="23"/>
      <c r="DA26" s="16"/>
      <c r="DB26" s="16"/>
      <c r="DC26" s="24"/>
      <c r="DD26" s="23"/>
      <c r="DE26" s="16"/>
      <c r="DF26" s="16"/>
      <c r="DG26" s="24"/>
      <c r="DH26" s="23"/>
      <c r="DI26" s="16"/>
      <c r="DJ26" s="16"/>
      <c r="DK26" s="24"/>
      <c r="DL26" s="23"/>
      <c r="DM26" s="16"/>
      <c r="DN26" s="16"/>
      <c r="DO26" s="24"/>
      <c r="DP26" s="23"/>
      <c r="DQ26" s="16"/>
      <c r="DR26" s="16"/>
      <c r="DS26" s="24"/>
      <c r="DT26" s="23"/>
      <c r="DU26" s="16"/>
      <c r="DV26" s="16"/>
      <c r="DW26" s="24"/>
      <c r="DX26" s="23"/>
      <c r="DY26" s="16"/>
      <c r="DZ26" s="16"/>
      <c r="EA26" s="24"/>
      <c r="EB26" s="23"/>
      <c r="EC26" s="16"/>
      <c r="ED26" s="16"/>
      <c r="EE26" s="24"/>
      <c r="EF26" s="23"/>
      <c r="EG26" s="16"/>
      <c r="EH26" s="16"/>
      <c r="EI26" s="24"/>
      <c r="EJ26" s="23"/>
      <c r="EK26" s="16"/>
      <c r="EL26" s="16"/>
      <c r="EM26" s="24"/>
      <c r="EN26" s="23"/>
      <c r="EO26" s="16"/>
      <c r="EP26" s="16"/>
      <c r="EQ26" s="26">
        <f t="shared" si="2"/>
        <v>0</v>
      </c>
      <c r="ER26" s="23"/>
      <c r="ES26" s="16"/>
      <c r="ET26" s="16"/>
      <c r="EU26" s="26">
        <v>0</v>
      </c>
    </row>
    <row r="27" spans="1:151" ht="44.25" customHeight="1">
      <c r="A27" s="9" t="s">
        <v>9</v>
      </c>
      <c r="B27" s="27" t="s">
        <v>31</v>
      </c>
      <c r="C27" s="11" t="s">
        <v>6</v>
      </c>
      <c r="D27" s="12">
        <v>26005432</v>
      </c>
      <c r="E27" s="13" t="s">
        <v>282</v>
      </c>
      <c r="F27" s="11" t="s">
        <v>32</v>
      </c>
      <c r="G27" s="13" t="s">
        <v>270</v>
      </c>
      <c r="H27" s="14">
        <v>2739525691</v>
      </c>
      <c r="I27" s="72" t="s">
        <v>283</v>
      </c>
      <c r="J27" s="16" t="s">
        <v>29</v>
      </c>
      <c r="K27" s="16" t="s">
        <v>225</v>
      </c>
      <c r="L27" s="7">
        <v>45970</v>
      </c>
      <c r="M27" s="8">
        <v>46112</v>
      </c>
      <c r="N27" s="93">
        <v>45930</v>
      </c>
      <c r="O27" s="48"/>
      <c r="P27" s="19" t="s">
        <v>226</v>
      </c>
      <c r="Q27" s="93">
        <v>45979</v>
      </c>
      <c r="R27" s="48">
        <f t="shared" ca="1" si="7"/>
        <v>37</v>
      </c>
      <c r="S27" s="12" t="str">
        <f t="shared" ca="1" si="8"/>
        <v>Vigente</v>
      </c>
      <c r="T27" s="94"/>
      <c r="U27" s="22">
        <v>0</v>
      </c>
      <c r="V27" s="23"/>
      <c r="W27" s="24"/>
      <c r="X27" s="24"/>
      <c r="Y27" s="24">
        <v>0</v>
      </c>
      <c r="Z27" s="23"/>
      <c r="AA27" s="16"/>
      <c r="AB27" s="16"/>
      <c r="AC27" s="24">
        <v>0</v>
      </c>
      <c r="AD27" s="23"/>
      <c r="AE27" s="16"/>
      <c r="AF27" s="16"/>
      <c r="AG27" s="24">
        <v>0</v>
      </c>
      <c r="AH27" s="23"/>
      <c r="AI27" s="16"/>
      <c r="AJ27" s="16"/>
      <c r="AK27" s="25">
        <v>410928853.64999998</v>
      </c>
      <c r="AL27" s="23"/>
      <c r="AM27" s="16"/>
      <c r="AN27" s="16"/>
      <c r="AO27" s="80">
        <v>0</v>
      </c>
      <c r="AP27" s="23"/>
      <c r="AQ27" s="25">
        <f t="shared" si="0"/>
        <v>410928853.64999998</v>
      </c>
      <c r="AR27" s="23">
        <v>0.25</v>
      </c>
      <c r="AS27" s="16"/>
      <c r="AT27" s="16"/>
      <c r="AU27" s="81">
        <v>958833991.85000002</v>
      </c>
      <c r="AV27" s="95">
        <v>0.35</v>
      </c>
      <c r="AW27" s="16"/>
      <c r="AX27" s="16"/>
      <c r="AY27" s="81">
        <v>821857707.29999995</v>
      </c>
      <c r="AZ27" s="95">
        <v>0.3</v>
      </c>
      <c r="BA27" s="16"/>
      <c r="BB27" s="16"/>
      <c r="BC27" s="81">
        <v>547905138.20000005</v>
      </c>
      <c r="BD27" s="95">
        <v>0.2</v>
      </c>
      <c r="BE27" s="16"/>
      <c r="BF27" s="16"/>
      <c r="BG27" s="24"/>
      <c r="BH27" s="23"/>
      <c r="BI27" s="16"/>
      <c r="BJ27" s="16"/>
      <c r="BK27" s="81">
        <v>0</v>
      </c>
      <c r="BL27" s="23"/>
      <c r="BM27" s="16"/>
      <c r="BN27" s="16"/>
      <c r="BO27" s="81">
        <v>0</v>
      </c>
      <c r="BP27" s="95">
        <v>0</v>
      </c>
      <c r="BQ27" s="16"/>
      <c r="BR27" s="16"/>
      <c r="BS27" s="81">
        <v>0</v>
      </c>
      <c r="BT27" s="95">
        <v>0</v>
      </c>
      <c r="BU27" s="16"/>
      <c r="BV27" s="16"/>
      <c r="BW27" s="81">
        <v>0</v>
      </c>
      <c r="BX27" s="95">
        <v>0</v>
      </c>
      <c r="BY27" s="16"/>
      <c r="BZ27" s="16"/>
      <c r="CA27" s="24">
        <v>0</v>
      </c>
      <c r="CB27" s="23" t="s">
        <v>284</v>
      </c>
      <c r="CC27" s="16"/>
      <c r="CD27" s="16"/>
      <c r="CE27" s="24">
        <v>0</v>
      </c>
      <c r="CF27" s="23"/>
      <c r="CG27" s="16"/>
      <c r="CH27" s="16"/>
      <c r="CI27" s="24">
        <v>0</v>
      </c>
      <c r="CJ27" s="23"/>
      <c r="CK27" s="16"/>
      <c r="CL27" s="16"/>
      <c r="CM27" s="24">
        <v>0</v>
      </c>
      <c r="CN27" s="23"/>
      <c r="CO27" s="16"/>
      <c r="CP27" s="16"/>
      <c r="CQ27" s="26">
        <f t="shared" si="1"/>
        <v>2328596837.3500004</v>
      </c>
      <c r="CR27" s="23">
        <v>0.74999999999999989</v>
      </c>
      <c r="CS27" s="16"/>
      <c r="CT27" s="16"/>
      <c r="CU27" s="24"/>
      <c r="CV27" s="23"/>
      <c r="CW27" s="16"/>
      <c r="CX27" s="16"/>
      <c r="CY27" s="24"/>
      <c r="CZ27" s="23"/>
      <c r="DA27" s="16"/>
      <c r="DB27" s="16"/>
      <c r="DC27" s="24"/>
      <c r="DD27" s="23"/>
      <c r="DE27" s="16"/>
      <c r="DF27" s="16"/>
      <c r="DG27" s="24"/>
      <c r="DH27" s="23"/>
      <c r="DI27" s="16"/>
      <c r="DJ27" s="16"/>
      <c r="DK27" s="24"/>
      <c r="DL27" s="23"/>
      <c r="DM27" s="16"/>
      <c r="DN27" s="16"/>
      <c r="DO27" s="24"/>
      <c r="DP27" s="23"/>
      <c r="DQ27" s="16"/>
      <c r="DR27" s="16"/>
      <c r="DS27" s="24"/>
      <c r="DT27" s="23"/>
      <c r="DU27" s="16"/>
      <c r="DV27" s="16"/>
      <c r="DW27" s="24"/>
      <c r="DX27" s="23"/>
      <c r="DY27" s="16"/>
      <c r="DZ27" s="16"/>
      <c r="EA27" s="24"/>
      <c r="EB27" s="23"/>
      <c r="EC27" s="16"/>
      <c r="ED27" s="16"/>
      <c r="EE27" s="24"/>
      <c r="EF27" s="23"/>
      <c r="EG27" s="16"/>
      <c r="EH27" s="16"/>
      <c r="EI27" s="24"/>
      <c r="EJ27" s="23"/>
      <c r="EK27" s="16"/>
      <c r="EL27" s="16"/>
      <c r="EM27" s="24"/>
      <c r="EN27" s="23"/>
      <c r="EO27" s="16"/>
      <c r="EP27" s="16"/>
      <c r="EQ27" s="26">
        <f t="shared" si="2"/>
        <v>0</v>
      </c>
      <c r="ER27" s="23"/>
      <c r="ES27" s="16"/>
      <c r="ET27" s="16"/>
      <c r="EU27" s="26">
        <v>2739525691.0000005</v>
      </c>
    </row>
    <row r="28" spans="1:151" ht="44.25" customHeight="1">
      <c r="A28" s="9" t="s">
        <v>9</v>
      </c>
      <c r="B28" s="10" t="s">
        <v>31</v>
      </c>
      <c r="C28" s="11" t="s">
        <v>6</v>
      </c>
      <c r="D28" s="12">
        <v>26005432</v>
      </c>
      <c r="E28" s="13" t="s">
        <v>282</v>
      </c>
      <c r="F28" s="11" t="s">
        <v>32</v>
      </c>
      <c r="G28" s="13" t="s">
        <v>273</v>
      </c>
      <c r="H28" s="14">
        <v>160474309</v>
      </c>
      <c r="I28" s="72" t="s">
        <v>285</v>
      </c>
      <c r="J28" s="16" t="s">
        <v>29</v>
      </c>
      <c r="K28" s="16" t="s">
        <v>225</v>
      </c>
      <c r="L28" s="7">
        <v>45970</v>
      </c>
      <c r="M28" s="8">
        <v>46112</v>
      </c>
      <c r="N28" s="93">
        <v>45940</v>
      </c>
      <c r="O28" s="48">
        <f ca="1">N28-TODAY()</f>
        <v>-2</v>
      </c>
      <c r="P28" s="12" t="str">
        <f ca="1">IF(O28&gt;=6,"Vigente",IF(AND(O28&gt;=1,O28&lt;=5),"Por Vencer","Vencido"))</f>
        <v>Vencido</v>
      </c>
      <c r="Q28" s="78">
        <v>45979</v>
      </c>
      <c r="R28" s="48">
        <f t="shared" ca="1" si="7"/>
        <v>37</v>
      </c>
      <c r="S28" s="12" t="str">
        <f t="shared" ca="1" si="8"/>
        <v>Vigente</v>
      </c>
      <c r="T28" s="94"/>
      <c r="U28" s="22">
        <v>0</v>
      </c>
      <c r="V28" s="23"/>
      <c r="W28" s="24"/>
      <c r="X28" s="24"/>
      <c r="Y28" s="24">
        <v>0</v>
      </c>
      <c r="Z28" s="23"/>
      <c r="AA28" s="16"/>
      <c r="AB28" s="16"/>
      <c r="AC28" s="24">
        <v>0</v>
      </c>
      <c r="AD28" s="23"/>
      <c r="AE28" s="16"/>
      <c r="AF28" s="16"/>
      <c r="AG28" s="24">
        <v>0</v>
      </c>
      <c r="AH28" s="23"/>
      <c r="AI28" s="16"/>
      <c r="AJ28" s="16"/>
      <c r="AK28" s="80">
        <v>0</v>
      </c>
      <c r="AL28" s="23"/>
      <c r="AM28" s="16"/>
      <c r="AN28" s="16"/>
      <c r="AO28" s="96">
        <v>24071146.350000001</v>
      </c>
      <c r="AP28" s="82">
        <v>0.15</v>
      </c>
      <c r="AQ28" s="25">
        <f t="shared" si="0"/>
        <v>24071146.350000001</v>
      </c>
      <c r="AR28" s="23">
        <v>0.25</v>
      </c>
      <c r="AS28" s="16"/>
      <c r="AT28" s="16"/>
      <c r="AU28" s="81">
        <v>56166008.149999999</v>
      </c>
      <c r="AV28" s="95">
        <v>0.35</v>
      </c>
      <c r="AW28" s="16"/>
      <c r="AX28" s="16"/>
      <c r="AY28" s="81">
        <v>48142292.700000003</v>
      </c>
      <c r="AZ28" s="95">
        <v>0.3</v>
      </c>
      <c r="BA28" s="16"/>
      <c r="BB28" s="16"/>
      <c r="BC28" s="81">
        <v>32094861.800000001</v>
      </c>
      <c r="BD28" s="95">
        <v>0.2</v>
      </c>
      <c r="BE28" s="16"/>
      <c r="BF28" s="16"/>
      <c r="BG28" s="24"/>
      <c r="BH28" s="23"/>
      <c r="BI28" s="16"/>
      <c r="BJ28" s="16"/>
      <c r="BK28" s="81">
        <v>0</v>
      </c>
      <c r="BL28" s="95">
        <v>0</v>
      </c>
      <c r="BM28" s="16"/>
      <c r="BN28" s="16"/>
      <c r="BO28" s="81">
        <v>0</v>
      </c>
      <c r="BP28" s="95">
        <v>0</v>
      </c>
      <c r="BQ28" s="16"/>
      <c r="BR28" s="16"/>
      <c r="BS28" s="81">
        <v>0</v>
      </c>
      <c r="BT28" s="95">
        <v>0</v>
      </c>
      <c r="BU28" s="16"/>
      <c r="BV28" s="16"/>
      <c r="BW28" s="81">
        <v>0</v>
      </c>
      <c r="BX28" s="95">
        <v>0</v>
      </c>
      <c r="BY28" s="16"/>
      <c r="BZ28" s="16"/>
      <c r="CA28" s="24">
        <v>0</v>
      </c>
      <c r="CB28" s="23">
        <v>0</v>
      </c>
      <c r="CC28" s="16"/>
      <c r="CD28" s="16"/>
      <c r="CE28" s="24"/>
      <c r="CF28" s="23"/>
      <c r="CG28" s="16"/>
      <c r="CH28" s="16"/>
      <c r="CI28" s="24">
        <v>0</v>
      </c>
      <c r="CJ28" s="23"/>
      <c r="CK28" s="16"/>
      <c r="CL28" s="16"/>
      <c r="CM28" s="24">
        <v>0</v>
      </c>
      <c r="CN28" s="23"/>
      <c r="CO28" s="16"/>
      <c r="CP28" s="16"/>
      <c r="CQ28" s="26">
        <f t="shared" si="1"/>
        <v>136403162.65000001</v>
      </c>
      <c r="CR28" s="23">
        <v>0.74999999999999989</v>
      </c>
      <c r="CS28" s="16"/>
      <c r="CT28" s="16"/>
      <c r="CU28" s="24"/>
      <c r="CV28" s="23"/>
      <c r="CW28" s="16"/>
      <c r="CX28" s="16"/>
      <c r="CY28" s="24"/>
      <c r="CZ28" s="23"/>
      <c r="DA28" s="16"/>
      <c r="DB28" s="16"/>
      <c r="DC28" s="24"/>
      <c r="DD28" s="23"/>
      <c r="DE28" s="16"/>
      <c r="DF28" s="16"/>
      <c r="DG28" s="24"/>
      <c r="DH28" s="23"/>
      <c r="DI28" s="16"/>
      <c r="DJ28" s="16"/>
      <c r="DK28" s="24"/>
      <c r="DL28" s="23"/>
      <c r="DM28" s="16"/>
      <c r="DN28" s="16"/>
      <c r="DO28" s="24"/>
      <c r="DP28" s="23"/>
      <c r="DQ28" s="16"/>
      <c r="DR28" s="16"/>
      <c r="DS28" s="24"/>
      <c r="DT28" s="23"/>
      <c r="DU28" s="16"/>
      <c r="DV28" s="16"/>
      <c r="DW28" s="24"/>
      <c r="DX28" s="23"/>
      <c r="DY28" s="16"/>
      <c r="DZ28" s="16"/>
      <c r="EA28" s="24"/>
      <c r="EB28" s="23"/>
      <c r="EC28" s="16"/>
      <c r="ED28" s="16"/>
      <c r="EE28" s="24"/>
      <c r="EF28" s="23"/>
      <c r="EG28" s="16"/>
      <c r="EH28" s="16"/>
      <c r="EI28" s="24"/>
      <c r="EJ28" s="23"/>
      <c r="EK28" s="16"/>
      <c r="EL28" s="16"/>
      <c r="EM28" s="24"/>
      <c r="EN28" s="23"/>
      <c r="EO28" s="16"/>
      <c r="EP28" s="16"/>
      <c r="EQ28" s="26">
        <f t="shared" si="2"/>
        <v>0</v>
      </c>
      <c r="ER28" s="23"/>
      <c r="ES28" s="16"/>
      <c r="ET28" s="16"/>
      <c r="EU28" s="26">
        <v>160474309</v>
      </c>
    </row>
    <row r="29" spans="1:151" ht="44.25" customHeight="1">
      <c r="A29" s="9" t="s">
        <v>9</v>
      </c>
      <c r="B29" s="27" t="s">
        <v>31</v>
      </c>
      <c r="C29" s="11" t="s">
        <v>18</v>
      </c>
      <c r="D29" s="12">
        <v>26005871</v>
      </c>
      <c r="E29" s="13" t="s">
        <v>286</v>
      </c>
      <c r="F29" s="11" t="s">
        <v>33</v>
      </c>
      <c r="G29" s="13" t="s">
        <v>270</v>
      </c>
      <c r="H29" s="14">
        <v>4027289954</v>
      </c>
      <c r="I29" s="72" t="s">
        <v>283</v>
      </c>
      <c r="J29" s="16" t="s">
        <v>29</v>
      </c>
      <c r="K29" s="16" t="s">
        <v>29</v>
      </c>
      <c r="L29" s="7">
        <v>45967</v>
      </c>
      <c r="M29" s="8">
        <v>46218</v>
      </c>
      <c r="N29" s="93">
        <v>45929</v>
      </c>
      <c r="O29" s="48"/>
      <c r="P29" s="19" t="s">
        <v>226</v>
      </c>
      <c r="Q29" s="93">
        <v>45978</v>
      </c>
      <c r="R29" s="48">
        <f t="shared" ca="1" si="7"/>
        <v>36</v>
      </c>
      <c r="S29" s="12" t="str">
        <f t="shared" ca="1" si="8"/>
        <v>Vigente</v>
      </c>
      <c r="T29" s="94"/>
      <c r="U29" s="22">
        <v>0</v>
      </c>
      <c r="V29" s="23"/>
      <c r="W29" s="24"/>
      <c r="X29" s="24"/>
      <c r="Y29" s="24">
        <v>0</v>
      </c>
      <c r="Z29" s="23"/>
      <c r="AA29" s="16"/>
      <c r="AB29" s="16"/>
      <c r="AC29" s="24">
        <v>0</v>
      </c>
      <c r="AD29" s="23"/>
      <c r="AE29" s="16"/>
      <c r="AF29" s="16"/>
      <c r="AG29" s="24">
        <v>0</v>
      </c>
      <c r="AH29" s="23"/>
      <c r="AI29" s="16"/>
      <c r="AJ29" s="16"/>
      <c r="AK29" s="25">
        <v>604093493.10000002</v>
      </c>
      <c r="AL29" s="82">
        <v>0.15</v>
      </c>
      <c r="AM29" s="16"/>
      <c r="AN29" s="16"/>
      <c r="AO29" s="80">
        <v>0</v>
      </c>
      <c r="AP29" s="23"/>
      <c r="AQ29" s="25">
        <f t="shared" si="0"/>
        <v>604093493.10000002</v>
      </c>
      <c r="AR29" s="23">
        <v>0.15000000000000002</v>
      </c>
      <c r="AS29" s="16"/>
      <c r="AT29" s="16"/>
      <c r="AU29" s="81">
        <v>1409551483.9000001</v>
      </c>
      <c r="AV29" s="95">
        <v>0.35</v>
      </c>
      <c r="AW29" s="16"/>
      <c r="AX29" s="16"/>
      <c r="AY29" s="81">
        <v>0</v>
      </c>
      <c r="AZ29" s="95">
        <v>0</v>
      </c>
      <c r="BA29" s="16"/>
      <c r="BB29" s="16"/>
      <c r="BC29" s="81">
        <v>805457990.79999995</v>
      </c>
      <c r="BD29" s="95">
        <v>0.2</v>
      </c>
      <c r="BE29" s="16"/>
      <c r="BF29" s="16"/>
      <c r="BG29" s="24"/>
      <c r="BH29" s="23"/>
      <c r="BI29" s="16"/>
      <c r="BJ29" s="16"/>
      <c r="BK29" s="81">
        <v>805457990.79999995</v>
      </c>
      <c r="BL29" s="95">
        <v>0.2</v>
      </c>
      <c r="BM29" s="16"/>
      <c r="BN29" s="16"/>
      <c r="BO29" s="81">
        <v>0</v>
      </c>
      <c r="BP29" s="95">
        <v>0</v>
      </c>
      <c r="BQ29" s="16"/>
      <c r="BR29" s="16"/>
      <c r="BS29" s="81">
        <v>402728995.39999998</v>
      </c>
      <c r="BT29" s="95">
        <v>0.1</v>
      </c>
      <c r="BU29" s="16"/>
      <c r="BV29" s="16"/>
      <c r="BW29" s="81">
        <v>0</v>
      </c>
      <c r="BX29" s="95">
        <v>0</v>
      </c>
      <c r="BY29" s="16"/>
      <c r="BZ29" s="16"/>
      <c r="CA29" s="24">
        <v>0</v>
      </c>
      <c r="CB29" s="23"/>
      <c r="CC29" s="16"/>
      <c r="CD29" s="16"/>
      <c r="CE29" s="24">
        <v>0</v>
      </c>
      <c r="CF29" s="23"/>
      <c r="CG29" s="16"/>
      <c r="CH29" s="16"/>
      <c r="CI29" s="24">
        <v>0</v>
      </c>
      <c r="CJ29" s="23"/>
      <c r="CK29" s="16"/>
      <c r="CL29" s="16"/>
      <c r="CM29" s="24">
        <v>0</v>
      </c>
      <c r="CN29" s="23"/>
      <c r="CO29" s="16"/>
      <c r="CP29" s="16"/>
      <c r="CQ29" s="26">
        <f t="shared" si="1"/>
        <v>3423196460.9000001</v>
      </c>
      <c r="CR29" s="23">
        <v>0.85259999999999991</v>
      </c>
      <c r="CS29" s="16"/>
      <c r="CT29" s="16"/>
      <c r="CU29" s="24"/>
      <c r="CV29" s="23"/>
      <c r="CW29" s="16"/>
      <c r="CX29" s="16"/>
      <c r="CY29" s="24"/>
      <c r="CZ29" s="23"/>
      <c r="DA29" s="16"/>
      <c r="DB29" s="16"/>
      <c r="DC29" s="24"/>
      <c r="DD29" s="23"/>
      <c r="DE29" s="16"/>
      <c r="DF29" s="16"/>
      <c r="DG29" s="24"/>
      <c r="DH29" s="23"/>
      <c r="DI29" s="16"/>
      <c r="DJ29" s="16"/>
      <c r="DK29" s="24"/>
      <c r="DL29" s="23"/>
      <c r="DM29" s="16"/>
      <c r="DN29" s="16"/>
      <c r="DO29" s="24"/>
      <c r="DP29" s="23"/>
      <c r="DQ29" s="16"/>
      <c r="DR29" s="16"/>
      <c r="DS29" s="24"/>
      <c r="DT29" s="23"/>
      <c r="DU29" s="16"/>
      <c r="DV29" s="16"/>
      <c r="DW29" s="24"/>
      <c r="DX29" s="23"/>
      <c r="DY29" s="16"/>
      <c r="DZ29" s="16"/>
      <c r="EA29" s="24"/>
      <c r="EB29" s="23"/>
      <c r="EC29" s="16"/>
      <c r="ED29" s="16"/>
      <c r="EE29" s="24"/>
      <c r="EF29" s="23"/>
      <c r="EG29" s="16"/>
      <c r="EH29" s="16"/>
      <c r="EI29" s="24"/>
      <c r="EJ29" s="23"/>
      <c r="EK29" s="16"/>
      <c r="EL29" s="16"/>
      <c r="EM29" s="24"/>
      <c r="EN29" s="23"/>
      <c r="EO29" s="16"/>
      <c r="EP29" s="16"/>
      <c r="EQ29" s="26">
        <f t="shared" si="2"/>
        <v>0</v>
      </c>
      <c r="ER29" s="23"/>
      <c r="ES29" s="16"/>
      <c r="ET29" s="16"/>
      <c r="EU29" s="26">
        <v>4027289954</v>
      </c>
    </row>
    <row r="30" spans="1:151" ht="44.25" customHeight="1">
      <c r="A30" s="9" t="s">
        <v>9</v>
      </c>
      <c r="B30" s="10" t="s">
        <v>31</v>
      </c>
      <c r="C30" s="11" t="s">
        <v>259</v>
      </c>
      <c r="D30" s="12">
        <v>26005871</v>
      </c>
      <c r="E30" s="13" t="s">
        <v>286</v>
      </c>
      <c r="F30" s="11" t="s">
        <v>33</v>
      </c>
      <c r="G30" s="13" t="s">
        <v>270</v>
      </c>
      <c r="H30" s="14">
        <v>3000000000</v>
      </c>
      <c r="I30" s="72" t="s">
        <v>283</v>
      </c>
      <c r="J30" s="16" t="s">
        <v>29</v>
      </c>
      <c r="K30" s="16" t="s">
        <v>225</v>
      </c>
      <c r="L30" s="7">
        <v>45967</v>
      </c>
      <c r="M30" s="8">
        <v>46218</v>
      </c>
      <c r="N30" s="93">
        <v>45929</v>
      </c>
      <c r="O30" s="48"/>
      <c r="P30" s="19" t="s">
        <v>226</v>
      </c>
      <c r="Q30" s="93">
        <v>45978</v>
      </c>
      <c r="R30" s="48">
        <f t="shared" ca="1" si="7"/>
        <v>36</v>
      </c>
      <c r="S30" s="12" t="str">
        <f t="shared" ca="1" si="8"/>
        <v>Vigente</v>
      </c>
      <c r="T30" s="94"/>
      <c r="U30" s="22">
        <v>0</v>
      </c>
      <c r="V30" s="23"/>
      <c r="W30" s="24"/>
      <c r="X30" s="24"/>
      <c r="Y30" s="24">
        <v>0</v>
      </c>
      <c r="Z30" s="23"/>
      <c r="AA30" s="16"/>
      <c r="AB30" s="16"/>
      <c r="AC30" s="24">
        <v>0</v>
      </c>
      <c r="AD30" s="23"/>
      <c r="AE30" s="16"/>
      <c r="AF30" s="16"/>
      <c r="AG30" s="24">
        <v>0</v>
      </c>
      <c r="AH30" s="23"/>
      <c r="AI30" s="16"/>
      <c r="AJ30" s="16"/>
      <c r="AK30" s="96">
        <v>450000000</v>
      </c>
      <c r="AL30" s="82">
        <v>0.15</v>
      </c>
      <c r="AM30" s="16"/>
      <c r="AN30" s="16"/>
      <c r="AO30" s="80">
        <v>0</v>
      </c>
      <c r="AP30" s="23"/>
      <c r="AQ30" s="25">
        <f t="shared" si="0"/>
        <v>450000000</v>
      </c>
      <c r="AR30" s="23">
        <v>0.15</v>
      </c>
      <c r="AS30" s="16"/>
      <c r="AT30" s="16"/>
      <c r="AU30" s="81">
        <v>1050000000</v>
      </c>
      <c r="AV30" s="95">
        <v>0.35</v>
      </c>
      <c r="AW30" s="16"/>
      <c r="AX30" s="16"/>
      <c r="AY30" s="81">
        <v>0</v>
      </c>
      <c r="AZ30" s="95">
        <v>0</v>
      </c>
      <c r="BA30" s="16"/>
      <c r="BB30" s="16"/>
      <c r="BC30" s="81">
        <v>600000000</v>
      </c>
      <c r="BD30" s="95">
        <v>0.2</v>
      </c>
      <c r="BE30" s="16"/>
      <c r="BF30" s="16"/>
      <c r="BG30" s="24"/>
      <c r="BH30" s="23"/>
      <c r="BI30" s="16"/>
      <c r="BJ30" s="16"/>
      <c r="BK30" s="81">
        <v>600000000</v>
      </c>
      <c r="BL30" s="95">
        <v>0.2</v>
      </c>
      <c r="BM30" s="16"/>
      <c r="BN30" s="16"/>
      <c r="BO30" s="24"/>
      <c r="BP30" s="95">
        <v>0</v>
      </c>
      <c r="BQ30" s="16"/>
      <c r="BR30" s="16"/>
      <c r="BS30" s="81">
        <v>300000000</v>
      </c>
      <c r="BT30" s="95">
        <v>0.1</v>
      </c>
      <c r="BU30" s="16"/>
      <c r="BV30" s="16"/>
      <c r="BW30" s="24"/>
      <c r="BX30" s="95">
        <v>0</v>
      </c>
      <c r="BY30" s="16"/>
      <c r="BZ30" s="16"/>
      <c r="CA30" s="24"/>
      <c r="CB30" s="23"/>
      <c r="CC30" s="16"/>
      <c r="CD30" s="16"/>
      <c r="CE30" s="24"/>
      <c r="CF30" s="23"/>
      <c r="CG30" s="16"/>
      <c r="CH30" s="16"/>
      <c r="CI30" s="24"/>
      <c r="CJ30" s="23"/>
      <c r="CK30" s="16"/>
      <c r="CL30" s="16"/>
      <c r="CM30" s="24"/>
      <c r="CN30" s="23"/>
      <c r="CO30" s="16"/>
      <c r="CP30" s="16"/>
      <c r="CQ30" s="26">
        <f t="shared" si="1"/>
        <v>2550000000</v>
      </c>
      <c r="CR30" s="23">
        <v>0.85259999999999991</v>
      </c>
      <c r="CS30" s="16"/>
      <c r="CT30" s="16"/>
      <c r="CU30" s="24"/>
      <c r="CV30" s="23"/>
      <c r="CW30" s="16"/>
      <c r="CX30" s="16"/>
      <c r="CY30" s="24"/>
      <c r="CZ30" s="23"/>
      <c r="DA30" s="16"/>
      <c r="DB30" s="16"/>
      <c r="DC30" s="24"/>
      <c r="DD30" s="23"/>
      <c r="DE30" s="16"/>
      <c r="DF30" s="16"/>
      <c r="DG30" s="24"/>
      <c r="DH30" s="23"/>
      <c r="DI30" s="16"/>
      <c r="DJ30" s="16"/>
      <c r="DK30" s="24"/>
      <c r="DL30" s="23"/>
      <c r="DM30" s="16"/>
      <c r="DN30" s="16"/>
      <c r="DO30" s="24"/>
      <c r="DP30" s="23"/>
      <c r="DQ30" s="16"/>
      <c r="DR30" s="16"/>
      <c r="DS30" s="24"/>
      <c r="DT30" s="23"/>
      <c r="DU30" s="16"/>
      <c r="DV30" s="16"/>
      <c r="DW30" s="24"/>
      <c r="DX30" s="23"/>
      <c r="DY30" s="16"/>
      <c r="DZ30" s="16"/>
      <c r="EA30" s="24"/>
      <c r="EB30" s="23"/>
      <c r="EC30" s="16"/>
      <c r="ED30" s="16"/>
      <c r="EE30" s="24"/>
      <c r="EF30" s="23"/>
      <c r="EG30" s="16"/>
      <c r="EH30" s="16"/>
      <c r="EI30" s="24"/>
      <c r="EJ30" s="23"/>
      <c r="EK30" s="16"/>
      <c r="EL30" s="16"/>
      <c r="EM30" s="24"/>
      <c r="EN30" s="23"/>
      <c r="EO30" s="16"/>
      <c r="EP30" s="16"/>
      <c r="EQ30" s="26">
        <f t="shared" si="2"/>
        <v>0</v>
      </c>
      <c r="ER30" s="23"/>
      <c r="ES30" s="16"/>
      <c r="ET30" s="16"/>
      <c r="EU30" s="26">
        <v>3000000000</v>
      </c>
    </row>
    <row r="31" spans="1:151" ht="44.25" customHeight="1">
      <c r="A31" s="9" t="s">
        <v>9</v>
      </c>
      <c r="B31" s="27" t="s">
        <v>31</v>
      </c>
      <c r="C31" s="11" t="s">
        <v>18</v>
      </c>
      <c r="D31" s="12">
        <v>26005871</v>
      </c>
      <c r="E31" s="13" t="s">
        <v>286</v>
      </c>
      <c r="F31" s="11" t="s">
        <v>33</v>
      </c>
      <c r="G31" s="13" t="s">
        <v>287</v>
      </c>
      <c r="H31" s="14">
        <v>281910296</v>
      </c>
      <c r="I31" s="72" t="s">
        <v>285</v>
      </c>
      <c r="J31" s="16" t="s">
        <v>29</v>
      </c>
      <c r="K31" s="16" t="s">
        <v>225</v>
      </c>
      <c r="L31" s="7">
        <v>45967</v>
      </c>
      <c r="M31" s="8">
        <v>46218</v>
      </c>
      <c r="N31" s="93">
        <v>45940</v>
      </c>
      <c r="O31" s="48">
        <f ca="1">N31-TODAY()</f>
        <v>-2</v>
      </c>
      <c r="P31" s="12" t="str">
        <f ca="1">IF(O31&gt;=6,"Vigente",IF(AND(O31&gt;=1,O31&lt;=5),"Por Vencer","Vencido"))</f>
        <v>Vencido</v>
      </c>
      <c r="Q31" s="78">
        <v>45977</v>
      </c>
      <c r="R31" s="48">
        <f t="shared" ca="1" si="7"/>
        <v>35</v>
      </c>
      <c r="S31" s="12" t="str">
        <f t="shared" ca="1" si="8"/>
        <v>Vigente</v>
      </c>
      <c r="T31" s="94" t="s">
        <v>288</v>
      </c>
      <c r="U31" s="22">
        <v>0</v>
      </c>
      <c r="V31" s="23"/>
      <c r="W31" s="24"/>
      <c r="X31" s="24"/>
      <c r="Y31" s="24">
        <v>0</v>
      </c>
      <c r="Z31" s="23"/>
      <c r="AA31" s="16"/>
      <c r="AB31" s="16"/>
      <c r="AC31" s="24">
        <v>0</v>
      </c>
      <c r="AD31" s="23"/>
      <c r="AE31" s="16"/>
      <c r="AF31" s="16"/>
      <c r="AG31" s="24">
        <v>0</v>
      </c>
      <c r="AH31" s="23"/>
      <c r="AI31" s="16"/>
      <c r="AJ31" s="16"/>
      <c r="AK31" s="80">
        <v>0</v>
      </c>
      <c r="AL31" s="23"/>
      <c r="AM31" s="16"/>
      <c r="AN31" s="16"/>
      <c r="AO31" s="25">
        <v>42286544.399999999</v>
      </c>
      <c r="AP31" s="82">
        <v>0.15</v>
      </c>
      <c r="AQ31" s="25">
        <f t="shared" si="0"/>
        <v>42286544.399999999</v>
      </c>
      <c r="AR31" s="23">
        <v>0.15000000000000002</v>
      </c>
      <c r="AS31" s="16"/>
      <c r="AT31" s="16"/>
      <c r="AU31" s="81">
        <v>98668603.599999994</v>
      </c>
      <c r="AV31" s="95">
        <v>0.35</v>
      </c>
      <c r="AW31" s="16"/>
      <c r="AX31" s="16"/>
      <c r="AY31" s="81">
        <v>0</v>
      </c>
      <c r="AZ31" s="95">
        <v>0</v>
      </c>
      <c r="BA31" s="16"/>
      <c r="BB31" s="16"/>
      <c r="BC31" s="81">
        <v>56382059.200000003</v>
      </c>
      <c r="BD31" s="95">
        <v>0.2</v>
      </c>
      <c r="BE31" s="16"/>
      <c r="BF31" s="16"/>
      <c r="BG31" s="24"/>
      <c r="BH31" s="23"/>
      <c r="BI31" s="16"/>
      <c r="BJ31" s="16"/>
      <c r="BK31" s="81">
        <v>56382059.200000003</v>
      </c>
      <c r="BL31" s="95">
        <v>0.2</v>
      </c>
      <c r="BM31" s="16"/>
      <c r="BN31" s="16"/>
      <c r="BO31" s="81">
        <v>0</v>
      </c>
      <c r="BP31" s="95">
        <v>0</v>
      </c>
      <c r="BQ31" s="16"/>
      <c r="BR31" s="16"/>
      <c r="BS31" s="81">
        <v>28191029.600000001</v>
      </c>
      <c r="BT31" s="95">
        <v>0.1</v>
      </c>
      <c r="BU31" s="16"/>
      <c r="BV31" s="16"/>
      <c r="BW31" s="81">
        <v>0</v>
      </c>
      <c r="BX31" s="95">
        <v>0</v>
      </c>
      <c r="BY31" s="16"/>
      <c r="BZ31" s="16"/>
      <c r="CA31" s="24">
        <v>0</v>
      </c>
      <c r="CB31" s="23"/>
      <c r="CC31" s="16"/>
      <c r="CD31" s="16"/>
      <c r="CE31" s="24">
        <v>0</v>
      </c>
      <c r="CF31" s="23"/>
      <c r="CG31" s="16"/>
      <c r="CH31" s="16"/>
      <c r="CI31" s="24">
        <v>0</v>
      </c>
      <c r="CJ31" s="23"/>
      <c r="CK31" s="16"/>
      <c r="CL31" s="16"/>
      <c r="CM31" s="24">
        <v>0</v>
      </c>
      <c r="CN31" s="23"/>
      <c r="CO31" s="16"/>
      <c r="CP31" s="16"/>
      <c r="CQ31" s="26">
        <f t="shared" si="1"/>
        <v>239623751.59999999</v>
      </c>
      <c r="CR31" s="23">
        <v>0.85259999999999991</v>
      </c>
      <c r="CS31" s="16"/>
      <c r="CT31" s="16"/>
      <c r="CU31" s="24"/>
      <c r="CV31" s="23"/>
      <c r="CW31" s="16"/>
      <c r="CX31" s="16"/>
      <c r="CY31" s="24"/>
      <c r="CZ31" s="23"/>
      <c r="DA31" s="16"/>
      <c r="DB31" s="16"/>
      <c r="DC31" s="24"/>
      <c r="DD31" s="23"/>
      <c r="DE31" s="16"/>
      <c r="DF31" s="16"/>
      <c r="DG31" s="24"/>
      <c r="DH31" s="23"/>
      <c r="DI31" s="16"/>
      <c r="DJ31" s="16"/>
      <c r="DK31" s="24"/>
      <c r="DL31" s="23"/>
      <c r="DM31" s="16"/>
      <c r="DN31" s="16"/>
      <c r="DO31" s="24"/>
      <c r="DP31" s="23"/>
      <c r="DQ31" s="16"/>
      <c r="DR31" s="16"/>
      <c r="DS31" s="24"/>
      <c r="DT31" s="23"/>
      <c r="DU31" s="16"/>
      <c r="DV31" s="16"/>
      <c r="DW31" s="24"/>
      <c r="DX31" s="23"/>
      <c r="DY31" s="16"/>
      <c r="DZ31" s="16"/>
      <c r="EA31" s="24"/>
      <c r="EB31" s="23"/>
      <c r="EC31" s="16"/>
      <c r="ED31" s="16"/>
      <c r="EE31" s="24"/>
      <c r="EF31" s="23"/>
      <c r="EG31" s="16"/>
      <c r="EH31" s="16"/>
      <c r="EI31" s="24"/>
      <c r="EJ31" s="23"/>
      <c r="EK31" s="16"/>
      <c r="EL31" s="16"/>
      <c r="EM31" s="24"/>
      <c r="EN31" s="23"/>
      <c r="EO31" s="16"/>
      <c r="EP31" s="16"/>
      <c r="EQ31" s="26">
        <f t="shared" si="2"/>
        <v>0</v>
      </c>
      <c r="ER31" s="23"/>
      <c r="ES31" s="16"/>
      <c r="ET31" s="16"/>
      <c r="EU31" s="26">
        <v>281910296</v>
      </c>
    </row>
    <row r="32" spans="1:151" ht="44.25" customHeight="1">
      <c r="A32" s="9" t="s">
        <v>9</v>
      </c>
      <c r="B32" s="10" t="s">
        <v>34</v>
      </c>
      <c r="C32" s="11" t="s">
        <v>18</v>
      </c>
      <c r="D32" s="12">
        <v>26005255</v>
      </c>
      <c r="E32" s="13" t="s">
        <v>289</v>
      </c>
      <c r="F32" s="2" t="s">
        <v>35</v>
      </c>
      <c r="G32" s="51" t="s">
        <v>290</v>
      </c>
      <c r="H32" s="14">
        <v>2355000000</v>
      </c>
      <c r="I32" s="15" t="s">
        <v>291</v>
      </c>
      <c r="J32" s="16" t="s">
        <v>266</v>
      </c>
      <c r="K32" s="16" t="s">
        <v>225</v>
      </c>
      <c r="L32" s="8">
        <v>45930</v>
      </c>
      <c r="M32" s="8">
        <v>46203</v>
      </c>
      <c r="N32" s="46">
        <v>45898</v>
      </c>
      <c r="O32" s="48"/>
      <c r="P32" s="19" t="s">
        <v>226</v>
      </c>
      <c r="Q32" s="46">
        <v>45910</v>
      </c>
      <c r="R32" s="48"/>
      <c r="S32" s="19" t="s">
        <v>52</v>
      </c>
      <c r="T32" s="52" t="s">
        <v>292</v>
      </c>
      <c r="U32" s="22"/>
      <c r="V32" s="23"/>
      <c r="W32" s="24"/>
      <c r="X32" s="24"/>
      <c r="Y32" s="24"/>
      <c r="Z32" s="23"/>
      <c r="AA32" s="16"/>
      <c r="AB32" s="16"/>
      <c r="AC32" s="24"/>
      <c r="AD32" s="23"/>
      <c r="AE32" s="16"/>
      <c r="AF32" s="16"/>
      <c r="AG32" s="24"/>
      <c r="AH32" s="23"/>
      <c r="AI32" s="16"/>
      <c r="AJ32" s="16"/>
      <c r="AK32" s="24">
        <v>471000000</v>
      </c>
      <c r="AL32" s="23">
        <v>0.2</v>
      </c>
      <c r="AM32" s="16"/>
      <c r="AN32" s="16"/>
      <c r="AO32" s="24">
        <v>1413000000</v>
      </c>
      <c r="AP32" s="23">
        <v>0.6</v>
      </c>
      <c r="AQ32" s="25">
        <f t="shared" si="0"/>
        <v>1884000000</v>
      </c>
      <c r="AR32" s="23"/>
      <c r="AS32" s="16"/>
      <c r="AT32" s="16"/>
      <c r="AU32" s="24"/>
      <c r="AV32" s="23"/>
      <c r="AW32" s="16"/>
      <c r="AX32" s="16"/>
      <c r="AY32" s="24"/>
      <c r="AZ32" s="23"/>
      <c r="BA32" s="16"/>
      <c r="BB32" s="16"/>
      <c r="BC32" s="24"/>
      <c r="BD32" s="23"/>
      <c r="BE32" s="16"/>
      <c r="BF32" s="16"/>
      <c r="BG32" s="24"/>
      <c r="BH32" s="23"/>
      <c r="BI32" s="16"/>
      <c r="BJ32" s="16"/>
      <c r="BK32" s="24">
        <v>471000000</v>
      </c>
      <c r="BL32" s="23">
        <v>0.2</v>
      </c>
      <c r="BM32" s="16"/>
      <c r="BN32" s="16"/>
      <c r="BO32" s="24"/>
      <c r="BP32" s="23"/>
      <c r="BQ32" s="16"/>
      <c r="BR32" s="16"/>
      <c r="BS32" s="24"/>
      <c r="BT32" s="23"/>
      <c r="BU32" s="16"/>
      <c r="BV32" s="16"/>
      <c r="BW32" s="24"/>
      <c r="BX32" s="23"/>
      <c r="BY32" s="16"/>
      <c r="BZ32" s="16"/>
      <c r="CA32" s="24"/>
      <c r="CB32" s="23"/>
      <c r="CC32" s="16"/>
      <c r="CD32" s="16"/>
      <c r="CE32" s="24"/>
      <c r="CF32" s="23"/>
      <c r="CG32" s="16"/>
      <c r="CH32" s="16"/>
      <c r="CI32" s="24"/>
      <c r="CJ32" s="23"/>
      <c r="CK32" s="16"/>
      <c r="CL32" s="16"/>
      <c r="CM32" s="24"/>
      <c r="CN32" s="23"/>
      <c r="CO32" s="16"/>
      <c r="CP32" s="16"/>
      <c r="CQ32" s="26">
        <f t="shared" si="1"/>
        <v>471000000</v>
      </c>
      <c r="CR32" s="23"/>
      <c r="CS32" s="16"/>
      <c r="CT32" s="16"/>
      <c r="CU32" s="24"/>
      <c r="CV32" s="23"/>
      <c r="CW32" s="16"/>
      <c r="CX32" s="16"/>
      <c r="CY32" s="24"/>
      <c r="CZ32" s="23"/>
      <c r="DA32" s="16"/>
      <c r="DB32" s="16"/>
      <c r="DC32" s="24"/>
      <c r="DD32" s="23"/>
      <c r="DE32" s="16"/>
      <c r="DF32" s="16"/>
      <c r="DG32" s="24"/>
      <c r="DH32" s="23"/>
      <c r="DI32" s="16"/>
      <c r="DJ32" s="16"/>
      <c r="DK32" s="24"/>
      <c r="DL32" s="23"/>
      <c r="DM32" s="16"/>
      <c r="DN32" s="16"/>
      <c r="DO32" s="24"/>
      <c r="DP32" s="23"/>
      <c r="DQ32" s="16"/>
      <c r="DR32" s="16"/>
      <c r="DS32" s="24"/>
      <c r="DT32" s="23"/>
      <c r="DU32" s="16"/>
      <c r="DV32" s="16"/>
      <c r="DW32" s="24"/>
      <c r="DX32" s="23"/>
      <c r="DY32" s="16"/>
      <c r="DZ32" s="16"/>
      <c r="EA32" s="24"/>
      <c r="EB32" s="23"/>
      <c r="EC32" s="16"/>
      <c r="ED32" s="16"/>
      <c r="EE32" s="24"/>
      <c r="EF32" s="23"/>
      <c r="EG32" s="16"/>
      <c r="EH32" s="16"/>
      <c r="EI32" s="24"/>
      <c r="EJ32" s="23"/>
      <c r="EK32" s="16"/>
      <c r="EL32" s="16"/>
      <c r="EM32" s="24"/>
      <c r="EN32" s="23"/>
      <c r="EO32" s="16"/>
      <c r="EP32" s="16"/>
      <c r="EQ32" s="26">
        <f t="shared" si="2"/>
        <v>0</v>
      </c>
      <c r="ER32" s="23"/>
      <c r="ES32" s="16"/>
      <c r="ET32" s="16"/>
      <c r="EU32" s="26">
        <v>2355000000</v>
      </c>
    </row>
    <row r="33" spans="1:151" ht="44.25" customHeight="1">
      <c r="A33" s="9" t="s">
        <v>9</v>
      </c>
      <c r="B33" s="27" t="s">
        <v>34</v>
      </c>
      <c r="C33" s="11" t="s">
        <v>18</v>
      </c>
      <c r="D33" s="12">
        <v>26005255</v>
      </c>
      <c r="E33" s="13" t="s">
        <v>289</v>
      </c>
      <c r="F33" s="2" t="s">
        <v>35</v>
      </c>
      <c r="G33" s="13" t="s">
        <v>293</v>
      </c>
      <c r="H33" s="14">
        <v>12191207500</v>
      </c>
      <c r="I33" s="15" t="s">
        <v>291</v>
      </c>
      <c r="J33" s="16" t="s">
        <v>266</v>
      </c>
      <c r="K33" s="16" t="s">
        <v>266</v>
      </c>
      <c r="L33" s="8">
        <v>45969</v>
      </c>
      <c r="M33" s="8">
        <v>46203</v>
      </c>
      <c r="N33" s="46">
        <v>45919</v>
      </c>
      <c r="O33" s="48"/>
      <c r="P33" s="19" t="s">
        <v>226</v>
      </c>
      <c r="Q33" s="46">
        <v>45979</v>
      </c>
      <c r="R33" s="48">
        <f t="shared" ref="R33:R46" ca="1" si="9">Q33-TODAY()</f>
        <v>37</v>
      </c>
      <c r="S33" s="12" t="str">
        <f t="shared" ref="S33:S41" ca="1" si="10">IF(R33&gt;=6,"Vigente",IF(AND(R33&gt;=1,R33&lt;=5),"Por Vencer","Vencido"))</f>
        <v>Vigente</v>
      </c>
      <c r="T33" s="47"/>
      <c r="U33" s="22"/>
      <c r="V33" s="23"/>
      <c r="W33" s="24"/>
      <c r="X33" s="24"/>
      <c r="Y33" s="24"/>
      <c r="Z33" s="23"/>
      <c r="AA33" s="16"/>
      <c r="AB33" s="16"/>
      <c r="AC33" s="24"/>
      <c r="AD33" s="23"/>
      <c r="AE33" s="16"/>
      <c r="AF33" s="16"/>
      <c r="AG33" s="24"/>
      <c r="AH33" s="23"/>
      <c r="AI33" s="16"/>
      <c r="AJ33" s="16"/>
      <c r="AK33" s="24">
        <v>2438241500</v>
      </c>
      <c r="AL33" s="23">
        <v>0.2</v>
      </c>
      <c r="AM33" s="16"/>
      <c r="AN33" s="16"/>
      <c r="AO33" s="24">
        <v>7314724500</v>
      </c>
      <c r="AP33" s="23">
        <v>0.6</v>
      </c>
      <c r="AQ33" s="25">
        <f t="shared" si="0"/>
        <v>9752966000</v>
      </c>
      <c r="AR33" s="23"/>
      <c r="AS33" s="16"/>
      <c r="AT33" s="16"/>
      <c r="AU33" s="24"/>
      <c r="AV33" s="23"/>
      <c r="AW33" s="16"/>
      <c r="AX33" s="16"/>
      <c r="AY33" s="24"/>
      <c r="AZ33" s="23"/>
      <c r="BA33" s="16"/>
      <c r="BB33" s="16"/>
      <c r="BC33" s="24"/>
      <c r="BD33" s="23"/>
      <c r="BE33" s="16"/>
      <c r="BF33" s="16"/>
      <c r="BG33" s="24">
        <v>1828681125</v>
      </c>
      <c r="BH33" s="23">
        <v>0.15</v>
      </c>
      <c r="BI33" s="16"/>
      <c r="BJ33" s="16"/>
      <c r="BK33" s="24"/>
      <c r="BL33" s="23"/>
      <c r="BM33" s="16"/>
      <c r="BN33" s="16"/>
      <c r="BO33" s="24">
        <v>609560375</v>
      </c>
      <c r="BP33" s="23">
        <v>0.05</v>
      </c>
      <c r="BQ33" s="16"/>
      <c r="BR33" s="16"/>
      <c r="BS33" s="24"/>
      <c r="BT33" s="23"/>
      <c r="BU33" s="16"/>
      <c r="BV33" s="16"/>
      <c r="BW33" s="24"/>
      <c r="BX33" s="23"/>
      <c r="BY33" s="16"/>
      <c r="BZ33" s="16"/>
      <c r="CA33" s="24"/>
      <c r="CB33" s="23"/>
      <c r="CC33" s="16"/>
      <c r="CD33" s="16"/>
      <c r="CE33" s="24"/>
      <c r="CF33" s="23"/>
      <c r="CG33" s="16"/>
      <c r="CH33" s="16"/>
      <c r="CI33" s="24"/>
      <c r="CJ33" s="23"/>
      <c r="CK33" s="16"/>
      <c r="CL33" s="16"/>
      <c r="CM33" s="24"/>
      <c r="CN33" s="23"/>
      <c r="CO33" s="16"/>
      <c r="CP33" s="16"/>
      <c r="CQ33" s="26">
        <f t="shared" si="1"/>
        <v>2438241500</v>
      </c>
      <c r="CR33" s="23"/>
      <c r="CS33" s="16"/>
      <c r="CT33" s="16"/>
      <c r="CU33" s="24"/>
      <c r="CV33" s="23"/>
      <c r="CW33" s="16"/>
      <c r="CX33" s="16"/>
      <c r="CY33" s="24"/>
      <c r="CZ33" s="23"/>
      <c r="DA33" s="16"/>
      <c r="DB33" s="16"/>
      <c r="DC33" s="24"/>
      <c r="DD33" s="23"/>
      <c r="DE33" s="16"/>
      <c r="DF33" s="16"/>
      <c r="DG33" s="24"/>
      <c r="DH33" s="23"/>
      <c r="DI33" s="16"/>
      <c r="DJ33" s="16"/>
      <c r="DK33" s="24"/>
      <c r="DL33" s="23"/>
      <c r="DM33" s="16"/>
      <c r="DN33" s="16"/>
      <c r="DO33" s="24"/>
      <c r="DP33" s="23"/>
      <c r="DQ33" s="16"/>
      <c r="DR33" s="16"/>
      <c r="DS33" s="24"/>
      <c r="DT33" s="23"/>
      <c r="DU33" s="16"/>
      <c r="DV33" s="16"/>
      <c r="DW33" s="24"/>
      <c r="DX33" s="23"/>
      <c r="DY33" s="16"/>
      <c r="DZ33" s="16"/>
      <c r="EA33" s="24"/>
      <c r="EB33" s="23"/>
      <c r="EC33" s="16"/>
      <c r="ED33" s="16"/>
      <c r="EE33" s="24"/>
      <c r="EF33" s="23"/>
      <c r="EG33" s="16"/>
      <c r="EH33" s="16"/>
      <c r="EI33" s="24"/>
      <c r="EJ33" s="23"/>
      <c r="EK33" s="16"/>
      <c r="EL33" s="16"/>
      <c r="EM33" s="24"/>
      <c r="EN33" s="23"/>
      <c r="EO33" s="16"/>
      <c r="EP33" s="16"/>
      <c r="EQ33" s="26">
        <f t="shared" si="2"/>
        <v>0</v>
      </c>
      <c r="ER33" s="23"/>
      <c r="ES33" s="16"/>
      <c r="ET33" s="16"/>
      <c r="EU33" s="26">
        <v>12191207500</v>
      </c>
    </row>
    <row r="34" spans="1:151" ht="44.25" customHeight="1">
      <c r="A34" s="9" t="s">
        <v>9</v>
      </c>
      <c r="B34" s="10" t="s">
        <v>34</v>
      </c>
      <c r="C34" s="11" t="s">
        <v>18</v>
      </c>
      <c r="D34" s="12">
        <v>26005255</v>
      </c>
      <c r="E34" s="13" t="s">
        <v>289</v>
      </c>
      <c r="F34" s="2" t="s">
        <v>35</v>
      </c>
      <c r="G34" s="13" t="s">
        <v>294</v>
      </c>
      <c r="H34" s="14">
        <v>600000000</v>
      </c>
      <c r="I34" s="15" t="s">
        <v>295</v>
      </c>
      <c r="J34" s="16" t="s">
        <v>266</v>
      </c>
      <c r="K34" s="16" t="s">
        <v>225</v>
      </c>
      <c r="L34" s="8">
        <v>45969</v>
      </c>
      <c r="M34" s="8">
        <v>46203</v>
      </c>
      <c r="N34" s="46">
        <v>45923</v>
      </c>
      <c r="O34" s="48"/>
      <c r="P34" s="19" t="s">
        <v>226</v>
      </c>
      <c r="Q34" s="17">
        <v>45961</v>
      </c>
      <c r="R34" s="48">
        <f t="shared" ca="1" si="9"/>
        <v>19</v>
      </c>
      <c r="S34" s="12" t="str">
        <f t="shared" ca="1" si="10"/>
        <v>Vigente</v>
      </c>
      <c r="T34" s="47"/>
      <c r="U34" s="22"/>
      <c r="V34" s="23"/>
      <c r="W34" s="24"/>
      <c r="X34" s="24"/>
      <c r="Y34" s="24"/>
      <c r="Z34" s="23"/>
      <c r="AA34" s="16"/>
      <c r="AB34" s="16"/>
      <c r="AC34" s="24"/>
      <c r="AD34" s="23"/>
      <c r="AE34" s="16"/>
      <c r="AF34" s="16"/>
      <c r="AG34" s="24"/>
      <c r="AH34" s="23"/>
      <c r="AI34" s="16"/>
      <c r="AJ34" s="16"/>
      <c r="AK34" s="24"/>
      <c r="AL34" s="23"/>
      <c r="AM34" s="16"/>
      <c r="AN34" s="16"/>
      <c r="AO34" s="24">
        <v>300000000</v>
      </c>
      <c r="AP34" s="23">
        <v>0.5</v>
      </c>
      <c r="AQ34" s="25">
        <f t="shared" si="0"/>
        <v>300000000</v>
      </c>
      <c r="AR34" s="23"/>
      <c r="AS34" s="16"/>
      <c r="AT34" s="16"/>
      <c r="AU34" s="24"/>
      <c r="AV34" s="23"/>
      <c r="AW34" s="16"/>
      <c r="AX34" s="16"/>
      <c r="AY34" s="24"/>
      <c r="AZ34" s="23"/>
      <c r="BA34" s="16"/>
      <c r="BB34" s="16"/>
      <c r="BC34" s="24">
        <v>300000000</v>
      </c>
      <c r="BD34" s="23">
        <v>0.5</v>
      </c>
      <c r="BE34" s="16"/>
      <c r="BF34" s="16"/>
      <c r="BG34" s="24"/>
      <c r="BH34" s="23"/>
      <c r="BI34" s="16"/>
      <c r="BJ34" s="16"/>
      <c r="BK34" s="24"/>
      <c r="BL34" s="23"/>
      <c r="BM34" s="16"/>
      <c r="BN34" s="16"/>
      <c r="BO34" s="24"/>
      <c r="BP34" s="23"/>
      <c r="BQ34" s="16"/>
      <c r="BR34" s="16"/>
      <c r="BS34" s="24"/>
      <c r="BT34" s="23"/>
      <c r="BU34" s="16"/>
      <c r="BV34" s="16"/>
      <c r="BW34" s="24"/>
      <c r="BX34" s="23"/>
      <c r="BY34" s="16"/>
      <c r="BZ34" s="16"/>
      <c r="CA34" s="24"/>
      <c r="CB34" s="23"/>
      <c r="CC34" s="16"/>
      <c r="CD34" s="16"/>
      <c r="CE34" s="24"/>
      <c r="CF34" s="23"/>
      <c r="CG34" s="16"/>
      <c r="CH34" s="16"/>
      <c r="CI34" s="24"/>
      <c r="CJ34" s="23"/>
      <c r="CK34" s="16"/>
      <c r="CL34" s="16"/>
      <c r="CM34" s="24"/>
      <c r="CN34" s="23"/>
      <c r="CO34" s="16"/>
      <c r="CP34" s="16"/>
      <c r="CQ34" s="26">
        <f t="shared" si="1"/>
        <v>300000000</v>
      </c>
      <c r="CR34" s="23"/>
      <c r="CS34" s="16"/>
      <c r="CT34" s="16"/>
      <c r="CU34" s="24"/>
      <c r="CV34" s="23"/>
      <c r="CW34" s="16"/>
      <c r="CX34" s="16"/>
      <c r="CY34" s="24"/>
      <c r="CZ34" s="23"/>
      <c r="DA34" s="16"/>
      <c r="DB34" s="16"/>
      <c r="DC34" s="24"/>
      <c r="DD34" s="23"/>
      <c r="DE34" s="16"/>
      <c r="DF34" s="16"/>
      <c r="DG34" s="24"/>
      <c r="DH34" s="23"/>
      <c r="DI34" s="16"/>
      <c r="DJ34" s="16"/>
      <c r="DK34" s="24"/>
      <c r="DL34" s="23"/>
      <c r="DM34" s="16"/>
      <c r="DN34" s="16"/>
      <c r="DO34" s="24"/>
      <c r="DP34" s="23"/>
      <c r="DQ34" s="16"/>
      <c r="DR34" s="16"/>
      <c r="DS34" s="24"/>
      <c r="DT34" s="23"/>
      <c r="DU34" s="16"/>
      <c r="DV34" s="16"/>
      <c r="DW34" s="24"/>
      <c r="DX34" s="23"/>
      <c r="DY34" s="16"/>
      <c r="DZ34" s="16"/>
      <c r="EA34" s="24"/>
      <c r="EB34" s="23"/>
      <c r="EC34" s="16"/>
      <c r="ED34" s="16"/>
      <c r="EE34" s="24"/>
      <c r="EF34" s="23"/>
      <c r="EG34" s="16"/>
      <c r="EH34" s="16"/>
      <c r="EI34" s="24"/>
      <c r="EJ34" s="23"/>
      <c r="EK34" s="16"/>
      <c r="EL34" s="16"/>
      <c r="EM34" s="24"/>
      <c r="EN34" s="23"/>
      <c r="EO34" s="16"/>
      <c r="EP34" s="16"/>
      <c r="EQ34" s="26">
        <f t="shared" si="2"/>
        <v>0</v>
      </c>
      <c r="ER34" s="23"/>
      <c r="ES34" s="16"/>
      <c r="ET34" s="16"/>
      <c r="EU34" s="26">
        <v>600000000</v>
      </c>
    </row>
    <row r="35" spans="1:151" ht="44.25" customHeight="1">
      <c r="A35" s="9" t="s">
        <v>9</v>
      </c>
      <c r="B35" s="27" t="s">
        <v>34</v>
      </c>
      <c r="C35" s="11" t="s">
        <v>18</v>
      </c>
      <c r="D35" s="12">
        <v>26005255</v>
      </c>
      <c r="E35" s="13" t="s">
        <v>289</v>
      </c>
      <c r="F35" s="2" t="s">
        <v>35</v>
      </c>
      <c r="G35" s="13" t="s">
        <v>296</v>
      </c>
      <c r="H35" s="14">
        <v>641642500</v>
      </c>
      <c r="I35" s="15" t="s">
        <v>291</v>
      </c>
      <c r="J35" s="16" t="s">
        <v>266</v>
      </c>
      <c r="K35" s="16" t="s">
        <v>225</v>
      </c>
      <c r="L35" s="8">
        <v>45962</v>
      </c>
      <c r="M35" s="8">
        <v>46203</v>
      </c>
      <c r="N35" s="46">
        <v>45940</v>
      </c>
      <c r="O35" s="48">
        <f t="shared" ref="O35:O50" ca="1" si="11">N35-TODAY()</f>
        <v>-2</v>
      </c>
      <c r="P35" s="12" t="str">
        <f ca="1">IF(O35&gt;=6,"Vigente",IF(AND(O35&gt;=1,O35&lt;=5),"Por Vencer","Vencido"))</f>
        <v>Vencido</v>
      </c>
      <c r="Q35" s="17">
        <v>45975</v>
      </c>
      <c r="R35" s="48">
        <f t="shared" ca="1" si="9"/>
        <v>33</v>
      </c>
      <c r="S35" s="12" t="str">
        <f t="shared" ca="1" si="10"/>
        <v>Vigente</v>
      </c>
      <c r="T35" s="47"/>
      <c r="U35" s="22"/>
      <c r="V35" s="23"/>
      <c r="W35" s="24"/>
      <c r="X35" s="24"/>
      <c r="Y35" s="24"/>
      <c r="Z35" s="23"/>
      <c r="AA35" s="16"/>
      <c r="AB35" s="16"/>
      <c r="AC35" s="24"/>
      <c r="AD35" s="23"/>
      <c r="AE35" s="16"/>
      <c r="AF35" s="16"/>
      <c r="AG35" s="24"/>
      <c r="AH35" s="23"/>
      <c r="AI35" s="16"/>
      <c r="AJ35" s="16"/>
      <c r="AK35" s="24">
        <v>128328500</v>
      </c>
      <c r="AL35" s="23">
        <v>0.2</v>
      </c>
      <c r="AM35" s="16"/>
      <c r="AN35" s="16"/>
      <c r="AO35" s="24">
        <v>384985500</v>
      </c>
      <c r="AP35" s="23">
        <v>0.6</v>
      </c>
      <c r="AQ35" s="25">
        <f t="shared" si="0"/>
        <v>513314000</v>
      </c>
      <c r="AR35" s="23"/>
      <c r="AS35" s="16"/>
      <c r="AT35" s="16"/>
      <c r="AU35" s="24"/>
      <c r="AV35" s="23"/>
      <c r="AW35" s="16"/>
      <c r="AX35" s="16"/>
      <c r="AY35" s="24"/>
      <c r="AZ35" s="23"/>
      <c r="BA35" s="16"/>
      <c r="BB35" s="16"/>
      <c r="BC35" s="24"/>
      <c r="BD35" s="23"/>
      <c r="BE35" s="16"/>
      <c r="BF35" s="16"/>
      <c r="BG35" s="24">
        <v>96246375</v>
      </c>
      <c r="BH35" s="23">
        <v>0.15</v>
      </c>
      <c r="BI35" s="16"/>
      <c r="BJ35" s="16"/>
      <c r="BK35" s="24"/>
      <c r="BL35" s="23"/>
      <c r="BM35" s="16"/>
      <c r="BN35" s="16"/>
      <c r="BO35" s="24">
        <v>32082125</v>
      </c>
      <c r="BP35" s="23">
        <v>0.05</v>
      </c>
      <c r="BQ35" s="16"/>
      <c r="BR35" s="16"/>
      <c r="BS35" s="24"/>
      <c r="BT35" s="23"/>
      <c r="BU35" s="16"/>
      <c r="BV35" s="16"/>
      <c r="BW35" s="24"/>
      <c r="BX35" s="23"/>
      <c r="BY35" s="16"/>
      <c r="BZ35" s="16"/>
      <c r="CA35" s="24"/>
      <c r="CB35" s="23"/>
      <c r="CC35" s="16"/>
      <c r="CD35" s="16"/>
      <c r="CE35" s="24"/>
      <c r="CF35" s="23"/>
      <c r="CG35" s="16"/>
      <c r="CH35" s="16"/>
      <c r="CI35" s="24"/>
      <c r="CJ35" s="23"/>
      <c r="CK35" s="16"/>
      <c r="CL35" s="16"/>
      <c r="CM35" s="24"/>
      <c r="CN35" s="23"/>
      <c r="CO35" s="16"/>
      <c r="CP35" s="16"/>
      <c r="CQ35" s="26">
        <f t="shared" si="1"/>
        <v>128328500</v>
      </c>
      <c r="CR35" s="23"/>
      <c r="CS35" s="16"/>
      <c r="CT35" s="16"/>
      <c r="CU35" s="24"/>
      <c r="CV35" s="23"/>
      <c r="CW35" s="16"/>
      <c r="CX35" s="16"/>
      <c r="CY35" s="24"/>
      <c r="CZ35" s="23"/>
      <c r="DA35" s="16"/>
      <c r="DB35" s="16"/>
      <c r="DC35" s="24"/>
      <c r="DD35" s="23"/>
      <c r="DE35" s="16"/>
      <c r="DF35" s="16"/>
      <c r="DG35" s="24"/>
      <c r="DH35" s="23"/>
      <c r="DI35" s="16"/>
      <c r="DJ35" s="16"/>
      <c r="DK35" s="24"/>
      <c r="DL35" s="23"/>
      <c r="DM35" s="16"/>
      <c r="DN35" s="16"/>
      <c r="DO35" s="24"/>
      <c r="DP35" s="23"/>
      <c r="DQ35" s="16"/>
      <c r="DR35" s="16"/>
      <c r="DS35" s="24"/>
      <c r="DT35" s="23"/>
      <c r="DU35" s="16"/>
      <c r="DV35" s="16"/>
      <c r="DW35" s="24"/>
      <c r="DX35" s="23"/>
      <c r="DY35" s="16"/>
      <c r="DZ35" s="16"/>
      <c r="EA35" s="24"/>
      <c r="EB35" s="23"/>
      <c r="EC35" s="16"/>
      <c r="ED35" s="16"/>
      <c r="EE35" s="24"/>
      <c r="EF35" s="23"/>
      <c r="EG35" s="16"/>
      <c r="EH35" s="16"/>
      <c r="EI35" s="24"/>
      <c r="EJ35" s="23"/>
      <c r="EK35" s="16"/>
      <c r="EL35" s="16"/>
      <c r="EM35" s="24"/>
      <c r="EN35" s="23"/>
      <c r="EO35" s="16"/>
      <c r="EP35" s="16"/>
      <c r="EQ35" s="26">
        <f t="shared" si="2"/>
        <v>0</v>
      </c>
      <c r="ER35" s="23"/>
      <c r="ES35" s="16"/>
      <c r="ET35" s="16"/>
      <c r="EU35" s="26">
        <v>641642500</v>
      </c>
    </row>
    <row r="36" spans="1:151" ht="44.25" customHeight="1">
      <c r="A36" s="9" t="s">
        <v>16</v>
      </c>
      <c r="B36" s="10" t="s">
        <v>36</v>
      </c>
      <c r="C36" s="11" t="s">
        <v>259</v>
      </c>
      <c r="D36" s="12">
        <v>26005914</v>
      </c>
      <c r="E36" s="13" t="s">
        <v>297</v>
      </c>
      <c r="F36" s="2" t="s">
        <v>37</v>
      </c>
      <c r="G36" s="51" t="s">
        <v>298</v>
      </c>
      <c r="H36" s="97">
        <v>13716302037</v>
      </c>
      <c r="I36" s="72" t="s">
        <v>299</v>
      </c>
      <c r="J36" s="16" t="s">
        <v>29</v>
      </c>
      <c r="K36" s="16" t="s">
        <v>29</v>
      </c>
      <c r="L36" s="98">
        <v>45936</v>
      </c>
      <c r="M36" s="98">
        <v>46507</v>
      </c>
      <c r="N36" s="73">
        <v>45967</v>
      </c>
      <c r="O36" s="48">
        <f t="shared" ca="1" si="11"/>
        <v>25</v>
      </c>
      <c r="P36" s="12" t="str">
        <f ca="1">IF(O36&gt;=6,"Vigente",IF(AND(O36&gt;=1,O36&lt;=5),"Por Vencer","Vencido"))</f>
        <v>Vigente</v>
      </c>
      <c r="Q36" s="7">
        <v>45968</v>
      </c>
      <c r="R36" s="48">
        <f t="shared" ca="1" si="9"/>
        <v>26</v>
      </c>
      <c r="S36" s="12" t="str">
        <f t="shared" ca="1" si="10"/>
        <v>Vigente</v>
      </c>
      <c r="T36" s="99" t="s">
        <v>300</v>
      </c>
      <c r="U36" s="22">
        <v>0</v>
      </c>
      <c r="V36" s="23">
        <v>0</v>
      </c>
      <c r="W36" s="24"/>
      <c r="X36" s="24"/>
      <c r="Y36" s="24">
        <v>0</v>
      </c>
      <c r="Z36" s="23">
        <v>0</v>
      </c>
      <c r="AA36" s="16"/>
      <c r="AB36" s="16"/>
      <c r="AC36" s="24">
        <v>0</v>
      </c>
      <c r="AD36" s="23">
        <v>0</v>
      </c>
      <c r="AE36" s="16"/>
      <c r="AF36" s="16"/>
      <c r="AG36" s="24">
        <v>0</v>
      </c>
      <c r="AH36" s="23">
        <v>0</v>
      </c>
      <c r="AI36" s="16"/>
      <c r="AJ36" s="16"/>
      <c r="AK36" s="24"/>
      <c r="AL36" s="23">
        <v>0</v>
      </c>
      <c r="AM36" s="16"/>
      <c r="AN36" s="16"/>
      <c r="AO36" s="96">
        <v>2426551808</v>
      </c>
      <c r="AP36" s="82">
        <v>0.18</v>
      </c>
      <c r="AQ36" s="25">
        <f t="shared" si="0"/>
        <v>2426551808</v>
      </c>
      <c r="AR36" s="82">
        <v>0.18</v>
      </c>
      <c r="AS36" s="16"/>
      <c r="AT36" s="16"/>
      <c r="AU36" s="24"/>
      <c r="AV36" s="82"/>
      <c r="AW36" s="16"/>
      <c r="AX36" s="16"/>
      <c r="AY36" s="96">
        <v>765979901</v>
      </c>
      <c r="AZ36" s="100">
        <v>0.06</v>
      </c>
      <c r="BA36" s="16"/>
      <c r="BB36" s="16"/>
      <c r="BC36" s="24"/>
      <c r="BD36" s="82"/>
      <c r="BE36" s="16"/>
      <c r="BF36" s="16"/>
      <c r="BG36" s="96">
        <v>1339087561</v>
      </c>
      <c r="BH36" s="82">
        <v>0.1</v>
      </c>
      <c r="BI36" s="16"/>
      <c r="BJ36" s="16"/>
      <c r="BK36" s="24"/>
      <c r="BL36" s="23"/>
      <c r="BM36" s="16"/>
      <c r="BN36" s="16"/>
      <c r="BO36" s="96">
        <v>2129015555</v>
      </c>
      <c r="BP36" s="82">
        <v>0.16</v>
      </c>
      <c r="BQ36" s="16"/>
      <c r="BR36" s="16"/>
      <c r="BS36" s="24"/>
      <c r="BT36" s="82"/>
      <c r="BU36" s="16"/>
      <c r="BV36" s="16"/>
      <c r="BW36" s="96">
        <v>1594921048</v>
      </c>
      <c r="BX36" s="101">
        <v>0.12</v>
      </c>
      <c r="BY36" s="16"/>
      <c r="BZ36" s="16"/>
      <c r="CA36" s="24"/>
      <c r="CB36" s="23"/>
      <c r="CC36" s="16"/>
      <c r="CD36" s="16"/>
      <c r="CE36" s="96">
        <v>1820566931</v>
      </c>
      <c r="CF36" s="100">
        <v>0.13</v>
      </c>
      <c r="CG36" s="16"/>
      <c r="CH36" s="16"/>
      <c r="CI36" s="24"/>
      <c r="CJ36" s="82"/>
      <c r="CK36" s="16"/>
      <c r="CL36" s="16"/>
      <c r="CM36" s="102">
        <v>1625271457</v>
      </c>
      <c r="CN36" s="82">
        <v>0.12</v>
      </c>
      <c r="CO36" s="16"/>
      <c r="CP36" s="16"/>
      <c r="CQ36" s="26">
        <f>AY36+BG36+BK36+BO36+BW36+CA36+CE36+CM36</f>
        <v>9274842453</v>
      </c>
      <c r="CR36" s="23">
        <v>0.6671999999999999</v>
      </c>
      <c r="CS36" s="16"/>
      <c r="CT36" s="16"/>
      <c r="CU36" s="24"/>
      <c r="CV36" s="23"/>
      <c r="CW36" s="16"/>
      <c r="CX36" s="16"/>
      <c r="CY36" s="25">
        <v>385667104</v>
      </c>
      <c r="CZ36" s="82">
        <v>0.03</v>
      </c>
      <c r="DA36" s="16"/>
      <c r="DB36" s="16"/>
      <c r="DC36" s="24"/>
      <c r="DD36" s="23"/>
      <c r="DE36" s="16"/>
      <c r="DF36" s="16"/>
      <c r="DG36" s="25">
        <v>1629240673</v>
      </c>
      <c r="DH36" s="82">
        <v>0.12</v>
      </c>
      <c r="DI36" s="16"/>
      <c r="DJ36" s="16"/>
      <c r="DK36" s="24"/>
      <c r="DL36" s="23"/>
      <c r="DM36" s="16"/>
      <c r="DN36" s="16"/>
      <c r="DO36" s="24"/>
      <c r="DP36" s="23"/>
      <c r="DQ36" s="16"/>
      <c r="DR36" s="16"/>
      <c r="DS36" s="24"/>
      <c r="DT36" s="23"/>
      <c r="DU36" s="16"/>
      <c r="DV36" s="16"/>
      <c r="DW36" s="24"/>
      <c r="DX36" s="23"/>
      <c r="DY36" s="16"/>
      <c r="DZ36" s="16"/>
      <c r="EA36" s="24"/>
      <c r="EB36" s="23"/>
      <c r="EC36" s="16"/>
      <c r="ED36" s="16"/>
      <c r="EE36" s="24"/>
      <c r="EF36" s="23"/>
      <c r="EG36" s="16"/>
      <c r="EH36" s="16"/>
      <c r="EI36" s="24"/>
      <c r="EJ36" s="23"/>
      <c r="EK36" s="16"/>
      <c r="EL36" s="16"/>
      <c r="EM36" s="24"/>
      <c r="EN36" s="23"/>
      <c r="EO36" s="16"/>
      <c r="EP36" s="16"/>
      <c r="EQ36" s="26">
        <f t="shared" si="2"/>
        <v>2014907777</v>
      </c>
      <c r="ER36" s="23">
        <v>0.22239999999999999</v>
      </c>
      <c r="ES36" s="16"/>
      <c r="ET36" s="16"/>
      <c r="EU36" s="26">
        <v>13716302038</v>
      </c>
    </row>
    <row r="37" spans="1:151" ht="44.25" customHeight="1">
      <c r="A37" s="9" t="s">
        <v>9</v>
      </c>
      <c r="B37" s="27" t="s">
        <v>251</v>
      </c>
      <c r="C37" s="11" t="s">
        <v>18</v>
      </c>
      <c r="D37" s="12">
        <v>26005359</v>
      </c>
      <c r="E37" s="51" t="s">
        <v>252</v>
      </c>
      <c r="F37" s="2" t="s">
        <v>38</v>
      </c>
      <c r="G37" s="13" t="s">
        <v>301</v>
      </c>
      <c r="H37" s="14">
        <v>13500000000</v>
      </c>
      <c r="I37" s="15" t="s">
        <v>302</v>
      </c>
      <c r="J37" s="76" t="s">
        <v>29</v>
      </c>
      <c r="K37" s="16" t="s">
        <v>29</v>
      </c>
      <c r="L37" s="85">
        <v>46203</v>
      </c>
      <c r="M37" s="77">
        <v>46691</v>
      </c>
      <c r="N37" s="103">
        <v>46203</v>
      </c>
      <c r="O37" s="48">
        <f t="shared" ca="1" si="11"/>
        <v>261</v>
      </c>
      <c r="P37" s="12" t="str">
        <f ca="1">IF(O37&gt;=6,"Vigente",IF(AND(O37&gt;=1,O37&lt;=5),"Por Vencer","Vencido"))</f>
        <v>Vigente</v>
      </c>
      <c r="Q37" s="103">
        <v>46203</v>
      </c>
      <c r="R37" s="48">
        <f t="shared" ca="1" si="9"/>
        <v>261</v>
      </c>
      <c r="S37" s="12" t="str">
        <f t="shared" ca="1" si="10"/>
        <v>Vigente</v>
      </c>
      <c r="T37" s="104" t="s">
        <v>303</v>
      </c>
      <c r="U37" s="22"/>
      <c r="V37" s="23"/>
      <c r="W37" s="24"/>
      <c r="X37" s="24"/>
      <c r="Y37" s="24"/>
      <c r="Z37" s="23"/>
      <c r="AA37" s="16"/>
      <c r="AB37" s="16"/>
      <c r="AC37" s="24"/>
      <c r="AD37" s="23"/>
      <c r="AE37" s="16"/>
      <c r="AF37" s="16"/>
      <c r="AG37" s="24"/>
      <c r="AH37" s="23"/>
      <c r="AI37" s="16"/>
      <c r="AJ37" s="16"/>
      <c r="AK37" s="24"/>
      <c r="AL37" s="23"/>
      <c r="AM37" s="16"/>
      <c r="AN37" s="16"/>
      <c r="AO37" s="24"/>
      <c r="AP37" s="23"/>
      <c r="AQ37" s="25">
        <f t="shared" si="0"/>
        <v>0</v>
      </c>
      <c r="AR37" s="23">
        <v>1</v>
      </c>
      <c r="AS37" s="16"/>
      <c r="AT37" s="16"/>
      <c r="AU37" s="24"/>
      <c r="AV37" s="23"/>
      <c r="AW37" s="16"/>
      <c r="AX37" s="16"/>
      <c r="AY37" s="24"/>
      <c r="AZ37" s="23"/>
      <c r="BA37" s="16"/>
      <c r="BB37" s="16"/>
      <c r="BC37" s="24"/>
      <c r="BD37" s="23"/>
      <c r="BE37" s="16"/>
      <c r="BF37" s="16"/>
      <c r="BG37" s="24"/>
      <c r="BH37" s="23"/>
      <c r="BI37" s="16"/>
      <c r="BJ37" s="16"/>
      <c r="BK37" s="24"/>
      <c r="BL37" s="23"/>
      <c r="BM37" s="16"/>
      <c r="BN37" s="16"/>
      <c r="BO37" s="24"/>
      <c r="BP37" s="23"/>
      <c r="BQ37" s="16"/>
      <c r="BR37" s="16"/>
      <c r="BS37" s="24"/>
      <c r="BT37" s="23"/>
      <c r="BU37" s="16"/>
      <c r="BV37" s="16"/>
      <c r="BW37" s="24"/>
      <c r="BX37" s="23"/>
      <c r="BY37" s="16"/>
      <c r="BZ37" s="16"/>
      <c r="CA37" s="24"/>
      <c r="CB37" s="23"/>
      <c r="CC37" s="16"/>
      <c r="CD37" s="16"/>
      <c r="CE37" s="24"/>
      <c r="CF37" s="23"/>
      <c r="CG37" s="16"/>
      <c r="CH37" s="16"/>
      <c r="CI37" s="24"/>
      <c r="CJ37" s="23"/>
      <c r="CK37" s="16"/>
      <c r="CL37" s="16"/>
      <c r="CM37" s="80">
        <v>6750000000</v>
      </c>
      <c r="CN37" s="82">
        <v>0.5</v>
      </c>
      <c r="CO37" s="16"/>
      <c r="CP37" s="16"/>
      <c r="CQ37" s="26">
        <f t="shared" ref="CQ37:CQ154" si="12">AU37+AY37+BC37++BG37+BK37+BO37+BS37+BW37+CA37+CE37+CI37+CM37</f>
        <v>6750000000</v>
      </c>
      <c r="CR37" s="23"/>
      <c r="CS37" s="16"/>
      <c r="CT37" s="16"/>
      <c r="CU37" s="24"/>
      <c r="CV37" s="82">
        <v>0.55000000000000004</v>
      </c>
      <c r="CW37" s="16"/>
      <c r="CX37" s="16"/>
      <c r="CY37" s="24"/>
      <c r="CZ37" s="82">
        <v>0.6</v>
      </c>
      <c r="DA37" s="76"/>
      <c r="DB37" s="16"/>
      <c r="DC37" s="24"/>
      <c r="DD37" s="82">
        <v>0.65</v>
      </c>
      <c r="DE37" s="16"/>
      <c r="DF37" s="16"/>
      <c r="DG37" s="24"/>
      <c r="DH37" s="23"/>
      <c r="DI37" s="16"/>
      <c r="DJ37" s="16"/>
      <c r="DK37" s="24"/>
      <c r="DL37" s="23"/>
      <c r="DM37" s="16"/>
      <c r="DN37" s="16"/>
      <c r="DO37" s="24"/>
      <c r="DP37" s="23"/>
      <c r="DQ37" s="16"/>
      <c r="DR37" s="16"/>
      <c r="DS37" s="24"/>
      <c r="DT37" s="82">
        <v>0.85</v>
      </c>
      <c r="DU37" s="16"/>
      <c r="DV37" s="16"/>
      <c r="DW37" s="24"/>
      <c r="DX37" s="82">
        <v>0.9</v>
      </c>
      <c r="DY37" s="16"/>
      <c r="DZ37" s="16"/>
      <c r="EA37" s="24"/>
      <c r="EB37" s="82">
        <v>0.95</v>
      </c>
      <c r="EC37" s="16"/>
      <c r="ED37" s="16"/>
      <c r="EE37" s="24"/>
      <c r="EF37" s="82">
        <v>1</v>
      </c>
      <c r="EG37" s="16"/>
      <c r="EH37" s="16"/>
      <c r="EI37" s="80">
        <v>6750000000</v>
      </c>
      <c r="EJ37" s="23"/>
      <c r="EK37" s="16"/>
      <c r="EL37" s="16"/>
      <c r="EM37" s="24"/>
      <c r="EN37" s="23"/>
      <c r="EO37" s="16"/>
      <c r="EP37" s="16"/>
      <c r="EQ37" s="26">
        <f t="shared" si="2"/>
        <v>6750000000</v>
      </c>
      <c r="ER37" s="23"/>
      <c r="ES37" s="16"/>
      <c r="ET37" s="16"/>
      <c r="EU37" s="26">
        <v>13500000000</v>
      </c>
    </row>
    <row r="38" spans="1:151" ht="44.25" customHeight="1">
      <c r="A38" s="9" t="s">
        <v>16</v>
      </c>
      <c r="B38" s="10" t="s">
        <v>17</v>
      </c>
      <c r="C38" s="11" t="s">
        <v>259</v>
      </c>
      <c r="D38" s="12">
        <v>26005280</v>
      </c>
      <c r="E38" s="13" t="s">
        <v>304</v>
      </c>
      <c r="F38" s="6" t="s">
        <v>39</v>
      </c>
      <c r="G38" s="13" t="s">
        <v>305</v>
      </c>
      <c r="H38" s="105">
        <v>275627560</v>
      </c>
      <c r="I38" s="15" t="s">
        <v>306</v>
      </c>
      <c r="J38" s="16" t="s">
        <v>275</v>
      </c>
      <c r="K38" s="16" t="s">
        <v>266</v>
      </c>
      <c r="L38" s="8">
        <v>45919</v>
      </c>
      <c r="M38" s="8">
        <v>45950</v>
      </c>
      <c r="N38" s="73">
        <v>45915</v>
      </c>
      <c r="O38" s="48">
        <f t="shared" ca="1" si="11"/>
        <v>-27</v>
      </c>
      <c r="P38" s="19" t="s">
        <v>226</v>
      </c>
      <c r="Q38" s="73">
        <v>45960</v>
      </c>
      <c r="R38" s="48">
        <f t="shared" ca="1" si="9"/>
        <v>18</v>
      </c>
      <c r="S38" s="12" t="str">
        <f t="shared" ca="1" si="10"/>
        <v>Vigente</v>
      </c>
      <c r="T38" s="106" t="s">
        <v>307</v>
      </c>
      <c r="U38" s="22"/>
      <c r="V38" s="23"/>
      <c r="W38" s="24"/>
      <c r="X38" s="24"/>
      <c r="Y38" s="24"/>
      <c r="Z38" s="23"/>
      <c r="AA38" s="16"/>
      <c r="AB38" s="16"/>
      <c r="AC38" s="24"/>
      <c r="AD38" s="23"/>
      <c r="AE38" s="16"/>
      <c r="AF38" s="16"/>
      <c r="AG38" s="24"/>
      <c r="AH38" s="23"/>
      <c r="AI38" s="16"/>
      <c r="AJ38" s="16"/>
      <c r="AK38" s="24"/>
      <c r="AL38" s="23"/>
      <c r="AM38" s="16"/>
      <c r="AN38" s="16"/>
      <c r="AO38" s="25">
        <v>275627560</v>
      </c>
      <c r="AP38" s="82">
        <v>1</v>
      </c>
      <c r="AQ38" s="25">
        <f t="shared" si="0"/>
        <v>275627560</v>
      </c>
      <c r="AR38" s="23">
        <v>1</v>
      </c>
      <c r="AS38" s="16"/>
      <c r="AT38" s="16"/>
      <c r="AU38" s="24"/>
      <c r="AV38" s="23"/>
      <c r="AW38" s="16"/>
      <c r="AX38" s="16"/>
      <c r="AY38" s="24"/>
      <c r="AZ38" s="23"/>
      <c r="BA38" s="16"/>
      <c r="BB38" s="16"/>
      <c r="BC38" s="24"/>
      <c r="BD38" s="23"/>
      <c r="BE38" s="16"/>
      <c r="BF38" s="16"/>
      <c r="BG38" s="24"/>
      <c r="BH38" s="23"/>
      <c r="BI38" s="16"/>
      <c r="BJ38" s="16"/>
      <c r="BK38" s="24"/>
      <c r="BL38" s="23"/>
      <c r="BM38" s="16"/>
      <c r="BN38" s="16"/>
      <c r="BO38" s="24"/>
      <c r="BP38" s="23"/>
      <c r="BQ38" s="16"/>
      <c r="BR38" s="16"/>
      <c r="BS38" s="24"/>
      <c r="BT38" s="23"/>
      <c r="BU38" s="16"/>
      <c r="BV38" s="16"/>
      <c r="BW38" s="24"/>
      <c r="BX38" s="23"/>
      <c r="BY38" s="16"/>
      <c r="BZ38" s="16"/>
      <c r="CA38" s="24"/>
      <c r="CB38" s="23"/>
      <c r="CC38" s="16"/>
      <c r="CD38" s="16"/>
      <c r="CE38" s="24"/>
      <c r="CF38" s="23"/>
      <c r="CG38" s="16"/>
      <c r="CH38" s="16"/>
      <c r="CI38" s="24"/>
      <c r="CJ38" s="23"/>
      <c r="CK38" s="16"/>
      <c r="CL38" s="16"/>
      <c r="CM38" s="24"/>
      <c r="CN38" s="23"/>
      <c r="CO38" s="16"/>
      <c r="CP38" s="16"/>
      <c r="CQ38" s="26">
        <f t="shared" si="12"/>
        <v>0</v>
      </c>
      <c r="CR38" s="23"/>
      <c r="CS38" s="16"/>
      <c r="CT38" s="16"/>
      <c r="CU38" s="24"/>
      <c r="CV38" s="23"/>
      <c r="CW38" s="16"/>
      <c r="CX38" s="16"/>
      <c r="CY38" s="24"/>
      <c r="CZ38" s="23"/>
      <c r="DA38" s="16"/>
      <c r="DB38" s="16"/>
      <c r="DC38" s="24"/>
      <c r="DD38" s="23"/>
      <c r="DE38" s="16"/>
      <c r="DF38" s="16"/>
      <c r="DG38" s="24"/>
      <c r="DH38" s="23"/>
      <c r="DI38" s="16"/>
      <c r="DJ38" s="16"/>
      <c r="DK38" s="24"/>
      <c r="DL38" s="23"/>
      <c r="DM38" s="16"/>
      <c r="DN38" s="16"/>
      <c r="DO38" s="24"/>
      <c r="DP38" s="23"/>
      <c r="DQ38" s="16"/>
      <c r="DR38" s="16"/>
      <c r="DS38" s="24"/>
      <c r="DT38" s="23"/>
      <c r="DU38" s="16"/>
      <c r="DV38" s="16"/>
      <c r="DW38" s="24"/>
      <c r="DX38" s="23"/>
      <c r="DY38" s="16"/>
      <c r="DZ38" s="16"/>
      <c r="EA38" s="24"/>
      <c r="EB38" s="23"/>
      <c r="EC38" s="16"/>
      <c r="ED38" s="16"/>
      <c r="EE38" s="24"/>
      <c r="EF38" s="23"/>
      <c r="EG38" s="16"/>
      <c r="EH38" s="16"/>
      <c r="EI38" s="24"/>
      <c r="EJ38" s="23"/>
      <c r="EK38" s="16"/>
      <c r="EL38" s="16"/>
      <c r="EM38" s="24"/>
      <c r="EN38" s="23"/>
      <c r="EO38" s="16"/>
      <c r="EP38" s="16"/>
      <c r="EQ38" s="26">
        <f t="shared" si="2"/>
        <v>0</v>
      </c>
      <c r="ER38" s="23"/>
      <c r="ES38" s="16"/>
      <c r="ET38" s="16"/>
      <c r="EU38" s="26">
        <v>275627560</v>
      </c>
    </row>
    <row r="39" spans="1:151" ht="44.25" customHeight="1">
      <c r="A39" s="9" t="s">
        <v>16</v>
      </c>
      <c r="B39" s="27" t="s">
        <v>17</v>
      </c>
      <c r="C39" s="11" t="s">
        <v>259</v>
      </c>
      <c r="D39" s="12">
        <v>26005280</v>
      </c>
      <c r="E39" s="13" t="s">
        <v>304</v>
      </c>
      <c r="F39" s="6" t="s">
        <v>39</v>
      </c>
      <c r="G39" s="13" t="s">
        <v>308</v>
      </c>
      <c r="H39" s="105">
        <v>647026106</v>
      </c>
      <c r="I39" s="15" t="s">
        <v>309</v>
      </c>
      <c r="J39" s="16" t="s">
        <v>275</v>
      </c>
      <c r="K39" s="16" t="s">
        <v>266</v>
      </c>
      <c r="L39" s="8">
        <v>45960</v>
      </c>
      <c r="M39" s="8">
        <v>45991</v>
      </c>
      <c r="N39" s="73">
        <v>45923</v>
      </c>
      <c r="O39" s="48">
        <f t="shared" ca="1" si="11"/>
        <v>-19</v>
      </c>
      <c r="P39" s="19" t="s">
        <v>226</v>
      </c>
      <c r="Q39" s="73">
        <v>45960</v>
      </c>
      <c r="R39" s="48">
        <f t="shared" ca="1" si="9"/>
        <v>18</v>
      </c>
      <c r="S39" s="12" t="str">
        <f t="shared" ca="1" si="10"/>
        <v>Vigente</v>
      </c>
      <c r="T39" s="106" t="s">
        <v>307</v>
      </c>
      <c r="U39" s="22"/>
      <c r="V39" s="23"/>
      <c r="W39" s="24"/>
      <c r="X39" s="24"/>
      <c r="Y39" s="24"/>
      <c r="Z39" s="23"/>
      <c r="AA39" s="16"/>
      <c r="AB39" s="16"/>
      <c r="AC39" s="24"/>
      <c r="AD39" s="23"/>
      <c r="AE39" s="16"/>
      <c r="AF39" s="16"/>
      <c r="AG39" s="24"/>
      <c r="AH39" s="23"/>
      <c r="AI39" s="16"/>
      <c r="AJ39" s="16"/>
      <c r="AK39" s="24"/>
      <c r="AL39" s="23"/>
      <c r="AM39" s="16"/>
      <c r="AN39" s="16"/>
      <c r="AO39" s="24">
        <v>647026106</v>
      </c>
      <c r="AP39" s="23">
        <v>1</v>
      </c>
      <c r="AQ39" s="25">
        <f t="shared" si="0"/>
        <v>647026106</v>
      </c>
      <c r="AR39" s="23">
        <v>1</v>
      </c>
      <c r="AS39" s="16"/>
      <c r="AT39" s="16"/>
      <c r="AU39" s="24"/>
      <c r="AV39" s="23"/>
      <c r="AW39" s="16"/>
      <c r="AX39" s="16"/>
      <c r="AY39" s="24"/>
      <c r="AZ39" s="23"/>
      <c r="BA39" s="16"/>
      <c r="BB39" s="16"/>
      <c r="BC39" s="24"/>
      <c r="BD39" s="23"/>
      <c r="BE39" s="16"/>
      <c r="BF39" s="16"/>
      <c r="BG39" s="24"/>
      <c r="BH39" s="23"/>
      <c r="BI39" s="16"/>
      <c r="BJ39" s="16"/>
      <c r="BK39" s="24"/>
      <c r="BL39" s="23"/>
      <c r="BM39" s="16"/>
      <c r="BN39" s="16"/>
      <c r="BO39" s="24"/>
      <c r="BP39" s="23"/>
      <c r="BQ39" s="16"/>
      <c r="BR39" s="16"/>
      <c r="BS39" s="24"/>
      <c r="BT39" s="23"/>
      <c r="BU39" s="16"/>
      <c r="BV39" s="16"/>
      <c r="BW39" s="24"/>
      <c r="BX39" s="23"/>
      <c r="BY39" s="16"/>
      <c r="BZ39" s="16"/>
      <c r="CA39" s="24"/>
      <c r="CB39" s="23"/>
      <c r="CC39" s="16"/>
      <c r="CD39" s="16"/>
      <c r="CE39" s="24"/>
      <c r="CF39" s="23"/>
      <c r="CG39" s="16"/>
      <c r="CH39" s="16"/>
      <c r="CI39" s="24"/>
      <c r="CJ39" s="23"/>
      <c r="CK39" s="16"/>
      <c r="CL39" s="16"/>
      <c r="CM39" s="24"/>
      <c r="CN39" s="23"/>
      <c r="CO39" s="16"/>
      <c r="CP39" s="16"/>
      <c r="CQ39" s="26">
        <f t="shared" si="12"/>
        <v>0</v>
      </c>
      <c r="CR39" s="23"/>
      <c r="CS39" s="16"/>
      <c r="CT39" s="16"/>
      <c r="CU39" s="24"/>
      <c r="CV39" s="23"/>
      <c r="CW39" s="16"/>
      <c r="CX39" s="16"/>
      <c r="CY39" s="24"/>
      <c r="CZ39" s="23"/>
      <c r="DA39" s="16"/>
      <c r="DB39" s="16"/>
      <c r="DC39" s="24"/>
      <c r="DD39" s="23"/>
      <c r="DE39" s="16"/>
      <c r="DF39" s="16"/>
      <c r="DG39" s="24"/>
      <c r="DH39" s="23"/>
      <c r="DI39" s="16"/>
      <c r="DJ39" s="16"/>
      <c r="DK39" s="24"/>
      <c r="DL39" s="23"/>
      <c r="DM39" s="16"/>
      <c r="DN39" s="16"/>
      <c r="DO39" s="24"/>
      <c r="DP39" s="23"/>
      <c r="DQ39" s="16"/>
      <c r="DR39" s="16"/>
      <c r="DS39" s="24"/>
      <c r="DT39" s="23"/>
      <c r="DU39" s="16"/>
      <c r="DV39" s="16"/>
      <c r="DW39" s="24"/>
      <c r="DX39" s="23"/>
      <c r="DY39" s="16"/>
      <c r="DZ39" s="16"/>
      <c r="EA39" s="24"/>
      <c r="EB39" s="23"/>
      <c r="EC39" s="16"/>
      <c r="ED39" s="16"/>
      <c r="EE39" s="24"/>
      <c r="EF39" s="23"/>
      <c r="EG39" s="16"/>
      <c r="EH39" s="16"/>
      <c r="EI39" s="24"/>
      <c r="EJ39" s="23"/>
      <c r="EK39" s="16"/>
      <c r="EL39" s="16"/>
      <c r="EM39" s="24"/>
      <c r="EN39" s="23"/>
      <c r="EO39" s="16"/>
      <c r="EP39" s="16"/>
      <c r="EQ39" s="26">
        <f t="shared" si="2"/>
        <v>0</v>
      </c>
      <c r="ER39" s="23"/>
      <c r="ES39" s="16"/>
      <c r="ET39" s="16"/>
      <c r="EU39" s="26">
        <v>647026106</v>
      </c>
    </row>
    <row r="40" spans="1:151" ht="44.25" customHeight="1">
      <c r="A40" s="9" t="s">
        <v>16</v>
      </c>
      <c r="B40" s="10" t="s">
        <v>17</v>
      </c>
      <c r="C40" s="11" t="s">
        <v>259</v>
      </c>
      <c r="D40" s="12">
        <v>26005280</v>
      </c>
      <c r="E40" s="13" t="s">
        <v>304</v>
      </c>
      <c r="F40" s="6" t="s">
        <v>39</v>
      </c>
      <c r="G40" s="13" t="s">
        <v>310</v>
      </c>
      <c r="H40" s="105">
        <v>55160018</v>
      </c>
      <c r="I40" s="15" t="s">
        <v>311</v>
      </c>
      <c r="J40" s="16" t="s">
        <v>275</v>
      </c>
      <c r="K40" s="16" t="s">
        <v>275</v>
      </c>
      <c r="L40" s="8">
        <v>45919</v>
      </c>
      <c r="M40" s="8">
        <v>45950</v>
      </c>
      <c r="N40" s="73">
        <v>45925</v>
      </c>
      <c r="O40" s="48">
        <f t="shared" ca="1" si="11"/>
        <v>-17</v>
      </c>
      <c r="P40" s="19" t="s">
        <v>226</v>
      </c>
      <c r="Q40" s="73">
        <v>45960</v>
      </c>
      <c r="R40" s="48">
        <f t="shared" ca="1" si="9"/>
        <v>18</v>
      </c>
      <c r="S40" s="12" t="str">
        <f t="shared" ca="1" si="10"/>
        <v>Vigente</v>
      </c>
      <c r="T40" s="106" t="s">
        <v>307</v>
      </c>
      <c r="U40" s="22"/>
      <c r="V40" s="23"/>
      <c r="W40" s="24"/>
      <c r="X40" s="24"/>
      <c r="Y40" s="24"/>
      <c r="Z40" s="23"/>
      <c r="AA40" s="16"/>
      <c r="AB40" s="16"/>
      <c r="AC40" s="24"/>
      <c r="AD40" s="23"/>
      <c r="AE40" s="16"/>
      <c r="AF40" s="16"/>
      <c r="AG40" s="24"/>
      <c r="AH40" s="23"/>
      <c r="AI40" s="16"/>
      <c r="AJ40" s="16"/>
      <c r="AK40" s="24">
        <v>55160018</v>
      </c>
      <c r="AL40" s="23">
        <v>1</v>
      </c>
      <c r="AM40" s="16"/>
      <c r="AN40" s="16"/>
      <c r="AO40" s="24"/>
      <c r="AP40" s="23"/>
      <c r="AQ40" s="25">
        <f t="shared" si="0"/>
        <v>55160018</v>
      </c>
      <c r="AR40" s="23">
        <v>1</v>
      </c>
      <c r="AS40" s="16"/>
      <c r="AT40" s="16"/>
      <c r="AU40" s="24"/>
      <c r="AV40" s="23"/>
      <c r="AW40" s="16"/>
      <c r="AX40" s="16"/>
      <c r="AY40" s="24"/>
      <c r="AZ40" s="23"/>
      <c r="BA40" s="16"/>
      <c r="BB40" s="16"/>
      <c r="BC40" s="24"/>
      <c r="BD40" s="23"/>
      <c r="BE40" s="16"/>
      <c r="BF40" s="16"/>
      <c r="BG40" s="24"/>
      <c r="BH40" s="23"/>
      <c r="BI40" s="16"/>
      <c r="BJ40" s="16"/>
      <c r="BK40" s="24"/>
      <c r="BL40" s="23"/>
      <c r="BM40" s="16"/>
      <c r="BN40" s="16"/>
      <c r="BO40" s="24"/>
      <c r="BP40" s="23"/>
      <c r="BQ40" s="16"/>
      <c r="BR40" s="16"/>
      <c r="BS40" s="24"/>
      <c r="BT40" s="23"/>
      <c r="BU40" s="16"/>
      <c r="BV40" s="16"/>
      <c r="BW40" s="24"/>
      <c r="BX40" s="23"/>
      <c r="BY40" s="16"/>
      <c r="BZ40" s="16"/>
      <c r="CA40" s="24"/>
      <c r="CB40" s="23"/>
      <c r="CC40" s="16"/>
      <c r="CD40" s="16"/>
      <c r="CE40" s="24"/>
      <c r="CF40" s="23"/>
      <c r="CG40" s="16"/>
      <c r="CH40" s="16"/>
      <c r="CI40" s="24"/>
      <c r="CJ40" s="23"/>
      <c r="CK40" s="16"/>
      <c r="CL40" s="16"/>
      <c r="CM40" s="24"/>
      <c r="CN40" s="23"/>
      <c r="CO40" s="16"/>
      <c r="CP40" s="16"/>
      <c r="CQ40" s="26">
        <f t="shared" si="12"/>
        <v>0</v>
      </c>
      <c r="CR40" s="23"/>
      <c r="CS40" s="16"/>
      <c r="CT40" s="16"/>
      <c r="CU40" s="24"/>
      <c r="CV40" s="23"/>
      <c r="CW40" s="16"/>
      <c r="CX40" s="16"/>
      <c r="CY40" s="24"/>
      <c r="CZ40" s="23"/>
      <c r="DA40" s="16"/>
      <c r="DB40" s="16"/>
      <c r="DC40" s="24"/>
      <c r="DD40" s="23"/>
      <c r="DE40" s="16"/>
      <c r="DF40" s="16"/>
      <c r="DG40" s="24"/>
      <c r="DH40" s="23"/>
      <c r="DI40" s="16"/>
      <c r="DJ40" s="16"/>
      <c r="DK40" s="24"/>
      <c r="DL40" s="23"/>
      <c r="DM40" s="16"/>
      <c r="DN40" s="16"/>
      <c r="DO40" s="24"/>
      <c r="DP40" s="23"/>
      <c r="DQ40" s="16"/>
      <c r="DR40" s="16"/>
      <c r="DS40" s="24"/>
      <c r="DT40" s="23"/>
      <c r="DU40" s="16"/>
      <c r="DV40" s="16"/>
      <c r="DW40" s="24"/>
      <c r="DX40" s="23"/>
      <c r="DY40" s="16"/>
      <c r="DZ40" s="16"/>
      <c r="EA40" s="24"/>
      <c r="EB40" s="23"/>
      <c r="EC40" s="16"/>
      <c r="ED40" s="16"/>
      <c r="EE40" s="24"/>
      <c r="EF40" s="23"/>
      <c r="EG40" s="16"/>
      <c r="EH40" s="16"/>
      <c r="EI40" s="24"/>
      <c r="EJ40" s="23"/>
      <c r="EK40" s="16"/>
      <c r="EL40" s="16"/>
      <c r="EM40" s="24"/>
      <c r="EN40" s="23"/>
      <c r="EO40" s="16"/>
      <c r="EP40" s="16"/>
      <c r="EQ40" s="26">
        <f t="shared" si="2"/>
        <v>0</v>
      </c>
      <c r="ER40" s="23"/>
      <c r="ES40" s="16"/>
      <c r="ET40" s="16"/>
      <c r="EU40" s="26">
        <v>55160018</v>
      </c>
    </row>
    <row r="41" spans="1:151" ht="44.25" customHeight="1">
      <c r="A41" s="9" t="s">
        <v>16</v>
      </c>
      <c r="B41" s="27" t="s">
        <v>17</v>
      </c>
      <c r="C41" s="11" t="s">
        <v>259</v>
      </c>
      <c r="D41" s="12">
        <v>26005280</v>
      </c>
      <c r="E41" s="13" t="s">
        <v>304</v>
      </c>
      <c r="F41" s="6" t="s">
        <v>39</v>
      </c>
      <c r="G41" s="13" t="s">
        <v>312</v>
      </c>
      <c r="H41" s="105">
        <v>799186316</v>
      </c>
      <c r="I41" s="15" t="s">
        <v>313</v>
      </c>
      <c r="J41" s="16" t="s">
        <v>275</v>
      </c>
      <c r="K41" s="16" t="s">
        <v>266</v>
      </c>
      <c r="L41" s="7">
        <v>45966</v>
      </c>
      <c r="M41" s="7">
        <v>46006</v>
      </c>
      <c r="N41" s="73">
        <v>45938</v>
      </c>
      <c r="O41" s="48">
        <f t="shared" ca="1" si="11"/>
        <v>-4</v>
      </c>
      <c r="P41" s="12" t="str">
        <f ca="1">IF(O41&gt;=6,"Vigente",IF(AND(O41&gt;=1,O41&lt;=5),"Por Vencer","Vencido"))</f>
        <v>Vencido</v>
      </c>
      <c r="Q41" s="7">
        <v>45960</v>
      </c>
      <c r="R41" s="48">
        <f t="shared" ca="1" si="9"/>
        <v>18</v>
      </c>
      <c r="S41" s="12" t="str">
        <f t="shared" ca="1" si="10"/>
        <v>Vigente</v>
      </c>
      <c r="T41" s="28" t="s">
        <v>314</v>
      </c>
      <c r="U41" s="22"/>
      <c r="V41" s="23"/>
      <c r="W41" s="24"/>
      <c r="X41" s="24"/>
      <c r="Y41" s="24"/>
      <c r="Z41" s="23"/>
      <c r="AA41" s="16"/>
      <c r="AB41" s="16"/>
      <c r="AC41" s="24"/>
      <c r="AD41" s="23"/>
      <c r="AE41" s="16"/>
      <c r="AF41" s="16"/>
      <c r="AG41" s="24"/>
      <c r="AH41" s="23"/>
      <c r="AI41" s="16"/>
      <c r="AJ41" s="16"/>
      <c r="AK41" s="96">
        <v>399593158</v>
      </c>
      <c r="AL41" s="82">
        <v>0.5</v>
      </c>
      <c r="AM41" s="16"/>
      <c r="AN41" s="16"/>
      <c r="AO41" s="96">
        <v>399593158</v>
      </c>
      <c r="AP41" s="82">
        <v>0.5</v>
      </c>
      <c r="AQ41" s="25">
        <f t="shared" si="0"/>
        <v>799186316</v>
      </c>
      <c r="AR41" s="23">
        <v>1</v>
      </c>
      <c r="AS41" s="16"/>
      <c r="AT41" s="16"/>
      <c r="AU41" s="24"/>
      <c r="AV41" s="23"/>
      <c r="AW41" s="16"/>
      <c r="AX41" s="16"/>
      <c r="AY41" s="24"/>
      <c r="AZ41" s="23"/>
      <c r="BA41" s="16"/>
      <c r="BB41" s="16"/>
      <c r="BC41" s="24"/>
      <c r="BD41" s="23"/>
      <c r="BE41" s="16"/>
      <c r="BF41" s="16"/>
      <c r="BG41" s="24"/>
      <c r="BH41" s="23"/>
      <c r="BI41" s="16"/>
      <c r="BJ41" s="16"/>
      <c r="BK41" s="24"/>
      <c r="BL41" s="23"/>
      <c r="BM41" s="16"/>
      <c r="BN41" s="16"/>
      <c r="BO41" s="24"/>
      <c r="BP41" s="23"/>
      <c r="BQ41" s="16"/>
      <c r="BR41" s="16"/>
      <c r="BS41" s="24"/>
      <c r="BT41" s="23"/>
      <c r="BU41" s="16"/>
      <c r="BV41" s="16"/>
      <c r="BW41" s="24"/>
      <c r="BX41" s="23"/>
      <c r="BY41" s="16"/>
      <c r="BZ41" s="16"/>
      <c r="CA41" s="24"/>
      <c r="CB41" s="23"/>
      <c r="CC41" s="16"/>
      <c r="CD41" s="16"/>
      <c r="CE41" s="24"/>
      <c r="CF41" s="23"/>
      <c r="CG41" s="16"/>
      <c r="CH41" s="16"/>
      <c r="CI41" s="24"/>
      <c r="CJ41" s="23"/>
      <c r="CK41" s="16"/>
      <c r="CL41" s="16"/>
      <c r="CM41" s="24"/>
      <c r="CN41" s="23"/>
      <c r="CO41" s="16"/>
      <c r="CP41" s="16"/>
      <c r="CQ41" s="26">
        <f t="shared" si="12"/>
        <v>0</v>
      </c>
      <c r="CR41" s="23"/>
      <c r="CS41" s="16"/>
      <c r="CT41" s="16"/>
      <c r="CU41" s="24"/>
      <c r="CV41" s="23"/>
      <c r="CW41" s="16"/>
      <c r="CX41" s="16"/>
      <c r="CY41" s="24"/>
      <c r="CZ41" s="23"/>
      <c r="DA41" s="16"/>
      <c r="DB41" s="16"/>
      <c r="DC41" s="24"/>
      <c r="DD41" s="23"/>
      <c r="DE41" s="16"/>
      <c r="DF41" s="16"/>
      <c r="DG41" s="24"/>
      <c r="DH41" s="23"/>
      <c r="DI41" s="16"/>
      <c r="DJ41" s="16"/>
      <c r="DK41" s="24"/>
      <c r="DL41" s="23"/>
      <c r="DM41" s="16"/>
      <c r="DN41" s="16"/>
      <c r="DO41" s="24"/>
      <c r="DP41" s="23"/>
      <c r="DQ41" s="16"/>
      <c r="DR41" s="16"/>
      <c r="DS41" s="24"/>
      <c r="DT41" s="23"/>
      <c r="DU41" s="16"/>
      <c r="DV41" s="16"/>
      <c r="DW41" s="24"/>
      <c r="DX41" s="23"/>
      <c r="DY41" s="16"/>
      <c r="DZ41" s="16"/>
      <c r="EA41" s="24"/>
      <c r="EB41" s="23"/>
      <c r="EC41" s="16"/>
      <c r="ED41" s="16"/>
      <c r="EE41" s="24"/>
      <c r="EF41" s="23"/>
      <c r="EG41" s="16"/>
      <c r="EH41" s="16"/>
      <c r="EI41" s="24"/>
      <c r="EJ41" s="23"/>
      <c r="EK41" s="16"/>
      <c r="EL41" s="16"/>
      <c r="EM41" s="24"/>
      <c r="EN41" s="23"/>
      <c r="EO41" s="16"/>
      <c r="EP41" s="16"/>
      <c r="EQ41" s="26">
        <f t="shared" si="2"/>
        <v>0</v>
      </c>
      <c r="ER41" s="23"/>
      <c r="ES41" s="16"/>
      <c r="ET41" s="16"/>
      <c r="EU41" s="26">
        <v>799186316</v>
      </c>
    </row>
    <row r="42" spans="1:151" ht="44.25" customHeight="1">
      <c r="A42" s="9" t="s">
        <v>16</v>
      </c>
      <c r="B42" s="107" t="s">
        <v>27</v>
      </c>
      <c r="C42" s="9" t="s">
        <v>24</v>
      </c>
      <c r="D42" s="12"/>
      <c r="E42" s="13"/>
      <c r="F42" s="2" t="s">
        <v>40</v>
      </c>
      <c r="G42" s="13"/>
      <c r="H42" s="14">
        <v>45417750000</v>
      </c>
      <c r="I42" s="72" t="s">
        <v>249</v>
      </c>
      <c r="J42" s="16"/>
      <c r="K42" s="16"/>
      <c r="L42" s="8"/>
      <c r="M42" s="8"/>
      <c r="N42" s="73"/>
      <c r="O42" s="48">
        <f t="shared" ca="1" si="11"/>
        <v>-45942</v>
      </c>
      <c r="P42" s="19"/>
      <c r="Q42" s="8"/>
      <c r="R42" s="48">
        <f t="shared" ca="1" si="9"/>
        <v>-45942</v>
      </c>
      <c r="S42" s="12"/>
      <c r="T42" s="108"/>
      <c r="U42" s="22"/>
      <c r="V42" s="23"/>
      <c r="W42" s="24"/>
      <c r="X42" s="24"/>
      <c r="Y42" s="24"/>
      <c r="Z42" s="23"/>
      <c r="AA42" s="16"/>
      <c r="AB42" s="16"/>
      <c r="AC42" s="24"/>
      <c r="AD42" s="23"/>
      <c r="AE42" s="16"/>
      <c r="AF42" s="16"/>
      <c r="AG42" s="24"/>
      <c r="AH42" s="23"/>
      <c r="AI42" s="16"/>
      <c r="AJ42" s="16"/>
      <c r="AK42" s="24"/>
      <c r="AL42" s="23"/>
      <c r="AM42" s="16"/>
      <c r="AN42" s="16"/>
      <c r="AO42" s="24"/>
      <c r="AP42" s="23"/>
      <c r="AQ42" s="25">
        <f t="shared" si="0"/>
        <v>0</v>
      </c>
      <c r="AR42" s="23"/>
      <c r="AS42" s="16"/>
      <c r="AT42" s="16"/>
      <c r="AU42" s="24"/>
      <c r="AV42" s="23"/>
      <c r="AW42" s="16"/>
      <c r="AX42" s="16"/>
      <c r="AY42" s="24"/>
      <c r="AZ42" s="23"/>
      <c r="BA42" s="16"/>
      <c r="BB42" s="16"/>
      <c r="BC42" s="24"/>
      <c r="BD42" s="23"/>
      <c r="BE42" s="16"/>
      <c r="BF42" s="16"/>
      <c r="BG42" s="24"/>
      <c r="BH42" s="23"/>
      <c r="BI42" s="16"/>
      <c r="BJ42" s="16"/>
      <c r="BK42" s="24"/>
      <c r="BL42" s="23"/>
      <c r="BM42" s="16"/>
      <c r="BN42" s="16"/>
      <c r="BO42" s="24"/>
      <c r="BP42" s="23"/>
      <c r="BQ42" s="16"/>
      <c r="BR42" s="16"/>
      <c r="BS42" s="24"/>
      <c r="BT42" s="23"/>
      <c r="BU42" s="16"/>
      <c r="BV42" s="16"/>
      <c r="BW42" s="24"/>
      <c r="BX42" s="23"/>
      <c r="BY42" s="16"/>
      <c r="BZ42" s="16"/>
      <c r="CA42" s="24"/>
      <c r="CB42" s="23"/>
      <c r="CC42" s="16"/>
      <c r="CD42" s="16"/>
      <c r="CE42" s="24"/>
      <c r="CF42" s="23"/>
      <c r="CG42" s="16"/>
      <c r="CH42" s="16"/>
      <c r="CI42" s="24"/>
      <c r="CJ42" s="23"/>
      <c r="CK42" s="16"/>
      <c r="CL42" s="16"/>
      <c r="CM42" s="24"/>
      <c r="CN42" s="23"/>
      <c r="CO42" s="16"/>
      <c r="CP42" s="16"/>
      <c r="CQ42" s="26">
        <f t="shared" si="12"/>
        <v>0</v>
      </c>
      <c r="CR42" s="23"/>
      <c r="CS42" s="16"/>
      <c r="CT42" s="16"/>
      <c r="CU42" s="24"/>
      <c r="CV42" s="23"/>
      <c r="CW42" s="16"/>
      <c r="CX42" s="16"/>
      <c r="CY42" s="24"/>
      <c r="CZ42" s="23"/>
      <c r="DA42" s="16"/>
      <c r="DB42" s="16"/>
      <c r="DC42" s="24"/>
      <c r="DD42" s="23"/>
      <c r="DE42" s="16"/>
      <c r="DF42" s="16"/>
      <c r="DG42" s="24"/>
      <c r="DH42" s="23"/>
      <c r="DI42" s="16"/>
      <c r="DJ42" s="16"/>
      <c r="DK42" s="24"/>
      <c r="DL42" s="23"/>
      <c r="DM42" s="16"/>
      <c r="DN42" s="16"/>
      <c r="DO42" s="24"/>
      <c r="DP42" s="23"/>
      <c r="DQ42" s="16"/>
      <c r="DR42" s="16"/>
      <c r="DS42" s="24"/>
      <c r="DT42" s="23"/>
      <c r="DU42" s="16"/>
      <c r="DV42" s="16"/>
      <c r="DW42" s="24"/>
      <c r="DX42" s="23"/>
      <c r="DY42" s="16"/>
      <c r="DZ42" s="16"/>
      <c r="EA42" s="24"/>
      <c r="EB42" s="23"/>
      <c r="EC42" s="16"/>
      <c r="ED42" s="16"/>
      <c r="EE42" s="24"/>
      <c r="EF42" s="23"/>
      <c r="EG42" s="16"/>
      <c r="EH42" s="16"/>
      <c r="EI42" s="24"/>
      <c r="EJ42" s="23"/>
      <c r="EK42" s="16"/>
      <c r="EL42" s="16"/>
      <c r="EM42" s="24"/>
      <c r="EN42" s="23"/>
      <c r="EO42" s="16"/>
      <c r="EP42" s="16"/>
      <c r="EQ42" s="26">
        <f t="shared" si="2"/>
        <v>0</v>
      </c>
      <c r="ER42" s="23"/>
      <c r="ES42" s="16"/>
      <c r="ET42" s="16"/>
      <c r="EU42" s="26">
        <v>0</v>
      </c>
    </row>
    <row r="43" spans="1:151" ht="44.25" customHeight="1">
      <c r="A43" s="9" t="s">
        <v>9</v>
      </c>
      <c r="B43" s="27" t="s">
        <v>34</v>
      </c>
      <c r="C43" s="11" t="s">
        <v>259</v>
      </c>
      <c r="D43" s="12">
        <v>26005255</v>
      </c>
      <c r="E43" s="13" t="s">
        <v>289</v>
      </c>
      <c r="F43" s="3" t="s">
        <v>41</v>
      </c>
      <c r="G43" s="13" t="s">
        <v>315</v>
      </c>
      <c r="H43" s="14">
        <v>719747220</v>
      </c>
      <c r="I43" s="15" t="s">
        <v>291</v>
      </c>
      <c r="J43" s="16" t="s">
        <v>266</v>
      </c>
      <c r="K43" s="16" t="s">
        <v>266</v>
      </c>
      <c r="L43" s="8">
        <v>45974</v>
      </c>
      <c r="M43" s="8">
        <v>46356</v>
      </c>
      <c r="N43" s="17">
        <v>45938</v>
      </c>
      <c r="O43" s="48">
        <f t="shared" ca="1" si="11"/>
        <v>-4</v>
      </c>
      <c r="P43" s="12" t="str">
        <f ca="1">IF(O43&gt;=6,"Vigente",IF(AND(O43&gt;=1,O43&lt;=5),"Por Vencer","Vencido"))</f>
        <v>Vencido</v>
      </c>
      <c r="Q43" s="17">
        <v>45966</v>
      </c>
      <c r="R43" s="48">
        <f t="shared" ca="1" si="9"/>
        <v>24</v>
      </c>
      <c r="S43" s="12" t="str">
        <f t="shared" ref="S43:S46" ca="1" si="13">IF(R43&gt;=6,"Vigente",IF(AND(R43&gt;=1,R43&lt;=5),"Por Vencer","Vencido"))</f>
        <v>Vigente</v>
      </c>
      <c r="T43" s="47"/>
      <c r="U43" s="22"/>
      <c r="V43" s="23"/>
      <c r="W43" s="24"/>
      <c r="X43" s="24"/>
      <c r="Y43" s="24"/>
      <c r="Z43" s="23"/>
      <c r="AA43" s="16"/>
      <c r="AB43" s="16"/>
      <c r="AC43" s="24"/>
      <c r="AD43" s="23"/>
      <c r="AE43" s="16"/>
      <c r="AF43" s="16"/>
      <c r="AG43" s="24"/>
      <c r="AH43" s="23"/>
      <c r="AI43" s="16"/>
      <c r="AJ43" s="16"/>
      <c r="AK43" s="24"/>
      <c r="AL43" s="23"/>
      <c r="AM43" s="16"/>
      <c r="AN43" s="16"/>
      <c r="AO43" s="24">
        <v>107962083</v>
      </c>
      <c r="AP43" s="23">
        <v>0.15</v>
      </c>
      <c r="AQ43" s="25">
        <f t="shared" si="0"/>
        <v>107962083</v>
      </c>
      <c r="AR43" s="23"/>
      <c r="AS43" s="16"/>
      <c r="AT43" s="16"/>
      <c r="AU43" s="24"/>
      <c r="AV43" s="23"/>
      <c r="AW43" s="16"/>
      <c r="AX43" s="16"/>
      <c r="AY43" s="24"/>
      <c r="AZ43" s="23"/>
      <c r="BA43" s="16"/>
      <c r="BB43" s="16"/>
      <c r="BC43" s="24">
        <v>215924166</v>
      </c>
      <c r="BD43" s="23">
        <v>0.3</v>
      </c>
      <c r="BE43" s="16"/>
      <c r="BF43" s="16"/>
      <c r="BG43" s="24"/>
      <c r="BH43" s="23"/>
      <c r="BI43" s="16"/>
      <c r="BJ43" s="16"/>
      <c r="BK43" s="24"/>
      <c r="BL43" s="23"/>
      <c r="BM43" s="16"/>
      <c r="BN43" s="16"/>
      <c r="BO43" s="24">
        <v>287898888</v>
      </c>
      <c r="BP43" s="23">
        <v>0.4</v>
      </c>
      <c r="BQ43" s="16"/>
      <c r="BR43" s="16"/>
      <c r="BS43" s="24"/>
      <c r="BT43" s="23"/>
      <c r="BU43" s="16"/>
      <c r="BV43" s="16"/>
      <c r="BW43" s="24"/>
      <c r="BX43" s="23"/>
      <c r="BY43" s="16"/>
      <c r="BZ43" s="16"/>
      <c r="CA43" s="24"/>
      <c r="CB43" s="23"/>
      <c r="CC43" s="16"/>
      <c r="CD43" s="16"/>
      <c r="CE43" s="24"/>
      <c r="CF43" s="23"/>
      <c r="CG43" s="16"/>
      <c r="CH43" s="16"/>
      <c r="CI43" s="24">
        <v>107962083</v>
      </c>
      <c r="CJ43" s="23">
        <v>0.15</v>
      </c>
      <c r="CK43" s="16"/>
      <c r="CL43" s="16"/>
      <c r="CM43" s="24"/>
      <c r="CN43" s="23"/>
      <c r="CO43" s="16"/>
      <c r="CP43" s="16"/>
      <c r="CQ43" s="26">
        <f t="shared" si="12"/>
        <v>611785137</v>
      </c>
      <c r="CR43" s="23"/>
      <c r="CS43" s="16"/>
      <c r="CT43" s="16"/>
      <c r="CU43" s="24"/>
      <c r="CV43" s="23"/>
      <c r="CW43" s="16"/>
      <c r="CX43" s="16"/>
      <c r="CY43" s="24"/>
      <c r="CZ43" s="23"/>
      <c r="DA43" s="16"/>
      <c r="DB43" s="16"/>
      <c r="DC43" s="24"/>
      <c r="DD43" s="23"/>
      <c r="DE43" s="16"/>
      <c r="DF43" s="16"/>
      <c r="DG43" s="24"/>
      <c r="DH43" s="23"/>
      <c r="DI43" s="16"/>
      <c r="DJ43" s="16"/>
      <c r="DK43" s="24"/>
      <c r="DL43" s="23"/>
      <c r="DM43" s="16"/>
      <c r="DN43" s="16"/>
      <c r="DO43" s="24"/>
      <c r="DP43" s="23"/>
      <c r="DQ43" s="16"/>
      <c r="DR43" s="16"/>
      <c r="DS43" s="24"/>
      <c r="DT43" s="23"/>
      <c r="DU43" s="16"/>
      <c r="DV43" s="16"/>
      <c r="DW43" s="24"/>
      <c r="DX43" s="23"/>
      <c r="DY43" s="16"/>
      <c r="DZ43" s="16"/>
      <c r="EA43" s="24"/>
      <c r="EB43" s="23"/>
      <c r="EC43" s="16"/>
      <c r="ED43" s="16"/>
      <c r="EE43" s="24"/>
      <c r="EF43" s="23"/>
      <c r="EG43" s="16"/>
      <c r="EH43" s="16"/>
      <c r="EI43" s="24"/>
      <c r="EJ43" s="23"/>
      <c r="EK43" s="16"/>
      <c r="EL43" s="16"/>
      <c r="EM43" s="24"/>
      <c r="EN43" s="23"/>
      <c r="EO43" s="16"/>
      <c r="EP43" s="16"/>
      <c r="EQ43" s="26">
        <f t="shared" si="2"/>
        <v>0</v>
      </c>
      <c r="ER43" s="23"/>
      <c r="ES43" s="16"/>
      <c r="ET43" s="16"/>
      <c r="EU43" s="26">
        <v>719747220</v>
      </c>
    </row>
    <row r="44" spans="1:151" ht="44.25" customHeight="1">
      <c r="A44" s="9" t="s">
        <v>9</v>
      </c>
      <c r="B44" s="10" t="s">
        <v>34</v>
      </c>
      <c r="C44" s="11" t="s">
        <v>259</v>
      </c>
      <c r="D44" s="12">
        <v>26005255</v>
      </c>
      <c r="E44" s="13" t="s">
        <v>289</v>
      </c>
      <c r="F44" s="3" t="s">
        <v>41</v>
      </c>
      <c r="G44" s="13" t="s">
        <v>316</v>
      </c>
      <c r="H44" s="14">
        <v>13675197172</v>
      </c>
      <c r="I44" s="72" t="s">
        <v>317</v>
      </c>
      <c r="J44" s="16" t="s">
        <v>266</v>
      </c>
      <c r="K44" s="16" t="s">
        <v>266</v>
      </c>
      <c r="L44" s="7">
        <v>45967</v>
      </c>
      <c r="M44" s="8">
        <v>46356</v>
      </c>
      <c r="N44" s="46">
        <v>45954</v>
      </c>
      <c r="O44" s="48">
        <f t="shared" ca="1" si="11"/>
        <v>12</v>
      </c>
      <c r="P44" s="12" t="str">
        <f ca="1">IF(O44&gt;=6,"Vigente",IF(AND(O44&gt;=1,O44&lt;=5),"Por Vencer","Vencido"))</f>
        <v>Vigente</v>
      </c>
      <c r="Q44" s="17">
        <v>45957</v>
      </c>
      <c r="R44" s="48">
        <f t="shared" ca="1" si="9"/>
        <v>15</v>
      </c>
      <c r="S44" s="12" t="str">
        <f t="shared" ca="1" si="13"/>
        <v>Vigente</v>
      </c>
      <c r="T44" s="52" t="s">
        <v>318</v>
      </c>
      <c r="U44" s="22"/>
      <c r="V44" s="23"/>
      <c r="W44" s="24"/>
      <c r="X44" s="24"/>
      <c r="Y44" s="24"/>
      <c r="Z44" s="23"/>
      <c r="AA44" s="16"/>
      <c r="AB44" s="16"/>
      <c r="AC44" s="24"/>
      <c r="AD44" s="23"/>
      <c r="AE44" s="16"/>
      <c r="AF44" s="16"/>
      <c r="AG44" s="24"/>
      <c r="AH44" s="23"/>
      <c r="AI44" s="16"/>
      <c r="AJ44" s="16"/>
      <c r="AK44" s="24"/>
      <c r="AL44" s="23"/>
      <c r="AM44" s="16"/>
      <c r="AN44" s="16"/>
      <c r="AO44" s="24">
        <v>2051279576.0999999</v>
      </c>
      <c r="AP44" s="23">
        <v>0.15</v>
      </c>
      <c r="AQ44" s="25">
        <f t="shared" si="0"/>
        <v>2051279576.0999999</v>
      </c>
      <c r="AR44" s="23"/>
      <c r="AS44" s="16"/>
      <c r="AT44" s="16"/>
      <c r="AU44" s="24"/>
      <c r="AV44" s="23"/>
      <c r="AW44" s="16"/>
      <c r="AX44" s="16"/>
      <c r="AY44" s="24"/>
      <c r="AZ44" s="23"/>
      <c r="BA44" s="16"/>
      <c r="BB44" s="16"/>
      <c r="BC44" s="24">
        <v>4102559152.1999998</v>
      </c>
      <c r="BD44" s="23">
        <v>0.3</v>
      </c>
      <c r="BE44" s="16"/>
      <c r="BF44" s="16"/>
      <c r="BG44" s="24"/>
      <c r="BH44" s="23"/>
      <c r="BI44" s="16"/>
      <c r="BJ44" s="16"/>
      <c r="BK44" s="24"/>
      <c r="BL44" s="23"/>
      <c r="BM44" s="16"/>
      <c r="BN44" s="16"/>
      <c r="BO44" s="24">
        <v>5470078869.6000004</v>
      </c>
      <c r="BP44" s="23">
        <v>0.4</v>
      </c>
      <c r="BQ44" s="16"/>
      <c r="BR44" s="16"/>
      <c r="BS44" s="24"/>
      <c r="BT44" s="23"/>
      <c r="BU44" s="16"/>
      <c r="BV44" s="16"/>
      <c r="BW44" s="24"/>
      <c r="BX44" s="23"/>
      <c r="BY44" s="16"/>
      <c r="BZ44" s="16"/>
      <c r="CA44" s="24"/>
      <c r="CB44" s="23"/>
      <c r="CC44" s="16"/>
      <c r="CD44" s="16"/>
      <c r="CE44" s="24"/>
      <c r="CF44" s="23"/>
      <c r="CG44" s="16"/>
      <c r="CH44" s="16"/>
      <c r="CI44" s="24">
        <v>2051279576.0999999</v>
      </c>
      <c r="CJ44" s="23">
        <v>0.15</v>
      </c>
      <c r="CK44" s="16"/>
      <c r="CL44" s="16"/>
      <c r="CM44" s="24"/>
      <c r="CN44" s="23"/>
      <c r="CO44" s="16"/>
      <c r="CP44" s="16"/>
      <c r="CQ44" s="26">
        <f t="shared" si="12"/>
        <v>11623917597.9</v>
      </c>
      <c r="CR44" s="23"/>
      <c r="CS44" s="16"/>
      <c r="CT44" s="16"/>
      <c r="CU44" s="24"/>
      <c r="CV44" s="23"/>
      <c r="CW44" s="16"/>
      <c r="CX44" s="16"/>
      <c r="CY44" s="24"/>
      <c r="CZ44" s="23"/>
      <c r="DA44" s="16"/>
      <c r="DB44" s="16"/>
      <c r="DC44" s="24"/>
      <c r="DD44" s="23"/>
      <c r="DE44" s="16"/>
      <c r="DF44" s="16"/>
      <c r="DG44" s="24"/>
      <c r="DH44" s="23"/>
      <c r="DI44" s="16"/>
      <c r="DJ44" s="16"/>
      <c r="DK44" s="24"/>
      <c r="DL44" s="23"/>
      <c r="DM44" s="16"/>
      <c r="DN44" s="16"/>
      <c r="DO44" s="24"/>
      <c r="DP44" s="23"/>
      <c r="DQ44" s="16"/>
      <c r="DR44" s="16"/>
      <c r="DS44" s="24"/>
      <c r="DT44" s="23"/>
      <c r="DU44" s="16"/>
      <c r="DV44" s="16"/>
      <c r="DW44" s="24"/>
      <c r="DX44" s="23"/>
      <c r="DY44" s="16"/>
      <c r="DZ44" s="16"/>
      <c r="EA44" s="24"/>
      <c r="EB44" s="23"/>
      <c r="EC44" s="16"/>
      <c r="ED44" s="16"/>
      <c r="EE44" s="24"/>
      <c r="EF44" s="23"/>
      <c r="EG44" s="16"/>
      <c r="EH44" s="16"/>
      <c r="EI44" s="24"/>
      <c r="EJ44" s="23"/>
      <c r="EK44" s="16"/>
      <c r="EL44" s="16"/>
      <c r="EM44" s="24"/>
      <c r="EN44" s="23"/>
      <c r="EO44" s="16"/>
      <c r="EP44" s="16"/>
      <c r="EQ44" s="26">
        <f t="shared" si="2"/>
        <v>0</v>
      </c>
      <c r="ER44" s="23"/>
      <c r="ES44" s="16"/>
      <c r="ET44" s="16"/>
      <c r="EU44" s="26">
        <v>13675197174</v>
      </c>
    </row>
    <row r="45" spans="1:151" ht="44.25" customHeight="1">
      <c r="A45" s="9" t="s">
        <v>16</v>
      </c>
      <c r="B45" s="27" t="s">
        <v>36</v>
      </c>
      <c r="C45" s="11" t="s">
        <v>259</v>
      </c>
      <c r="D45" s="12">
        <v>26005920</v>
      </c>
      <c r="E45" s="13" t="s">
        <v>319</v>
      </c>
      <c r="F45" s="11" t="s">
        <v>42</v>
      </c>
      <c r="G45" s="51" t="s">
        <v>298</v>
      </c>
      <c r="H45" s="109">
        <v>24650917278</v>
      </c>
      <c r="I45" s="15" t="s">
        <v>320</v>
      </c>
      <c r="J45" s="16" t="s">
        <v>29</v>
      </c>
      <c r="K45" s="16" t="s">
        <v>29</v>
      </c>
      <c r="L45" s="110">
        <v>45936</v>
      </c>
      <c r="M45" s="8">
        <v>46507</v>
      </c>
      <c r="N45" s="73">
        <v>45967</v>
      </c>
      <c r="O45" s="48">
        <f t="shared" ca="1" si="11"/>
        <v>25</v>
      </c>
      <c r="P45" s="12" t="str">
        <f ca="1">IF(O45&gt;=6,"Vigente",IF(AND(O45&gt;=1,O45&lt;=5),"Por Vencer","Vencido"))</f>
        <v>Vigente</v>
      </c>
      <c r="Q45" s="7">
        <v>45968</v>
      </c>
      <c r="R45" s="48">
        <f t="shared" ca="1" si="9"/>
        <v>26</v>
      </c>
      <c r="S45" s="12" t="str">
        <f t="shared" ca="1" si="13"/>
        <v>Vigente</v>
      </c>
      <c r="T45" s="88" t="s">
        <v>321</v>
      </c>
      <c r="U45" s="22">
        <v>0</v>
      </c>
      <c r="V45" s="23">
        <v>0</v>
      </c>
      <c r="W45" s="24"/>
      <c r="X45" s="24"/>
      <c r="Y45" s="24">
        <v>0</v>
      </c>
      <c r="Z45" s="23">
        <v>0</v>
      </c>
      <c r="AA45" s="16"/>
      <c r="AB45" s="16"/>
      <c r="AC45" s="24">
        <v>0</v>
      </c>
      <c r="AD45" s="23">
        <v>0</v>
      </c>
      <c r="AE45" s="16"/>
      <c r="AF45" s="16"/>
      <c r="AG45" s="24">
        <v>0</v>
      </c>
      <c r="AH45" s="23">
        <v>0</v>
      </c>
      <c r="AI45" s="16"/>
      <c r="AJ45" s="16"/>
      <c r="AK45" s="24"/>
      <c r="AL45" s="23">
        <v>0</v>
      </c>
      <c r="AM45" s="16"/>
      <c r="AN45" s="16"/>
      <c r="AO45" s="111">
        <v>3373810196</v>
      </c>
      <c r="AP45" s="82">
        <v>0.14000000000000001</v>
      </c>
      <c r="AQ45" s="112">
        <f t="shared" si="0"/>
        <v>3373810196</v>
      </c>
      <c r="AR45" s="82">
        <v>0.14000000000000001</v>
      </c>
      <c r="AS45" s="16"/>
      <c r="AT45" s="16"/>
      <c r="AU45" s="24"/>
      <c r="AV45" s="23"/>
      <c r="AW45" s="16"/>
      <c r="AX45" s="16"/>
      <c r="AY45" s="24"/>
      <c r="AZ45" s="23"/>
      <c r="BA45" s="16"/>
      <c r="BB45" s="16"/>
      <c r="BC45" s="24"/>
      <c r="BD45" s="23"/>
      <c r="BE45" s="16"/>
      <c r="BF45" s="16"/>
      <c r="BG45" s="111">
        <v>2156276492</v>
      </c>
      <c r="BH45" s="82">
        <v>0.09</v>
      </c>
      <c r="BI45" s="16"/>
      <c r="BJ45" s="16"/>
      <c r="BK45" s="24"/>
      <c r="BL45" s="23"/>
      <c r="BM45" s="16"/>
      <c r="BN45" s="16"/>
      <c r="BO45" s="24"/>
      <c r="BP45" s="23"/>
      <c r="BQ45" s="16"/>
      <c r="BR45" s="16"/>
      <c r="BS45" s="112">
        <v>4918367852</v>
      </c>
      <c r="BT45" s="23">
        <v>0.19642123182682522</v>
      </c>
      <c r="BU45" s="16"/>
      <c r="BV45" s="16"/>
      <c r="BW45" s="24"/>
      <c r="BX45" s="23"/>
      <c r="BY45" s="16"/>
      <c r="BZ45" s="16"/>
      <c r="CA45" s="24"/>
      <c r="CB45" s="23"/>
      <c r="CC45" s="16"/>
      <c r="CD45" s="16"/>
      <c r="CE45" s="112">
        <v>5774809209</v>
      </c>
      <c r="CF45" s="23">
        <v>0.23314965170037411</v>
      </c>
      <c r="CG45" s="16"/>
      <c r="CH45" s="16"/>
      <c r="CI45" s="24"/>
      <c r="CJ45" s="23"/>
      <c r="CK45" s="16"/>
      <c r="CL45" s="16"/>
      <c r="CM45" s="112">
        <v>3648367819</v>
      </c>
      <c r="CN45" s="23">
        <v>0.14679157582699418</v>
      </c>
      <c r="CO45" s="16"/>
      <c r="CP45" s="16"/>
      <c r="CQ45" s="113">
        <f t="shared" si="12"/>
        <v>16497821372</v>
      </c>
      <c r="CR45" s="82">
        <v>0.67</v>
      </c>
      <c r="CS45" s="16"/>
      <c r="CT45" s="16"/>
      <c r="CU45" s="24"/>
      <c r="CV45" s="23"/>
      <c r="CW45" s="16"/>
      <c r="CX45" s="16"/>
      <c r="CY45" s="112">
        <v>2833889171</v>
      </c>
      <c r="CZ45" s="82">
        <v>0.11</v>
      </c>
      <c r="DA45" s="16"/>
      <c r="DB45" s="16"/>
      <c r="DC45" s="24"/>
      <c r="DD45" s="23"/>
      <c r="DE45" s="16"/>
      <c r="DF45" s="16"/>
      <c r="DG45" s="112">
        <v>1945396539.5</v>
      </c>
      <c r="DH45" s="23">
        <v>8.1259491790388105E-2</v>
      </c>
      <c r="DI45" s="16"/>
      <c r="DJ45" s="16"/>
      <c r="DK45" s="24"/>
      <c r="DL45" s="23"/>
      <c r="DM45" s="16"/>
      <c r="DN45" s="16"/>
      <c r="DO45" s="24"/>
      <c r="DP45" s="23"/>
      <c r="DQ45" s="16"/>
      <c r="DR45" s="16"/>
      <c r="DS45" s="24"/>
      <c r="DT45" s="23"/>
      <c r="DU45" s="16"/>
      <c r="DV45" s="16"/>
      <c r="DW45" s="24"/>
      <c r="DX45" s="23"/>
      <c r="DY45" s="16"/>
      <c r="DZ45" s="16"/>
      <c r="EA45" s="24"/>
      <c r="EB45" s="23"/>
      <c r="EC45" s="16"/>
      <c r="ED45" s="16"/>
      <c r="EE45" s="24"/>
      <c r="EF45" s="23"/>
      <c r="EG45" s="16"/>
      <c r="EH45" s="16"/>
      <c r="EI45" s="24"/>
      <c r="EJ45" s="23"/>
      <c r="EK45" s="16"/>
      <c r="EL45" s="16"/>
      <c r="EM45" s="24"/>
      <c r="EN45" s="23"/>
      <c r="EO45" s="16"/>
      <c r="EP45" s="16"/>
      <c r="EQ45" s="113">
        <f t="shared" si="2"/>
        <v>4779285710.5</v>
      </c>
      <c r="ER45" s="82">
        <v>0.19</v>
      </c>
      <c r="ES45" s="16"/>
      <c r="ET45" s="16"/>
      <c r="EU45" s="113">
        <v>24650917278.5</v>
      </c>
    </row>
    <row r="46" spans="1:151" ht="44.25" customHeight="1">
      <c r="A46" s="9" t="s">
        <v>16</v>
      </c>
      <c r="B46" s="10" t="s">
        <v>36</v>
      </c>
      <c r="C46" s="11" t="s">
        <v>8</v>
      </c>
      <c r="D46" s="12">
        <v>26005919</v>
      </c>
      <c r="E46" s="13" t="s">
        <v>322</v>
      </c>
      <c r="F46" s="11" t="s">
        <v>43</v>
      </c>
      <c r="G46" s="51" t="s">
        <v>298</v>
      </c>
      <c r="H46" s="109">
        <v>30657031196</v>
      </c>
      <c r="I46" s="15" t="s">
        <v>320</v>
      </c>
      <c r="J46" s="16" t="s">
        <v>29</v>
      </c>
      <c r="K46" s="16" t="s">
        <v>29</v>
      </c>
      <c r="L46" s="8">
        <v>45967</v>
      </c>
      <c r="M46" s="8">
        <v>46507</v>
      </c>
      <c r="N46" s="73">
        <v>45967</v>
      </c>
      <c r="O46" s="48">
        <f t="shared" ca="1" si="11"/>
        <v>25</v>
      </c>
      <c r="P46" s="12" t="str">
        <f ca="1">IF(O46&gt;=6,"Vigente",IF(AND(O46&gt;=1,O46&lt;=5),"Por Vencer","Vencido"))</f>
        <v>Vigente</v>
      </c>
      <c r="Q46" s="7">
        <v>45968</v>
      </c>
      <c r="R46" s="48">
        <f t="shared" ca="1" si="9"/>
        <v>26</v>
      </c>
      <c r="S46" s="12" t="str">
        <f t="shared" ca="1" si="13"/>
        <v>Vigente</v>
      </c>
      <c r="T46" s="114" t="s">
        <v>323</v>
      </c>
      <c r="U46" s="22">
        <v>0</v>
      </c>
      <c r="V46" s="23">
        <v>0</v>
      </c>
      <c r="W46" s="24"/>
      <c r="X46" s="24"/>
      <c r="Y46" s="24">
        <v>0</v>
      </c>
      <c r="Z46" s="23">
        <v>0</v>
      </c>
      <c r="AA46" s="16"/>
      <c r="AB46" s="16"/>
      <c r="AC46" s="24">
        <v>0</v>
      </c>
      <c r="AD46" s="23">
        <v>0</v>
      </c>
      <c r="AE46" s="16"/>
      <c r="AF46" s="16"/>
      <c r="AG46" s="24">
        <v>0</v>
      </c>
      <c r="AH46" s="23">
        <v>0</v>
      </c>
      <c r="AI46" s="16"/>
      <c r="AJ46" s="16"/>
      <c r="AK46" s="24"/>
      <c r="AL46" s="23">
        <v>0</v>
      </c>
      <c r="AM46" s="16"/>
      <c r="AN46" s="16"/>
      <c r="AO46" s="115">
        <v>3998744000</v>
      </c>
      <c r="AP46" s="82">
        <v>0.13</v>
      </c>
      <c r="AQ46" s="112">
        <f t="shared" si="0"/>
        <v>3998744000</v>
      </c>
      <c r="AR46" s="82">
        <v>0.13</v>
      </c>
      <c r="AS46" s="16"/>
      <c r="AT46" s="16"/>
      <c r="AU46" s="24"/>
      <c r="AV46" s="23"/>
      <c r="AW46" s="16"/>
      <c r="AX46" s="16"/>
      <c r="AY46" s="112">
        <v>3194019325</v>
      </c>
      <c r="AZ46" s="82">
        <v>0.1</v>
      </c>
      <c r="BA46" s="16"/>
      <c r="BB46" s="16"/>
      <c r="BC46" s="24"/>
      <c r="BD46" s="23"/>
      <c r="BE46" s="16"/>
      <c r="BF46" s="16"/>
      <c r="BG46" s="111">
        <v>3251665500</v>
      </c>
      <c r="BH46" s="82">
        <v>0.11</v>
      </c>
      <c r="BI46" s="16"/>
      <c r="BJ46" s="16"/>
      <c r="BK46" s="24"/>
      <c r="BL46" s="23"/>
      <c r="BM46" s="16"/>
      <c r="BN46" s="16"/>
      <c r="BO46" s="112">
        <v>4795618318</v>
      </c>
      <c r="BP46" s="82">
        <v>0.16</v>
      </c>
      <c r="BQ46" s="16"/>
      <c r="BR46" s="16"/>
      <c r="BS46" s="116"/>
      <c r="BT46" s="82"/>
      <c r="BU46" s="16"/>
      <c r="BV46" s="16"/>
      <c r="BW46" s="112">
        <v>2505818675</v>
      </c>
      <c r="BX46" s="82">
        <v>0.08</v>
      </c>
      <c r="BY46" s="16"/>
      <c r="BZ46" s="16"/>
      <c r="CA46" s="24"/>
      <c r="CB46" s="23"/>
      <c r="CC46" s="16"/>
      <c r="CD46" s="16"/>
      <c r="CE46" s="111">
        <v>3186640924</v>
      </c>
      <c r="CF46" s="82">
        <v>0.1</v>
      </c>
      <c r="CG46" s="16"/>
      <c r="CH46" s="16"/>
      <c r="CI46" s="24"/>
      <c r="CJ46" s="23"/>
      <c r="CK46" s="16"/>
      <c r="CL46" s="16"/>
      <c r="CM46" s="111">
        <v>2576230418</v>
      </c>
      <c r="CN46" s="82">
        <v>0.08</v>
      </c>
      <c r="CO46" s="16"/>
      <c r="CP46" s="16"/>
      <c r="CQ46" s="113">
        <f t="shared" si="12"/>
        <v>19509993160</v>
      </c>
      <c r="CR46" s="82">
        <v>0.64</v>
      </c>
      <c r="CS46" s="16"/>
      <c r="CT46" s="16"/>
      <c r="CU46" s="24"/>
      <c r="CV46" s="23"/>
      <c r="CW46" s="16"/>
      <c r="CX46" s="16"/>
      <c r="CY46" s="112">
        <v>4504198128</v>
      </c>
      <c r="CZ46" s="82">
        <v>0.15</v>
      </c>
      <c r="DA46" s="16"/>
      <c r="DB46" s="16"/>
      <c r="DC46" s="24"/>
      <c r="DD46" s="23"/>
      <c r="DE46" s="16"/>
      <c r="DF46" s="16"/>
      <c r="DG46" s="112">
        <v>2644095908</v>
      </c>
      <c r="DH46" s="23">
        <v>8.7506991458334349E-2</v>
      </c>
      <c r="DI46" s="16"/>
      <c r="DJ46" s="16"/>
      <c r="DK46" s="24"/>
      <c r="DL46" s="23"/>
      <c r="DM46" s="16"/>
      <c r="DN46" s="16"/>
      <c r="DO46" s="24"/>
      <c r="DP46" s="23"/>
      <c r="DQ46" s="16"/>
      <c r="DR46" s="16"/>
      <c r="DS46" s="24"/>
      <c r="DT46" s="23"/>
      <c r="DU46" s="16"/>
      <c r="DV46" s="16"/>
      <c r="DW46" s="24"/>
      <c r="DX46" s="23"/>
      <c r="DY46" s="16"/>
      <c r="DZ46" s="16"/>
      <c r="EA46" s="24"/>
      <c r="EB46" s="23"/>
      <c r="EC46" s="16"/>
      <c r="ED46" s="16"/>
      <c r="EE46" s="24"/>
      <c r="EF46" s="23"/>
      <c r="EG46" s="16"/>
      <c r="EH46" s="16"/>
      <c r="EI46" s="24"/>
      <c r="EJ46" s="23"/>
      <c r="EK46" s="16"/>
      <c r="EL46" s="16"/>
      <c r="EM46" s="24"/>
      <c r="EN46" s="23"/>
      <c r="EO46" s="16"/>
      <c r="EP46" s="16"/>
      <c r="EQ46" s="113">
        <f t="shared" si="2"/>
        <v>7148294036</v>
      </c>
      <c r="ER46" s="82">
        <v>0.23</v>
      </c>
      <c r="ES46" s="16"/>
      <c r="ET46" s="16"/>
      <c r="EU46" s="113">
        <v>30657031196</v>
      </c>
    </row>
    <row r="47" spans="1:151" ht="44.25" customHeight="1">
      <c r="A47" s="9" t="s">
        <v>9</v>
      </c>
      <c r="B47" s="27" t="s">
        <v>10</v>
      </c>
      <c r="C47" s="11" t="s">
        <v>8</v>
      </c>
      <c r="D47" s="12">
        <v>26005788</v>
      </c>
      <c r="E47" s="13" t="s">
        <v>324</v>
      </c>
      <c r="F47" s="9" t="s">
        <v>325</v>
      </c>
      <c r="G47" s="13"/>
      <c r="H47" s="14">
        <v>16439090909.090908</v>
      </c>
      <c r="I47" s="15" t="s">
        <v>242</v>
      </c>
      <c r="J47" s="16" t="s">
        <v>29</v>
      </c>
      <c r="K47" s="16" t="s">
        <v>225</v>
      </c>
      <c r="L47" s="8">
        <v>46023</v>
      </c>
      <c r="M47" s="8">
        <v>46606</v>
      </c>
      <c r="N47" s="46">
        <v>45961</v>
      </c>
      <c r="O47" s="48">
        <f t="shared" ca="1" si="11"/>
        <v>19</v>
      </c>
      <c r="P47" s="12" t="str">
        <f ca="1">IF(O47&gt;=6,"Vigente",IF(AND(O47&gt;=1,O47&lt;=5),"Por Vencer","Vencido"))</f>
        <v>Vigente</v>
      </c>
      <c r="Q47" s="17"/>
      <c r="R47" s="48"/>
      <c r="S47" s="12"/>
      <c r="T47" s="52" t="s">
        <v>243</v>
      </c>
      <c r="U47" s="22"/>
      <c r="V47" s="23"/>
      <c r="W47" s="24"/>
      <c r="X47" s="24"/>
      <c r="Y47" s="24"/>
      <c r="Z47" s="23"/>
      <c r="AA47" s="16"/>
      <c r="AB47" s="16"/>
      <c r="AC47" s="24"/>
      <c r="AD47" s="23"/>
      <c r="AE47" s="16"/>
      <c r="AF47" s="16"/>
      <c r="AG47" s="24"/>
      <c r="AH47" s="23"/>
      <c r="AI47" s="16"/>
      <c r="AJ47" s="16"/>
      <c r="AK47" s="24"/>
      <c r="AL47" s="23"/>
      <c r="AM47" s="16"/>
      <c r="AN47" s="16"/>
      <c r="AO47" s="24"/>
      <c r="AP47" s="23"/>
      <c r="AQ47" s="25">
        <f t="shared" si="0"/>
        <v>0</v>
      </c>
      <c r="AR47" s="23"/>
      <c r="AS47" s="16"/>
      <c r="AT47" s="16"/>
      <c r="AU47" s="24"/>
      <c r="AV47" s="23"/>
      <c r="AW47" s="16"/>
      <c r="AX47" s="16"/>
      <c r="AY47" s="24">
        <v>410977272.72727275</v>
      </c>
      <c r="AZ47" s="23">
        <v>2.5000000000000001E-2</v>
      </c>
      <c r="BA47" s="16"/>
      <c r="BB47" s="16"/>
      <c r="BC47" s="24">
        <v>410977272.72727275</v>
      </c>
      <c r="BD47" s="23">
        <v>2.5000000000000001E-2</v>
      </c>
      <c r="BE47" s="16"/>
      <c r="BF47" s="16"/>
      <c r="BG47" s="24">
        <v>410977272.72727275</v>
      </c>
      <c r="BH47" s="23">
        <v>2.5000000000000001E-2</v>
      </c>
      <c r="BI47" s="16"/>
      <c r="BJ47" s="16"/>
      <c r="BK47" s="24">
        <v>410977272.72727275</v>
      </c>
      <c r="BL47" s="23">
        <v>2.5000000000000001E-2</v>
      </c>
      <c r="BM47" s="16"/>
      <c r="BN47" s="16"/>
      <c r="BO47" s="24">
        <v>410977272.72727275</v>
      </c>
      <c r="BP47" s="23">
        <v>2.5000000000000001E-2</v>
      </c>
      <c r="BQ47" s="16"/>
      <c r="BR47" s="16"/>
      <c r="BS47" s="24">
        <v>410977272.72727275</v>
      </c>
      <c r="BT47" s="23">
        <v>2.5000000000000001E-2</v>
      </c>
      <c r="BU47" s="16"/>
      <c r="BV47" s="16"/>
      <c r="BW47" s="24">
        <v>821954545.4545455</v>
      </c>
      <c r="BX47" s="23">
        <v>0.05</v>
      </c>
      <c r="BY47" s="16"/>
      <c r="BZ47" s="16"/>
      <c r="CA47" s="24">
        <v>821954545.4545455</v>
      </c>
      <c r="CB47" s="23">
        <v>0.05</v>
      </c>
      <c r="CC47" s="16"/>
      <c r="CD47" s="16"/>
      <c r="CE47" s="24">
        <v>821954545.4545455</v>
      </c>
      <c r="CF47" s="23">
        <v>0.05</v>
      </c>
      <c r="CG47" s="16"/>
      <c r="CH47" s="16"/>
      <c r="CI47" s="24">
        <v>821954545.4545455</v>
      </c>
      <c r="CJ47" s="23">
        <v>0.05</v>
      </c>
      <c r="CK47" s="16"/>
      <c r="CL47" s="16"/>
      <c r="CM47" s="24">
        <v>821954545.4545455</v>
      </c>
      <c r="CN47" s="23">
        <v>0.05</v>
      </c>
      <c r="CO47" s="16"/>
      <c r="CP47" s="16"/>
      <c r="CQ47" s="26">
        <f t="shared" si="12"/>
        <v>6575636363.636364</v>
      </c>
      <c r="CR47" s="23">
        <v>0.39999999999999997</v>
      </c>
      <c r="CS47" s="16"/>
      <c r="CT47" s="16"/>
      <c r="CU47" s="24">
        <v>821954545.4545455</v>
      </c>
      <c r="CV47" s="23">
        <v>0.05</v>
      </c>
      <c r="CW47" s="16"/>
      <c r="CX47" s="16"/>
      <c r="CY47" s="24">
        <v>821954545.4545455</v>
      </c>
      <c r="CZ47" s="23">
        <v>0.05</v>
      </c>
      <c r="DA47" s="16"/>
      <c r="DB47" s="16"/>
      <c r="DC47" s="24">
        <v>821954545.4545455</v>
      </c>
      <c r="DD47" s="23">
        <v>0.05</v>
      </c>
      <c r="DE47" s="16"/>
      <c r="DF47" s="16"/>
      <c r="DG47" s="24">
        <v>821954545.4545455</v>
      </c>
      <c r="DH47" s="23">
        <v>0.05</v>
      </c>
      <c r="DI47" s="16"/>
      <c r="DJ47" s="16"/>
      <c r="DK47" s="24">
        <v>1643909090.909091</v>
      </c>
      <c r="DL47" s="23">
        <v>0.1</v>
      </c>
      <c r="DM47" s="16"/>
      <c r="DN47" s="16"/>
      <c r="DO47" s="24">
        <v>1643909090.909091</v>
      </c>
      <c r="DP47" s="23">
        <v>0.1</v>
      </c>
      <c r="DQ47" s="16"/>
      <c r="DR47" s="16"/>
      <c r="DS47" s="24">
        <v>1643909090.909091</v>
      </c>
      <c r="DT47" s="23">
        <v>0.1</v>
      </c>
      <c r="DU47" s="16"/>
      <c r="DV47" s="16"/>
      <c r="DW47" s="24">
        <v>1643909090.909091</v>
      </c>
      <c r="DX47" s="23">
        <v>0.1</v>
      </c>
      <c r="DY47" s="16"/>
      <c r="DZ47" s="16"/>
      <c r="EA47" s="24"/>
      <c r="EB47" s="23"/>
      <c r="EC47" s="16"/>
      <c r="ED47" s="16"/>
      <c r="EE47" s="24"/>
      <c r="EF47" s="23"/>
      <c r="EG47" s="16"/>
      <c r="EH47" s="16"/>
      <c r="EI47" s="24"/>
      <c r="EJ47" s="23"/>
      <c r="EK47" s="16"/>
      <c r="EL47" s="16"/>
      <c r="EM47" s="24"/>
      <c r="EN47" s="23"/>
      <c r="EO47" s="16"/>
      <c r="EP47" s="16"/>
      <c r="EQ47" s="26">
        <f t="shared" si="2"/>
        <v>9863454545.4545479</v>
      </c>
      <c r="ER47" s="23">
        <v>0.6</v>
      </c>
      <c r="ES47" s="16"/>
      <c r="ET47" s="16"/>
      <c r="EU47" s="26">
        <v>16439090909.090912</v>
      </c>
    </row>
    <row r="48" spans="1:151" ht="44.25" customHeight="1">
      <c r="A48" s="9" t="s">
        <v>9</v>
      </c>
      <c r="B48" s="10" t="s">
        <v>10</v>
      </c>
      <c r="C48" s="11" t="s">
        <v>8</v>
      </c>
      <c r="D48" s="12">
        <v>26005788</v>
      </c>
      <c r="E48" s="13" t="s">
        <v>324</v>
      </c>
      <c r="F48" s="9" t="s">
        <v>325</v>
      </c>
      <c r="G48" s="13"/>
      <c r="H48" s="14">
        <v>1643909090.909091</v>
      </c>
      <c r="I48" s="15" t="s">
        <v>245</v>
      </c>
      <c r="J48" s="16" t="s">
        <v>29</v>
      </c>
      <c r="K48" s="16" t="s">
        <v>225</v>
      </c>
      <c r="L48" s="8">
        <v>46023</v>
      </c>
      <c r="M48" s="8">
        <v>46606</v>
      </c>
      <c r="N48" s="46">
        <v>45961</v>
      </c>
      <c r="O48" s="48">
        <f t="shared" ca="1" si="11"/>
        <v>19</v>
      </c>
      <c r="P48" s="12" t="str">
        <f ca="1">IF(O48&gt;=6,"Vigente",IF(AND(O48&gt;=1,O48&lt;=5),"Por Vencer","Vencido"))</f>
        <v>Vigente</v>
      </c>
      <c r="Q48" s="17"/>
      <c r="R48" s="48"/>
      <c r="S48" s="12"/>
      <c r="T48" s="52" t="s">
        <v>243</v>
      </c>
      <c r="U48" s="22"/>
      <c r="V48" s="23"/>
      <c r="W48" s="24"/>
      <c r="X48" s="24"/>
      <c r="Y48" s="24"/>
      <c r="Z48" s="23"/>
      <c r="AA48" s="16"/>
      <c r="AB48" s="16"/>
      <c r="AC48" s="24"/>
      <c r="AD48" s="23"/>
      <c r="AE48" s="16"/>
      <c r="AF48" s="16"/>
      <c r="AG48" s="24"/>
      <c r="AH48" s="23"/>
      <c r="AI48" s="16"/>
      <c r="AJ48" s="16"/>
      <c r="AK48" s="24"/>
      <c r="AL48" s="23"/>
      <c r="AM48" s="16"/>
      <c r="AN48" s="16"/>
      <c r="AO48" s="24"/>
      <c r="AP48" s="23"/>
      <c r="AQ48" s="25">
        <f t="shared" si="0"/>
        <v>0</v>
      </c>
      <c r="AR48" s="23"/>
      <c r="AS48" s="16"/>
      <c r="AT48" s="16"/>
      <c r="AU48" s="24"/>
      <c r="AV48" s="23"/>
      <c r="AW48" s="16"/>
      <c r="AX48" s="16"/>
      <c r="AY48" s="24">
        <v>41097727.272727281</v>
      </c>
      <c r="AZ48" s="23">
        <v>2.5000000000000001E-2</v>
      </c>
      <c r="BA48" s="16"/>
      <c r="BB48" s="16"/>
      <c r="BC48" s="24">
        <v>41097727.272727281</v>
      </c>
      <c r="BD48" s="23">
        <v>2.5000000000000001E-2</v>
      </c>
      <c r="BE48" s="16"/>
      <c r="BF48" s="16"/>
      <c r="BG48" s="24">
        <v>41097727.272727281</v>
      </c>
      <c r="BH48" s="23">
        <v>2.5000000000000001E-2</v>
      </c>
      <c r="BI48" s="16"/>
      <c r="BJ48" s="16"/>
      <c r="BK48" s="24">
        <v>41097727.272727281</v>
      </c>
      <c r="BL48" s="23">
        <v>2.5000000000000001E-2</v>
      </c>
      <c r="BM48" s="16"/>
      <c r="BN48" s="16"/>
      <c r="BO48" s="24">
        <v>41097727.272727281</v>
      </c>
      <c r="BP48" s="23">
        <v>2.5000000000000001E-2</v>
      </c>
      <c r="BQ48" s="16"/>
      <c r="BR48" s="16"/>
      <c r="BS48" s="24">
        <v>41097727.272727281</v>
      </c>
      <c r="BT48" s="23">
        <v>2.5000000000000001E-2</v>
      </c>
      <c r="BU48" s="16"/>
      <c r="BV48" s="16"/>
      <c r="BW48" s="24">
        <v>82195454.545454562</v>
      </c>
      <c r="BX48" s="23">
        <v>0.05</v>
      </c>
      <c r="BY48" s="16"/>
      <c r="BZ48" s="16"/>
      <c r="CA48" s="24">
        <v>82195454.545454562</v>
      </c>
      <c r="CB48" s="23">
        <v>0.05</v>
      </c>
      <c r="CC48" s="16"/>
      <c r="CD48" s="16"/>
      <c r="CE48" s="24">
        <v>82195454.545454562</v>
      </c>
      <c r="CF48" s="23">
        <v>0.05</v>
      </c>
      <c r="CG48" s="16"/>
      <c r="CH48" s="16"/>
      <c r="CI48" s="24">
        <v>82195454.545454562</v>
      </c>
      <c r="CJ48" s="23">
        <v>0.05</v>
      </c>
      <c r="CK48" s="16"/>
      <c r="CL48" s="16"/>
      <c r="CM48" s="24">
        <v>82195454.545454562</v>
      </c>
      <c r="CN48" s="23">
        <v>0.05</v>
      </c>
      <c r="CO48" s="16"/>
      <c r="CP48" s="16"/>
      <c r="CQ48" s="26">
        <f t="shared" si="12"/>
        <v>657563636.36363649</v>
      </c>
      <c r="CR48" s="23">
        <v>0.39999999999999997</v>
      </c>
      <c r="CS48" s="16"/>
      <c r="CT48" s="16"/>
      <c r="CU48" s="24">
        <v>82195454.545454562</v>
      </c>
      <c r="CV48" s="23">
        <v>0.05</v>
      </c>
      <c r="CW48" s="16"/>
      <c r="CX48" s="16"/>
      <c r="CY48" s="24">
        <v>82195454.545454562</v>
      </c>
      <c r="CZ48" s="23">
        <v>0.05</v>
      </c>
      <c r="DA48" s="16"/>
      <c r="DB48" s="16"/>
      <c r="DC48" s="24">
        <v>82195454.545454562</v>
      </c>
      <c r="DD48" s="23">
        <v>0.05</v>
      </c>
      <c r="DE48" s="16"/>
      <c r="DF48" s="16"/>
      <c r="DG48" s="24">
        <v>82195454.545454562</v>
      </c>
      <c r="DH48" s="23">
        <v>0.05</v>
      </c>
      <c r="DI48" s="16"/>
      <c r="DJ48" s="16"/>
      <c r="DK48" s="24">
        <v>164390909.09090912</v>
      </c>
      <c r="DL48" s="23">
        <v>0.1</v>
      </c>
      <c r="DM48" s="16"/>
      <c r="DN48" s="16"/>
      <c r="DO48" s="24">
        <v>164390909.09090912</v>
      </c>
      <c r="DP48" s="23">
        <v>0.1</v>
      </c>
      <c r="DQ48" s="16"/>
      <c r="DR48" s="16"/>
      <c r="DS48" s="24">
        <v>164390909.09090912</v>
      </c>
      <c r="DT48" s="23">
        <v>0.1</v>
      </c>
      <c r="DU48" s="16"/>
      <c r="DV48" s="16"/>
      <c r="DW48" s="24">
        <v>164390909.09090912</v>
      </c>
      <c r="DX48" s="23">
        <v>0.1</v>
      </c>
      <c r="DY48" s="16"/>
      <c r="DZ48" s="16"/>
      <c r="EA48" s="24"/>
      <c r="EB48" s="23"/>
      <c r="EC48" s="16"/>
      <c r="ED48" s="16"/>
      <c r="EE48" s="24"/>
      <c r="EF48" s="23"/>
      <c r="EG48" s="16"/>
      <c r="EH48" s="16"/>
      <c r="EI48" s="24"/>
      <c r="EJ48" s="23"/>
      <c r="EK48" s="16"/>
      <c r="EL48" s="16"/>
      <c r="EM48" s="24"/>
      <c r="EN48" s="23"/>
      <c r="EO48" s="16"/>
      <c r="EP48" s="16"/>
      <c r="EQ48" s="26">
        <f t="shared" si="2"/>
        <v>986345454.5454545</v>
      </c>
      <c r="ER48" s="23">
        <v>0.6</v>
      </c>
      <c r="ES48" s="16"/>
      <c r="ET48" s="16"/>
      <c r="EU48" s="26">
        <v>1643909090.909091</v>
      </c>
    </row>
    <row r="49" spans="1:151" ht="44.25" customHeight="1">
      <c r="A49" s="9" t="s">
        <v>9</v>
      </c>
      <c r="B49" s="27" t="s">
        <v>10</v>
      </c>
      <c r="C49" s="11" t="s">
        <v>8</v>
      </c>
      <c r="D49" s="12">
        <v>26005788</v>
      </c>
      <c r="E49" s="13" t="s">
        <v>324</v>
      </c>
      <c r="F49" s="9" t="s">
        <v>44</v>
      </c>
      <c r="G49" s="13"/>
      <c r="H49" s="14">
        <v>13043478260.869566</v>
      </c>
      <c r="I49" s="15" t="s">
        <v>242</v>
      </c>
      <c r="J49" s="16" t="s">
        <v>29</v>
      </c>
      <c r="K49" s="16" t="s">
        <v>225</v>
      </c>
      <c r="L49" s="8">
        <v>46023</v>
      </c>
      <c r="M49" s="8">
        <v>46630</v>
      </c>
      <c r="N49" s="46">
        <v>45961</v>
      </c>
      <c r="O49" s="48">
        <f t="shared" ca="1" si="11"/>
        <v>19</v>
      </c>
      <c r="P49" s="12" t="str">
        <f ca="1">IF(O49&gt;=6,"Vigente",IF(AND(O49&gt;=1,O49&lt;=5),"Por Vencer","Vencido"))</f>
        <v>Vigente</v>
      </c>
      <c r="Q49" s="46">
        <v>46052</v>
      </c>
      <c r="R49" s="48">
        <f ca="1">Q49-TODAY()</f>
        <v>110</v>
      </c>
      <c r="S49" s="12" t="str">
        <f ca="1">IF(R49&gt;=6,"Vigente",IF(AND(R49&gt;=1,R49&lt;=5),"Por Vencer","Vencido"))</f>
        <v>Vigente</v>
      </c>
      <c r="T49" s="52" t="s">
        <v>243</v>
      </c>
      <c r="U49" s="22"/>
      <c r="V49" s="23"/>
      <c r="W49" s="24"/>
      <c r="X49" s="24"/>
      <c r="Y49" s="24"/>
      <c r="Z49" s="23"/>
      <c r="AA49" s="16"/>
      <c r="AB49" s="16"/>
      <c r="AC49" s="24"/>
      <c r="AD49" s="23"/>
      <c r="AE49" s="16"/>
      <c r="AF49" s="16"/>
      <c r="AG49" s="24"/>
      <c r="AH49" s="23"/>
      <c r="AI49" s="16"/>
      <c r="AJ49" s="16"/>
      <c r="AK49" s="24"/>
      <c r="AL49" s="23"/>
      <c r="AM49" s="16"/>
      <c r="AN49" s="16"/>
      <c r="AO49" s="24"/>
      <c r="AP49" s="23"/>
      <c r="AQ49" s="25">
        <f t="shared" si="0"/>
        <v>0</v>
      </c>
      <c r="AR49" s="23"/>
      <c r="AS49" s="16"/>
      <c r="AT49" s="16"/>
      <c r="AU49" s="24"/>
      <c r="AV49" s="23"/>
      <c r="AW49" s="16"/>
      <c r="AX49" s="16"/>
      <c r="AY49" s="24">
        <v>326086956.52173918</v>
      </c>
      <c r="AZ49" s="23">
        <v>2.5000000000000001E-2</v>
      </c>
      <c r="BA49" s="16"/>
      <c r="BB49" s="16"/>
      <c r="BC49" s="24">
        <v>326086956.52173918</v>
      </c>
      <c r="BD49" s="23">
        <v>2.5000000000000001E-2</v>
      </c>
      <c r="BE49" s="16"/>
      <c r="BF49" s="16"/>
      <c r="BG49" s="24">
        <v>326086956.52173918</v>
      </c>
      <c r="BH49" s="23">
        <v>2.5000000000000001E-2</v>
      </c>
      <c r="BI49" s="16"/>
      <c r="BJ49" s="16"/>
      <c r="BK49" s="24">
        <v>326086956.52173918</v>
      </c>
      <c r="BL49" s="23">
        <v>2.5000000000000001E-2</v>
      </c>
      <c r="BM49" s="16"/>
      <c r="BN49" s="16"/>
      <c r="BO49" s="24">
        <v>326086956.52173918</v>
      </c>
      <c r="BP49" s="23">
        <v>2.5000000000000001E-2</v>
      </c>
      <c r="BQ49" s="16"/>
      <c r="BR49" s="16"/>
      <c r="BS49" s="24">
        <v>326086956.52173918</v>
      </c>
      <c r="BT49" s="23">
        <v>2.5000000000000001E-2</v>
      </c>
      <c r="BU49" s="16"/>
      <c r="BV49" s="16"/>
      <c r="BW49" s="24">
        <v>652173913.04347837</v>
      </c>
      <c r="BX49" s="23">
        <v>0.05</v>
      </c>
      <c r="BY49" s="16"/>
      <c r="BZ49" s="16"/>
      <c r="CA49" s="24">
        <v>652173913.04347837</v>
      </c>
      <c r="CB49" s="23">
        <v>0.05</v>
      </c>
      <c r="CC49" s="16"/>
      <c r="CD49" s="16"/>
      <c r="CE49" s="24">
        <v>652173913.04347837</v>
      </c>
      <c r="CF49" s="23">
        <v>0.05</v>
      </c>
      <c r="CG49" s="16"/>
      <c r="CH49" s="16"/>
      <c r="CI49" s="24">
        <v>652173913.04347837</v>
      </c>
      <c r="CJ49" s="23">
        <v>0.05</v>
      </c>
      <c r="CK49" s="16"/>
      <c r="CL49" s="16"/>
      <c r="CM49" s="24">
        <v>652173913.04347837</v>
      </c>
      <c r="CN49" s="23">
        <v>0.05</v>
      </c>
      <c r="CO49" s="16"/>
      <c r="CP49" s="16"/>
      <c r="CQ49" s="26">
        <f t="shared" si="12"/>
        <v>5217391304.347827</v>
      </c>
      <c r="CR49" s="23">
        <v>0.39999999999999997</v>
      </c>
      <c r="CS49" s="16"/>
      <c r="CT49" s="16"/>
      <c r="CU49" s="24">
        <v>652173913.04347837</v>
      </c>
      <c r="CV49" s="23">
        <v>0.05</v>
      </c>
      <c r="CW49" s="16"/>
      <c r="CX49" s="16"/>
      <c r="CY49" s="24">
        <v>652173913.04347837</v>
      </c>
      <c r="CZ49" s="23">
        <v>0.05</v>
      </c>
      <c r="DA49" s="16"/>
      <c r="DB49" s="16"/>
      <c r="DC49" s="24">
        <v>652173913.04347837</v>
      </c>
      <c r="DD49" s="23">
        <v>0.05</v>
      </c>
      <c r="DE49" s="16"/>
      <c r="DF49" s="16"/>
      <c r="DG49" s="24">
        <v>652173913.04347837</v>
      </c>
      <c r="DH49" s="23">
        <v>0.05</v>
      </c>
      <c r="DI49" s="16"/>
      <c r="DJ49" s="16"/>
      <c r="DK49" s="24">
        <v>1304347826.0869567</v>
      </c>
      <c r="DL49" s="23">
        <v>0.1</v>
      </c>
      <c r="DM49" s="16"/>
      <c r="DN49" s="16"/>
      <c r="DO49" s="24">
        <v>1304347826.0869567</v>
      </c>
      <c r="DP49" s="23">
        <v>0.1</v>
      </c>
      <c r="DQ49" s="16"/>
      <c r="DR49" s="16"/>
      <c r="DS49" s="24">
        <v>1304347826.0869567</v>
      </c>
      <c r="DT49" s="23">
        <v>0.1</v>
      </c>
      <c r="DU49" s="16"/>
      <c r="DV49" s="16"/>
      <c r="DW49" s="24">
        <v>1304347826.0869567</v>
      </c>
      <c r="DX49" s="23">
        <v>0.1</v>
      </c>
      <c r="DY49" s="16"/>
      <c r="DZ49" s="16"/>
      <c r="EA49" s="24"/>
      <c r="EB49" s="23"/>
      <c r="EC49" s="16"/>
      <c r="ED49" s="16"/>
      <c r="EE49" s="24"/>
      <c r="EF49" s="23"/>
      <c r="EG49" s="16"/>
      <c r="EH49" s="16"/>
      <c r="EI49" s="24"/>
      <c r="EJ49" s="23"/>
      <c r="EK49" s="16"/>
      <c r="EL49" s="16"/>
      <c r="EM49" s="24"/>
      <c r="EN49" s="23"/>
      <c r="EO49" s="16"/>
      <c r="EP49" s="16"/>
      <c r="EQ49" s="26">
        <f t="shared" si="2"/>
        <v>7826086956.521739</v>
      </c>
      <c r="ER49" s="23">
        <v>0.6</v>
      </c>
      <c r="ES49" s="16"/>
      <c r="ET49" s="16"/>
      <c r="EU49" s="26">
        <v>13043478260.869566</v>
      </c>
    </row>
    <row r="50" spans="1:151" ht="44.25" customHeight="1">
      <c r="A50" s="9" t="s">
        <v>9</v>
      </c>
      <c r="B50" s="10" t="s">
        <v>10</v>
      </c>
      <c r="C50" s="11" t="s">
        <v>8</v>
      </c>
      <c r="D50" s="12">
        <v>26005788</v>
      </c>
      <c r="E50" s="13" t="s">
        <v>324</v>
      </c>
      <c r="F50" s="9" t="s">
        <v>44</v>
      </c>
      <c r="G50" s="13"/>
      <c r="H50" s="14">
        <v>1956521739.130434</v>
      </c>
      <c r="I50" s="15" t="s">
        <v>245</v>
      </c>
      <c r="J50" s="16" t="s">
        <v>29</v>
      </c>
      <c r="K50" s="16" t="s">
        <v>225</v>
      </c>
      <c r="L50" s="8">
        <v>46023</v>
      </c>
      <c r="M50" s="8">
        <v>46630</v>
      </c>
      <c r="N50" s="46">
        <v>45961</v>
      </c>
      <c r="O50" s="48">
        <f t="shared" ca="1" si="11"/>
        <v>19</v>
      </c>
      <c r="P50" s="12" t="str">
        <f ca="1">IF(O50&gt;=6,"Vigente",IF(AND(O50&gt;=1,O50&lt;=5),"Por Vencer","Vencido"))</f>
        <v>Vigente</v>
      </c>
      <c r="Q50" s="17"/>
      <c r="R50" s="48"/>
      <c r="S50" s="12"/>
      <c r="T50" s="52" t="s">
        <v>243</v>
      </c>
      <c r="U50" s="22"/>
      <c r="V50" s="23"/>
      <c r="W50" s="24"/>
      <c r="X50" s="24"/>
      <c r="Y50" s="24"/>
      <c r="Z50" s="23"/>
      <c r="AA50" s="16"/>
      <c r="AB50" s="16"/>
      <c r="AC50" s="24"/>
      <c r="AD50" s="23"/>
      <c r="AE50" s="16"/>
      <c r="AF50" s="16"/>
      <c r="AG50" s="24"/>
      <c r="AH50" s="23"/>
      <c r="AI50" s="16"/>
      <c r="AJ50" s="16"/>
      <c r="AK50" s="24"/>
      <c r="AL50" s="23"/>
      <c r="AM50" s="16"/>
      <c r="AN50" s="16"/>
      <c r="AO50" s="24"/>
      <c r="AP50" s="23"/>
      <c r="AQ50" s="25">
        <f t="shared" si="0"/>
        <v>0</v>
      </c>
      <c r="AR50" s="23"/>
      <c r="AS50" s="16"/>
      <c r="AT50" s="16"/>
      <c r="AU50" s="24"/>
      <c r="AV50" s="23"/>
      <c r="AW50" s="16"/>
      <c r="AX50" s="16"/>
      <c r="AY50" s="24">
        <v>48913043.478260852</v>
      </c>
      <c r="AZ50" s="23">
        <v>2.5000000000000001E-2</v>
      </c>
      <c r="BA50" s="16"/>
      <c r="BB50" s="16"/>
      <c r="BC50" s="24">
        <v>48913043.478260852</v>
      </c>
      <c r="BD50" s="23">
        <v>2.5000000000000001E-2</v>
      </c>
      <c r="BE50" s="16"/>
      <c r="BF50" s="16"/>
      <c r="BG50" s="24">
        <v>48913043.478260852</v>
      </c>
      <c r="BH50" s="23">
        <v>2.5000000000000001E-2</v>
      </c>
      <c r="BI50" s="16"/>
      <c r="BJ50" s="16"/>
      <c r="BK50" s="24">
        <v>48913043.478260852</v>
      </c>
      <c r="BL50" s="23">
        <v>2.5000000000000001E-2</v>
      </c>
      <c r="BM50" s="16"/>
      <c r="BN50" s="16"/>
      <c r="BO50" s="24">
        <v>48913043.478260852</v>
      </c>
      <c r="BP50" s="23">
        <v>2.5000000000000001E-2</v>
      </c>
      <c r="BQ50" s="16"/>
      <c r="BR50" s="16"/>
      <c r="BS50" s="24">
        <v>48913043.478260852</v>
      </c>
      <c r="BT50" s="23">
        <v>2.5000000000000001E-2</v>
      </c>
      <c r="BU50" s="16"/>
      <c r="BV50" s="16"/>
      <c r="BW50" s="24">
        <v>97826086.956521705</v>
      </c>
      <c r="BX50" s="23">
        <v>0.05</v>
      </c>
      <c r="BY50" s="16"/>
      <c r="BZ50" s="16"/>
      <c r="CA50" s="24">
        <v>97826086.956521705</v>
      </c>
      <c r="CB50" s="23">
        <v>0.05</v>
      </c>
      <c r="CC50" s="16"/>
      <c r="CD50" s="16"/>
      <c r="CE50" s="24">
        <v>97826086.956521705</v>
      </c>
      <c r="CF50" s="23">
        <v>0.05</v>
      </c>
      <c r="CG50" s="16"/>
      <c r="CH50" s="16"/>
      <c r="CI50" s="24">
        <v>97826086.956521705</v>
      </c>
      <c r="CJ50" s="23">
        <v>0.05</v>
      </c>
      <c r="CK50" s="16"/>
      <c r="CL50" s="16"/>
      <c r="CM50" s="24">
        <v>97826086.956521705</v>
      </c>
      <c r="CN50" s="23">
        <v>0.05</v>
      </c>
      <c r="CO50" s="16"/>
      <c r="CP50" s="16"/>
      <c r="CQ50" s="26">
        <f t="shared" si="12"/>
        <v>782608695.65217376</v>
      </c>
      <c r="CR50" s="23">
        <v>0.39999999999999997</v>
      </c>
      <c r="CS50" s="16"/>
      <c r="CT50" s="16"/>
      <c r="CU50" s="24">
        <v>97826086.956521705</v>
      </c>
      <c r="CV50" s="23">
        <v>0.05</v>
      </c>
      <c r="CW50" s="16"/>
      <c r="CX50" s="16"/>
      <c r="CY50" s="24">
        <v>97826086.956521705</v>
      </c>
      <c r="CZ50" s="23">
        <v>0.05</v>
      </c>
      <c r="DA50" s="16"/>
      <c r="DB50" s="16"/>
      <c r="DC50" s="24">
        <v>97826086.956521705</v>
      </c>
      <c r="DD50" s="23">
        <v>0.05</v>
      </c>
      <c r="DE50" s="16"/>
      <c r="DF50" s="16"/>
      <c r="DG50" s="24">
        <v>97826086.956521705</v>
      </c>
      <c r="DH50" s="23">
        <v>0.05</v>
      </c>
      <c r="DI50" s="16"/>
      <c r="DJ50" s="16"/>
      <c r="DK50" s="24">
        <v>195652173.91304341</v>
      </c>
      <c r="DL50" s="23">
        <v>0.1</v>
      </c>
      <c r="DM50" s="16"/>
      <c r="DN50" s="16"/>
      <c r="DO50" s="24">
        <v>195652173.91304341</v>
      </c>
      <c r="DP50" s="23">
        <v>0.1</v>
      </c>
      <c r="DQ50" s="16"/>
      <c r="DR50" s="16"/>
      <c r="DS50" s="24">
        <v>195652173.91304341</v>
      </c>
      <c r="DT50" s="23">
        <v>0.1</v>
      </c>
      <c r="DU50" s="16"/>
      <c r="DV50" s="16"/>
      <c r="DW50" s="24">
        <v>195652173.91304341</v>
      </c>
      <c r="DX50" s="23">
        <v>0.1</v>
      </c>
      <c r="DY50" s="16"/>
      <c r="DZ50" s="16"/>
      <c r="EA50" s="24"/>
      <c r="EB50" s="23"/>
      <c r="EC50" s="16"/>
      <c r="ED50" s="16"/>
      <c r="EE50" s="24"/>
      <c r="EF50" s="23"/>
      <c r="EG50" s="16"/>
      <c r="EH50" s="16"/>
      <c r="EI50" s="24"/>
      <c r="EJ50" s="23"/>
      <c r="EK50" s="16"/>
      <c r="EL50" s="16"/>
      <c r="EM50" s="24"/>
      <c r="EN50" s="23"/>
      <c r="EO50" s="16"/>
      <c r="EP50" s="16"/>
      <c r="EQ50" s="26">
        <f t="shared" si="2"/>
        <v>1173913043.4782605</v>
      </c>
      <c r="ER50" s="23">
        <v>0.6</v>
      </c>
      <c r="ES50" s="16"/>
      <c r="ET50" s="16"/>
      <c r="EU50" s="26">
        <v>1956521739.1304343</v>
      </c>
    </row>
    <row r="51" spans="1:151" ht="44.25" customHeight="1">
      <c r="A51" s="9" t="s">
        <v>9</v>
      </c>
      <c r="B51" s="27" t="s">
        <v>10</v>
      </c>
      <c r="C51" s="11"/>
      <c r="D51" s="12">
        <v>26005788</v>
      </c>
      <c r="E51" s="13" t="s">
        <v>324</v>
      </c>
      <c r="F51" s="9" t="s">
        <v>326</v>
      </c>
      <c r="G51" s="13"/>
      <c r="H51" s="14">
        <v>31401869158.878502</v>
      </c>
      <c r="I51" s="15" t="s">
        <v>242</v>
      </c>
      <c r="J51" s="16" t="s">
        <v>29</v>
      </c>
      <c r="K51" s="16" t="s">
        <v>225</v>
      </c>
      <c r="L51" s="8">
        <v>46082</v>
      </c>
      <c r="M51" s="8">
        <v>46752</v>
      </c>
      <c r="N51" s="17"/>
      <c r="O51" s="48"/>
      <c r="P51" s="12"/>
      <c r="Q51" s="17"/>
      <c r="R51" s="48"/>
      <c r="S51" s="12"/>
      <c r="T51" s="47"/>
      <c r="U51" s="22"/>
      <c r="V51" s="23"/>
      <c r="W51" s="24"/>
      <c r="X51" s="24"/>
      <c r="Y51" s="24"/>
      <c r="Z51" s="23"/>
      <c r="AA51" s="16"/>
      <c r="AB51" s="16"/>
      <c r="AC51" s="24"/>
      <c r="AD51" s="23"/>
      <c r="AE51" s="16"/>
      <c r="AF51" s="16"/>
      <c r="AG51" s="24"/>
      <c r="AH51" s="23"/>
      <c r="AI51" s="16"/>
      <c r="AJ51" s="16"/>
      <c r="AK51" s="24"/>
      <c r="AL51" s="23"/>
      <c r="AM51" s="16"/>
      <c r="AN51" s="16"/>
      <c r="AO51" s="24"/>
      <c r="AP51" s="23"/>
      <c r="AQ51" s="25">
        <f t="shared" si="0"/>
        <v>0</v>
      </c>
      <c r="AR51" s="23"/>
      <c r="AS51" s="16"/>
      <c r="AT51" s="16"/>
      <c r="AU51" s="24"/>
      <c r="AV51" s="23"/>
      <c r="AW51" s="16"/>
      <c r="AX51" s="16"/>
      <c r="AY51" s="24"/>
      <c r="AZ51" s="23"/>
      <c r="BA51" s="16"/>
      <c r="BB51" s="16"/>
      <c r="BC51" s="24"/>
      <c r="BD51" s="23"/>
      <c r="BE51" s="16"/>
      <c r="BF51" s="16"/>
      <c r="BG51" s="24">
        <v>785046728.97196257</v>
      </c>
      <c r="BH51" s="23">
        <v>2.5000000000000001E-2</v>
      </c>
      <c r="BI51" s="16"/>
      <c r="BJ51" s="16"/>
      <c r="BK51" s="24">
        <v>1570093457.9439251</v>
      </c>
      <c r="BL51" s="23">
        <v>0.05</v>
      </c>
      <c r="BM51" s="16"/>
      <c r="BN51" s="16"/>
      <c r="BO51" s="24">
        <v>1570093457.9439251</v>
      </c>
      <c r="BP51" s="23">
        <v>0.05</v>
      </c>
      <c r="BQ51" s="16"/>
      <c r="BR51" s="16"/>
      <c r="BS51" s="24">
        <v>785046728.97196257</v>
      </c>
      <c r="BT51" s="23">
        <v>2.5000000000000001E-2</v>
      </c>
      <c r="BU51" s="16"/>
      <c r="BV51" s="16"/>
      <c r="BW51" s="24">
        <v>1570093457.9439251</v>
      </c>
      <c r="BX51" s="23">
        <v>0.05</v>
      </c>
      <c r="BY51" s="16"/>
      <c r="BZ51" s="16"/>
      <c r="CA51" s="24">
        <v>1570093457.9439251</v>
      </c>
      <c r="CB51" s="23">
        <v>0.05</v>
      </c>
      <c r="CC51" s="16"/>
      <c r="CD51" s="16"/>
      <c r="CE51" s="24">
        <v>1570093457.9439251</v>
      </c>
      <c r="CF51" s="23">
        <v>0.05</v>
      </c>
      <c r="CG51" s="16"/>
      <c r="CH51" s="16"/>
      <c r="CI51" s="24">
        <v>1570093457.9439251</v>
      </c>
      <c r="CJ51" s="23">
        <v>0.05</v>
      </c>
      <c r="CK51" s="16"/>
      <c r="CL51" s="16"/>
      <c r="CM51" s="24">
        <v>1570093457.9439251</v>
      </c>
      <c r="CN51" s="23">
        <v>0.05</v>
      </c>
      <c r="CO51" s="16"/>
      <c r="CP51" s="16"/>
      <c r="CQ51" s="26">
        <f t="shared" si="12"/>
        <v>12560747663.551403</v>
      </c>
      <c r="CR51" s="23">
        <v>0.39999999999999997</v>
      </c>
      <c r="CS51" s="16"/>
      <c r="CT51" s="16"/>
      <c r="CU51" s="24">
        <v>1570093457.9439251</v>
      </c>
      <c r="CV51" s="23">
        <v>0.05</v>
      </c>
      <c r="CW51" s="16"/>
      <c r="CX51" s="16"/>
      <c r="CY51" s="24">
        <v>1570093457.9439251</v>
      </c>
      <c r="CZ51" s="23">
        <v>0.05</v>
      </c>
      <c r="DA51" s="16"/>
      <c r="DB51" s="16"/>
      <c r="DC51" s="24">
        <v>1570093457.9439251</v>
      </c>
      <c r="DD51" s="23">
        <v>0.05</v>
      </c>
      <c r="DE51" s="16"/>
      <c r="DF51" s="16"/>
      <c r="DG51" s="24">
        <v>1570093457.9439251</v>
      </c>
      <c r="DH51" s="23">
        <v>0.05</v>
      </c>
      <c r="DI51" s="16"/>
      <c r="DJ51" s="16"/>
      <c r="DK51" s="24">
        <v>1570093457.9439251</v>
      </c>
      <c r="DL51" s="23">
        <v>0.05</v>
      </c>
      <c r="DM51" s="16"/>
      <c r="DN51" s="16"/>
      <c r="DO51" s="24">
        <v>1570093457.9439251</v>
      </c>
      <c r="DP51" s="23">
        <v>0.05</v>
      </c>
      <c r="DQ51" s="16"/>
      <c r="DR51" s="16"/>
      <c r="DS51" s="24">
        <v>1570093457.9439251</v>
      </c>
      <c r="DT51" s="23">
        <v>0.05</v>
      </c>
      <c r="DU51" s="16"/>
      <c r="DV51" s="16"/>
      <c r="DW51" s="24">
        <v>1570093457.9439251</v>
      </c>
      <c r="DX51" s="23">
        <v>0.05</v>
      </c>
      <c r="DY51" s="16"/>
      <c r="DZ51" s="16"/>
      <c r="EA51" s="24">
        <v>1570093457.9439251</v>
      </c>
      <c r="EB51" s="23">
        <v>0.05</v>
      </c>
      <c r="EC51" s="16"/>
      <c r="ED51" s="16"/>
      <c r="EE51" s="24">
        <v>1570093457.9439251</v>
      </c>
      <c r="EF51" s="23">
        <v>0.05</v>
      </c>
      <c r="EG51" s="16"/>
      <c r="EH51" s="16"/>
      <c r="EI51" s="24">
        <v>1570093457.9439251</v>
      </c>
      <c r="EJ51" s="23">
        <v>0.05</v>
      </c>
      <c r="EK51" s="16"/>
      <c r="EL51" s="16"/>
      <c r="EM51" s="24">
        <v>1570093457.9439251</v>
      </c>
      <c r="EN51" s="23">
        <v>0.05</v>
      </c>
      <c r="EO51" s="16"/>
      <c r="EP51" s="16"/>
      <c r="EQ51" s="26">
        <f t="shared" si="2"/>
        <v>18841121495.327103</v>
      </c>
      <c r="ER51" s="23">
        <v>0.6</v>
      </c>
      <c r="ES51" s="16"/>
      <c r="ET51" s="16"/>
      <c r="EU51" s="26">
        <v>31401869158.878506</v>
      </c>
    </row>
    <row r="52" spans="1:151" ht="44.25" customHeight="1">
      <c r="A52" s="9" t="s">
        <v>9</v>
      </c>
      <c r="B52" s="10" t="s">
        <v>10</v>
      </c>
      <c r="C52" s="11"/>
      <c r="D52" s="12">
        <v>26005788</v>
      </c>
      <c r="E52" s="13" t="s">
        <v>324</v>
      </c>
      <c r="F52" s="9" t="s">
        <v>326</v>
      </c>
      <c r="G52" s="13"/>
      <c r="H52" s="14">
        <v>2198130841.1214981</v>
      </c>
      <c r="I52" s="15" t="s">
        <v>245</v>
      </c>
      <c r="J52" s="16" t="s">
        <v>29</v>
      </c>
      <c r="K52" s="16" t="s">
        <v>225</v>
      </c>
      <c r="L52" s="8">
        <v>46082</v>
      </c>
      <c r="M52" s="8">
        <v>46752</v>
      </c>
      <c r="N52" s="17"/>
      <c r="O52" s="48"/>
      <c r="P52" s="12"/>
      <c r="Q52" s="17"/>
      <c r="R52" s="48"/>
      <c r="S52" s="12"/>
      <c r="T52" s="47"/>
      <c r="U52" s="22"/>
      <c r="V52" s="23"/>
      <c r="W52" s="24"/>
      <c r="X52" s="24"/>
      <c r="Y52" s="24"/>
      <c r="Z52" s="23"/>
      <c r="AA52" s="16"/>
      <c r="AB52" s="16"/>
      <c r="AC52" s="24"/>
      <c r="AD52" s="23"/>
      <c r="AE52" s="16"/>
      <c r="AF52" s="16"/>
      <c r="AG52" s="24"/>
      <c r="AH52" s="23"/>
      <c r="AI52" s="16"/>
      <c r="AJ52" s="16"/>
      <c r="AK52" s="24"/>
      <c r="AL52" s="23"/>
      <c r="AM52" s="16"/>
      <c r="AN52" s="16"/>
      <c r="AO52" s="24"/>
      <c r="AP52" s="23"/>
      <c r="AQ52" s="25">
        <f t="shared" si="0"/>
        <v>0</v>
      </c>
      <c r="AR52" s="23"/>
      <c r="AS52" s="16"/>
      <c r="AT52" s="16"/>
      <c r="AU52" s="24"/>
      <c r="AV52" s="23"/>
      <c r="AW52" s="16"/>
      <c r="AX52" s="16"/>
      <c r="AY52" s="24"/>
      <c r="AZ52" s="23"/>
      <c r="BA52" s="16"/>
      <c r="BB52" s="16"/>
      <c r="BC52" s="24"/>
      <c r="BD52" s="23"/>
      <c r="BE52" s="16"/>
      <c r="BF52" s="16"/>
      <c r="BG52" s="24">
        <v>54953271.028037459</v>
      </c>
      <c r="BH52" s="23">
        <v>2.5000000000000001E-2</v>
      </c>
      <c r="BI52" s="16"/>
      <c r="BJ52" s="16"/>
      <c r="BK52" s="24">
        <v>54953271.028037459</v>
      </c>
      <c r="BL52" s="23">
        <v>2.5000000000000001E-2</v>
      </c>
      <c r="BM52" s="16"/>
      <c r="BN52" s="16"/>
      <c r="BO52" s="24">
        <v>109906542.05607492</v>
      </c>
      <c r="BP52" s="23">
        <v>0.05</v>
      </c>
      <c r="BQ52" s="16"/>
      <c r="BR52" s="16"/>
      <c r="BS52" s="24">
        <v>109906542.05607492</v>
      </c>
      <c r="BT52" s="23">
        <v>0.05</v>
      </c>
      <c r="BU52" s="16"/>
      <c r="BV52" s="16"/>
      <c r="BW52" s="24">
        <v>109906542.05607492</v>
      </c>
      <c r="BX52" s="23">
        <v>0.05</v>
      </c>
      <c r="BY52" s="16"/>
      <c r="BZ52" s="16"/>
      <c r="CA52" s="24">
        <v>109906542.05607492</v>
      </c>
      <c r="CB52" s="23">
        <v>0.05</v>
      </c>
      <c r="CC52" s="16"/>
      <c r="CD52" s="16"/>
      <c r="CE52" s="24">
        <v>109906542.05607492</v>
      </c>
      <c r="CF52" s="23">
        <v>0.05</v>
      </c>
      <c r="CG52" s="16"/>
      <c r="CH52" s="16"/>
      <c r="CI52" s="24">
        <v>109906542.05607492</v>
      </c>
      <c r="CJ52" s="23">
        <v>0.05</v>
      </c>
      <c r="CK52" s="16"/>
      <c r="CL52" s="16"/>
      <c r="CM52" s="24">
        <v>109906542.05607492</v>
      </c>
      <c r="CN52" s="23">
        <v>0.05</v>
      </c>
      <c r="CO52" s="16"/>
      <c r="CP52" s="16"/>
      <c r="CQ52" s="26">
        <f t="shared" si="12"/>
        <v>879252336.4485991</v>
      </c>
      <c r="CR52" s="23">
        <v>0.39999999999999997</v>
      </c>
      <c r="CS52" s="16"/>
      <c r="CT52" s="16"/>
      <c r="CU52" s="24">
        <v>109906542.05607492</v>
      </c>
      <c r="CV52" s="23">
        <v>0.05</v>
      </c>
      <c r="CW52" s="16"/>
      <c r="CX52" s="16"/>
      <c r="CY52" s="24">
        <v>109906542.05607492</v>
      </c>
      <c r="CZ52" s="23">
        <v>0.05</v>
      </c>
      <c r="DA52" s="16"/>
      <c r="DB52" s="16"/>
      <c r="DC52" s="24">
        <v>109906542.05607492</v>
      </c>
      <c r="DD52" s="23">
        <v>0.05</v>
      </c>
      <c r="DE52" s="16"/>
      <c r="DF52" s="16"/>
      <c r="DG52" s="24">
        <v>109906542.05607492</v>
      </c>
      <c r="DH52" s="23">
        <v>0.05</v>
      </c>
      <c r="DI52" s="16"/>
      <c r="DJ52" s="16"/>
      <c r="DK52" s="24">
        <v>109906542.05607492</v>
      </c>
      <c r="DL52" s="23">
        <v>0.05</v>
      </c>
      <c r="DM52" s="16"/>
      <c r="DN52" s="16"/>
      <c r="DO52" s="24">
        <v>109906542.05607492</v>
      </c>
      <c r="DP52" s="23">
        <v>0.05</v>
      </c>
      <c r="DQ52" s="16"/>
      <c r="DR52" s="16"/>
      <c r="DS52" s="24">
        <v>109906542.05607492</v>
      </c>
      <c r="DT52" s="23">
        <v>0.05</v>
      </c>
      <c r="DU52" s="16"/>
      <c r="DV52" s="16"/>
      <c r="DW52" s="24">
        <v>109906542.05607492</v>
      </c>
      <c r="DX52" s="23">
        <v>0.05</v>
      </c>
      <c r="DY52" s="16"/>
      <c r="DZ52" s="16"/>
      <c r="EA52" s="24">
        <v>109906542.05607492</v>
      </c>
      <c r="EB52" s="23">
        <v>0.05</v>
      </c>
      <c r="EC52" s="16"/>
      <c r="ED52" s="16"/>
      <c r="EE52" s="24">
        <v>109906542.05607492</v>
      </c>
      <c r="EF52" s="23">
        <v>0.05</v>
      </c>
      <c r="EG52" s="16"/>
      <c r="EH52" s="16"/>
      <c r="EI52" s="24">
        <v>109906542.05607492</v>
      </c>
      <c r="EJ52" s="23">
        <v>0.05</v>
      </c>
      <c r="EK52" s="16"/>
      <c r="EL52" s="16"/>
      <c r="EM52" s="24">
        <v>109906542.05607492</v>
      </c>
      <c r="EN52" s="23">
        <v>0.05</v>
      </c>
      <c r="EO52" s="16"/>
      <c r="EP52" s="16"/>
      <c r="EQ52" s="26">
        <f t="shared" si="2"/>
        <v>1318878504.6728985</v>
      </c>
      <c r="ER52" s="23">
        <v>0.6</v>
      </c>
      <c r="ES52" s="16"/>
      <c r="ET52" s="16"/>
      <c r="EU52" s="26">
        <v>2198130841.1214976</v>
      </c>
    </row>
    <row r="53" spans="1:151" ht="44.25" customHeight="1">
      <c r="A53" s="9" t="s">
        <v>9</v>
      </c>
      <c r="B53" s="27" t="s">
        <v>10</v>
      </c>
      <c r="C53" s="11"/>
      <c r="D53" s="12">
        <v>26005788</v>
      </c>
      <c r="E53" s="13" t="s">
        <v>324</v>
      </c>
      <c r="F53" s="9" t="s">
        <v>327</v>
      </c>
      <c r="G53" s="13"/>
      <c r="H53" s="14">
        <v>10000000000</v>
      </c>
      <c r="I53" s="15" t="s">
        <v>242</v>
      </c>
      <c r="J53" s="16" t="s">
        <v>29</v>
      </c>
      <c r="K53" s="16" t="s">
        <v>225</v>
      </c>
      <c r="L53" s="8">
        <v>46082</v>
      </c>
      <c r="M53" s="8">
        <v>46599</v>
      </c>
      <c r="N53" s="17"/>
      <c r="O53" s="48"/>
      <c r="P53" s="12"/>
      <c r="Q53" s="17"/>
      <c r="R53" s="48"/>
      <c r="S53" s="12"/>
      <c r="T53" s="47"/>
      <c r="U53" s="22"/>
      <c r="V53" s="23"/>
      <c r="W53" s="24"/>
      <c r="X53" s="24"/>
      <c r="Y53" s="24"/>
      <c r="Z53" s="23"/>
      <c r="AA53" s="16"/>
      <c r="AB53" s="16"/>
      <c r="AC53" s="24"/>
      <c r="AD53" s="23"/>
      <c r="AE53" s="16"/>
      <c r="AF53" s="16"/>
      <c r="AG53" s="24"/>
      <c r="AH53" s="23"/>
      <c r="AI53" s="16"/>
      <c r="AJ53" s="16"/>
      <c r="AK53" s="24"/>
      <c r="AL53" s="23"/>
      <c r="AM53" s="16"/>
      <c r="AN53" s="16"/>
      <c r="AO53" s="24"/>
      <c r="AP53" s="23"/>
      <c r="AQ53" s="25">
        <f t="shared" si="0"/>
        <v>0</v>
      </c>
      <c r="AR53" s="23"/>
      <c r="AS53" s="16"/>
      <c r="AT53" s="16"/>
      <c r="AU53" s="24"/>
      <c r="AV53" s="23"/>
      <c r="AW53" s="16"/>
      <c r="AX53" s="16"/>
      <c r="AY53" s="24"/>
      <c r="AZ53" s="23"/>
      <c r="BA53" s="16"/>
      <c r="BB53" s="16"/>
      <c r="BC53" s="24"/>
      <c r="BD53" s="23"/>
      <c r="BE53" s="16"/>
      <c r="BF53" s="16"/>
      <c r="BG53" s="24">
        <v>600000000</v>
      </c>
      <c r="BH53" s="23">
        <v>0.06</v>
      </c>
      <c r="BI53" s="16"/>
      <c r="BJ53" s="16"/>
      <c r="BK53" s="24">
        <v>600000000</v>
      </c>
      <c r="BL53" s="23">
        <v>0.06</v>
      </c>
      <c r="BM53" s="16"/>
      <c r="BN53" s="16"/>
      <c r="BO53" s="24">
        <v>600000000</v>
      </c>
      <c r="BP53" s="23">
        <v>0.06</v>
      </c>
      <c r="BQ53" s="16"/>
      <c r="BR53" s="16"/>
      <c r="BS53" s="24">
        <v>600000000</v>
      </c>
      <c r="BT53" s="23">
        <v>0.06</v>
      </c>
      <c r="BU53" s="16"/>
      <c r="BV53" s="16"/>
      <c r="BW53" s="24">
        <v>600000000</v>
      </c>
      <c r="BX53" s="23">
        <v>0.06</v>
      </c>
      <c r="BY53" s="16"/>
      <c r="BZ53" s="16"/>
      <c r="CA53" s="24">
        <v>600000000</v>
      </c>
      <c r="CB53" s="23">
        <v>0.06</v>
      </c>
      <c r="CC53" s="16"/>
      <c r="CD53" s="16"/>
      <c r="CE53" s="24">
        <v>600000000</v>
      </c>
      <c r="CF53" s="23">
        <v>0.06</v>
      </c>
      <c r="CG53" s="16"/>
      <c r="CH53" s="16"/>
      <c r="CI53" s="24">
        <v>600000000</v>
      </c>
      <c r="CJ53" s="23">
        <v>0.06</v>
      </c>
      <c r="CK53" s="16"/>
      <c r="CL53" s="16"/>
      <c r="CM53" s="24">
        <v>600000000</v>
      </c>
      <c r="CN53" s="23">
        <v>0.06</v>
      </c>
      <c r="CO53" s="16"/>
      <c r="CP53" s="16"/>
      <c r="CQ53" s="26">
        <f t="shared" si="12"/>
        <v>5400000000</v>
      </c>
      <c r="CR53" s="23">
        <v>0.54</v>
      </c>
      <c r="CS53" s="16"/>
      <c r="CT53" s="16"/>
      <c r="CU53" s="24">
        <v>600000000</v>
      </c>
      <c r="CV53" s="23">
        <v>0.06</v>
      </c>
      <c r="CW53" s="16"/>
      <c r="CX53" s="16"/>
      <c r="CY53" s="24">
        <v>600000000</v>
      </c>
      <c r="CZ53" s="23">
        <v>0.06</v>
      </c>
      <c r="DA53" s="16"/>
      <c r="DB53" s="16"/>
      <c r="DC53" s="24">
        <v>600000000</v>
      </c>
      <c r="DD53" s="23">
        <v>0.06</v>
      </c>
      <c r="DE53" s="16"/>
      <c r="DF53" s="16"/>
      <c r="DG53" s="24">
        <v>600000000</v>
      </c>
      <c r="DH53" s="23">
        <v>0.06</v>
      </c>
      <c r="DI53" s="16"/>
      <c r="DJ53" s="16"/>
      <c r="DK53" s="24">
        <v>600000000</v>
      </c>
      <c r="DL53" s="23">
        <v>0.06</v>
      </c>
      <c r="DM53" s="16"/>
      <c r="DN53" s="16"/>
      <c r="DO53" s="24">
        <v>800000000</v>
      </c>
      <c r="DP53" s="23">
        <v>0.08</v>
      </c>
      <c r="DQ53" s="16"/>
      <c r="DR53" s="16"/>
      <c r="DS53" s="24">
        <v>800000000</v>
      </c>
      <c r="DT53" s="23">
        <v>0.08</v>
      </c>
      <c r="DU53" s="16"/>
      <c r="DV53" s="16"/>
      <c r="DW53" s="24"/>
      <c r="DX53" s="23"/>
      <c r="DY53" s="16"/>
      <c r="DZ53" s="16"/>
      <c r="EA53" s="24"/>
      <c r="EB53" s="23"/>
      <c r="EC53" s="16"/>
      <c r="ED53" s="16"/>
      <c r="EE53" s="24"/>
      <c r="EF53" s="23"/>
      <c r="EG53" s="16"/>
      <c r="EH53" s="16"/>
      <c r="EI53" s="24"/>
      <c r="EJ53" s="23"/>
      <c r="EK53" s="16"/>
      <c r="EL53" s="16"/>
      <c r="EM53" s="24"/>
      <c r="EN53" s="23"/>
      <c r="EO53" s="16"/>
      <c r="EP53" s="16"/>
      <c r="EQ53" s="26">
        <f t="shared" si="2"/>
        <v>4600000000</v>
      </c>
      <c r="ER53" s="23">
        <v>0.46</v>
      </c>
      <c r="ES53" s="16"/>
      <c r="ET53" s="16"/>
      <c r="EU53" s="26">
        <v>10000000000</v>
      </c>
    </row>
    <row r="54" spans="1:151" ht="44.25" customHeight="1">
      <c r="A54" s="9" t="s">
        <v>9</v>
      </c>
      <c r="B54" s="10" t="s">
        <v>10</v>
      </c>
      <c r="C54" s="11"/>
      <c r="D54" s="12">
        <v>26005788</v>
      </c>
      <c r="E54" s="13" t="s">
        <v>324</v>
      </c>
      <c r="F54" s="9" t="s">
        <v>327</v>
      </c>
      <c r="G54" s="13"/>
      <c r="H54" s="14">
        <v>1000000000</v>
      </c>
      <c r="I54" s="15" t="s">
        <v>245</v>
      </c>
      <c r="J54" s="16" t="s">
        <v>29</v>
      </c>
      <c r="K54" s="16" t="s">
        <v>225</v>
      </c>
      <c r="L54" s="8">
        <v>46082</v>
      </c>
      <c r="M54" s="8">
        <v>46599</v>
      </c>
      <c r="N54" s="17"/>
      <c r="O54" s="48"/>
      <c r="P54" s="12"/>
      <c r="Q54" s="17"/>
      <c r="R54" s="48"/>
      <c r="S54" s="12"/>
      <c r="T54" s="47"/>
      <c r="U54" s="22"/>
      <c r="V54" s="23"/>
      <c r="W54" s="24"/>
      <c r="X54" s="24"/>
      <c r="Y54" s="24"/>
      <c r="Z54" s="23"/>
      <c r="AA54" s="16"/>
      <c r="AB54" s="16"/>
      <c r="AC54" s="24"/>
      <c r="AD54" s="23"/>
      <c r="AE54" s="16"/>
      <c r="AF54" s="16"/>
      <c r="AG54" s="24"/>
      <c r="AH54" s="23"/>
      <c r="AI54" s="16"/>
      <c r="AJ54" s="16"/>
      <c r="AK54" s="24"/>
      <c r="AL54" s="23"/>
      <c r="AM54" s="16"/>
      <c r="AN54" s="16"/>
      <c r="AO54" s="24"/>
      <c r="AP54" s="23"/>
      <c r="AQ54" s="25">
        <f t="shared" si="0"/>
        <v>0</v>
      </c>
      <c r="AR54" s="23"/>
      <c r="AS54" s="16"/>
      <c r="AT54" s="16"/>
      <c r="AU54" s="24"/>
      <c r="AV54" s="23"/>
      <c r="AW54" s="16"/>
      <c r="AX54" s="16"/>
      <c r="AY54" s="24"/>
      <c r="AZ54" s="23"/>
      <c r="BA54" s="16"/>
      <c r="BB54" s="16"/>
      <c r="BC54" s="24"/>
      <c r="BD54" s="23"/>
      <c r="BE54" s="16"/>
      <c r="BF54" s="16"/>
      <c r="BG54" s="24">
        <v>60000000</v>
      </c>
      <c r="BH54" s="23">
        <v>0.06</v>
      </c>
      <c r="BI54" s="16"/>
      <c r="BJ54" s="16"/>
      <c r="BK54" s="24">
        <v>60000000</v>
      </c>
      <c r="BL54" s="23">
        <v>0.06</v>
      </c>
      <c r="BM54" s="16"/>
      <c r="BN54" s="16"/>
      <c r="BO54" s="24">
        <v>60000000</v>
      </c>
      <c r="BP54" s="23">
        <v>0.06</v>
      </c>
      <c r="BQ54" s="16"/>
      <c r="BR54" s="16"/>
      <c r="BS54" s="24">
        <v>60000000</v>
      </c>
      <c r="BT54" s="23">
        <v>0.06</v>
      </c>
      <c r="BU54" s="16"/>
      <c r="BV54" s="16"/>
      <c r="BW54" s="24">
        <v>60000000</v>
      </c>
      <c r="BX54" s="23">
        <v>0.06</v>
      </c>
      <c r="BY54" s="16"/>
      <c r="BZ54" s="16"/>
      <c r="CA54" s="24">
        <v>60000000</v>
      </c>
      <c r="CB54" s="23">
        <v>0.06</v>
      </c>
      <c r="CC54" s="16"/>
      <c r="CD54" s="16"/>
      <c r="CE54" s="24">
        <v>60000000</v>
      </c>
      <c r="CF54" s="23">
        <v>0.06</v>
      </c>
      <c r="CG54" s="16"/>
      <c r="CH54" s="16"/>
      <c r="CI54" s="24">
        <v>60000000</v>
      </c>
      <c r="CJ54" s="23">
        <v>0.06</v>
      </c>
      <c r="CK54" s="16"/>
      <c r="CL54" s="16"/>
      <c r="CM54" s="24">
        <v>60000000</v>
      </c>
      <c r="CN54" s="23">
        <v>0.06</v>
      </c>
      <c r="CO54" s="16"/>
      <c r="CP54" s="16"/>
      <c r="CQ54" s="26">
        <f t="shared" si="12"/>
        <v>540000000</v>
      </c>
      <c r="CR54" s="23">
        <v>0.54</v>
      </c>
      <c r="CS54" s="16"/>
      <c r="CT54" s="16"/>
      <c r="CU54" s="24">
        <v>60000000</v>
      </c>
      <c r="CV54" s="23">
        <v>0.06</v>
      </c>
      <c r="CW54" s="16"/>
      <c r="CX54" s="16"/>
      <c r="CY54" s="24">
        <v>60000000</v>
      </c>
      <c r="CZ54" s="23">
        <v>0.06</v>
      </c>
      <c r="DA54" s="16"/>
      <c r="DB54" s="16"/>
      <c r="DC54" s="24">
        <v>60000000</v>
      </c>
      <c r="DD54" s="23">
        <v>0.06</v>
      </c>
      <c r="DE54" s="16"/>
      <c r="DF54" s="16"/>
      <c r="DG54" s="24">
        <v>60000000</v>
      </c>
      <c r="DH54" s="23">
        <v>0.06</v>
      </c>
      <c r="DI54" s="16"/>
      <c r="DJ54" s="16"/>
      <c r="DK54" s="24">
        <v>60000000</v>
      </c>
      <c r="DL54" s="23">
        <v>0.06</v>
      </c>
      <c r="DM54" s="16"/>
      <c r="DN54" s="16"/>
      <c r="DO54" s="24">
        <v>60000000</v>
      </c>
      <c r="DP54" s="23">
        <v>0.06</v>
      </c>
      <c r="DQ54" s="16"/>
      <c r="DR54" s="16"/>
      <c r="DS54" s="24">
        <v>100000000</v>
      </c>
      <c r="DT54" s="23">
        <v>0.1</v>
      </c>
      <c r="DU54" s="16"/>
      <c r="DV54" s="16"/>
      <c r="DW54" s="24"/>
      <c r="DX54" s="23"/>
      <c r="DY54" s="16"/>
      <c r="DZ54" s="16"/>
      <c r="EA54" s="24"/>
      <c r="EB54" s="23"/>
      <c r="EC54" s="16"/>
      <c r="ED54" s="16"/>
      <c r="EE54" s="24"/>
      <c r="EF54" s="23"/>
      <c r="EG54" s="16"/>
      <c r="EH54" s="16"/>
      <c r="EI54" s="24"/>
      <c r="EJ54" s="23"/>
      <c r="EK54" s="16"/>
      <c r="EL54" s="16"/>
      <c r="EM54" s="24"/>
      <c r="EN54" s="23"/>
      <c r="EO54" s="16"/>
      <c r="EP54" s="16"/>
      <c r="EQ54" s="26">
        <f t="shared" si="2"/>
        <v>460000000</v>
      </c>
      <c r="ER54" s="23">
        <v>0.45999999999999996</v>
      </c>
      <c r="ES54" s="16"/>
      <c r="ET54" s="16"/>
      <c r="EU54" s="26">
        <v>1000000000</v>
      </c>
    </row>
    <row r="55" spans="1:151" ht="44.25" customHeight="1">
      <c r="A55" s="9" t="s">
        <v>9</v>
      </c>
      <c r="B55" s="27" t="s">
        <v>10</v>
      </c>
      <c r="C55" s="11"/>
      <c r="D55" s="12">
        <v>26005788</v>
      </c>
      <c r="E55" s="13" t="s">
        <v>324</v>
      </c>
      <c r="F55" s="9" t="s">
        <v>328</v>
      </c>
      <c r="G55" s="13"/>
      <c r="H55" s="14">
        <v>19090909090.909088</v>
      </c>
      <c r="I55" s="15" t="s">
        <v>242</v>
      </c>
      <c r="J55" s="16" t="s">
        <v>29</v>
      </c>
      <c r="K55" s="16" t="s">
        <v>225</v>
      </c>
      <c r="L55" s="8">
        <v>46082</v>
      </c>
      <c r="M55" s="8">
        <v>46752</v>
      </c>
      <c r="N55" s="17"/>
      <c r="O55" s="48"/>
      <c r="P55" s="12"/>
      <c r="Q55" s="17"/>
      <c r="R55" s="48"/>
      <c r="S55" s="12"/>
      <c r="T55" s="47"/>
      <c r="U55" s="22"/>
      <c r="V55" s="23"/>
      <c r="W55" s="24"/>
      <c r="X55" s="24"/>
      <c r="Y55" s="24"/>
      <c r="Z55" s="23"/>
      <c r="AA55" s="16"/>
      <c r="AB55" s="16"/>
      <c r="AC55" s="24"/>
      <c r="AD55" s="23"/>
      <c r="AE55" s="16"/>
      <c r="AF55" s="16"/>
      <c r="AG55" s="24"/>
      <c r="AH55" s="23"/>
      <c r="AI55" s="16"/>
      <c r="AJ55" s="16"/>
      <c r="AK55" s="24"/>
      <c r="AL55" s="23"/>
      <c r="AM55" s="16"/>
      <c r="AN55" s="16"/>
      <c r="AO55" s="24"/>
      <c r="AP55" s="23"/>
      <c r="AQ55" s="25">
        <f t="shared" si="0"/>
        <v>0</v>
      </c>
      <c r="AR55" s="23"/>
      <c r="AS55" s="16"/>
      <c r="AT55" s="16"/>
      <c r="AU55" s="24"/>
      <c r="AV55" s="23"/>
      <c r="AW55" s="16"/>
      <c r="AX55" s="16"/>
      <c r="AY55" s="24"/>
      <c r="AZ55" s="23"/>
      <c r="BA55" s="16"/>
      <c r="BB55" s="16"/>
      <c r="BC55" s="24"/>
      <c r="BD55" s="23"/>
      <c r="BE55" s="16"/>
      <c r="BF55" s="16"/>
      <c r="BG55" s="24">
        <v>477272727.27272725</v>
      </c>
      <c r="BH55" s="23">
        <v>2.5000000000000001E-2</v>
      </c>
      <c r="BI55" s="16"/>
      <c r="BJ55" s="16"/>
      <c r="BK55" s="24">
        <v>477272727.27272725</v>
      </c>
      <c r="BL55" s="23">
        <v>2.5000000000000001E-2</v>
      </c>
      <c r="BM55" s="16"/>
      <c r="BN55" s="16"/>
      <c r="BO55" s="24">
        <v>954545454.5454545</v>
      </c>
      <c r="BP55" s="23">
        <v>0.05</v>
      </c>
      <c r="BQ55" s="16"/>
      <c r="BR55" s="16"/>
      <c r="BS55" s="24">
        <v>954545454.5454545</v>
      </c>
      <c r="BT55" s="23">
        <v>0.05</v>
      </c>
      <c r="BU55" s="16"/>
      <c r="BV55" s="16"/>
      <c r="BW55" s="24">
        <v>954545454.5454545</v>
      </c>
      <c r="BX55" s="23">
        <v>0.05</v>
      </c>
      <c r="BY55" s="16"/>
      <c r="BZ55" s="16"/>
      <c r="CA55" s="24">
        <v>954545454.5454545</v>
      </c>
      <c r="CB55" s="23">
        <v>0.05</v>
      </c>
      <c r="CC55" s="16"/>
      <c r="CD55" s="16"/>
      <c r="CE55" s="24">
        <v>954545454.5454545</v>
      </c>
      <c r="CF55" s="23">
        <v>0.05</v>
      </c>
      <c r="CG55" s="16"/>
      <c r="CH55" s="16"/>
      <c r="CI55" s="24">
        <v>954545454.5454545</v>
      </c>
      <c r="CJ55" s="23">
        <v>0.05</v>
      </c>
      <c r="CK55" s="16"/>
      <c r="CL55" s="16"/>
      <c r="CM55" s="24">
        <v>954545454.5454545</v>
      </c>
      <c r="CN55" s="23">
        <v>0.05</v>
      </c>
      <c r="CO55" s="16"/>
      <c r="CP55" s="16"/>
      <c r="CQ55" s="26">
        <f t="shared" si="12"/>
        <v>7636363636.3636341</v>
      </c>
      <c r="CR55" s="23">
        <v>0.39999999999999997</v>
      </c>
      <c r="CS55" s="16"/>
      <c r="CT55" s="16"/>
      <c r="CU55" s="24">
        <v>954545454.5454545</v>
      </c>
      <c r="CV55" s="23">
        <v>0.05</v>
      </c>
      <c r="CW55" s="16"/>
      <c r="CX55" s="16"/>
      <c r="CY55" s="24">
        <v>954545454.5454545</v>
      </c>
      <c r="CZ55" s="23">
        <v>0.05</v>
      </c>
      <c r="DA55" s="16"/>
      <c r="DB55" s="16"/>
      <c r="DC55" s="24">
        <v>954545454.5454545</v>
      </c>
      <c r="DD55" s="23">
        <v>0.05</v>
      </c>
      <c r="DE55" s="16"/>
      <c r="DF55" s="16"/>
      <c r="DG55" s="24">
        <v>954545454.5454545</v>
      </c>
      <c r="DH55" s="23">
        <v>0.05</v>
      </c>
      <c r="DI55" s="16"/>
      <c r="DJ55" s="16"/>
      <c r="DK55" s="24">
        <v>954545454.5454545</v>
      </c>
      <c r="DL55" s="23">
        <v>0.05</v>
      </c>
      <c r="DM55" s="16"/>
      <c r="DN55" s="16"/>
      <c r="DO55" s="24">
        <v>954545454.5454545</v>
      </c>
      <c r="DP55" s="23">
        <v>0.05</v>
      </c>
      <c r="DQ55" s="16"/>
      <c r="DR55" s="16"/>
      <c r="DS55" s="24">
        <v>954545454.5454545</v>
      </c>
      <c r="DT55" s="23">
        <v>0.05</v>
      </c>
      <c r="DU55" s="16"/>
      <c r="DV55" s="16"/>
      <c r="DW55" s="24">
        <v>954545454.5454545</v>
      </c>
      <c r="DX55" s="23">
        <v>0.05</v>
      </c>
      <c r="DY55" s="16"/>
      <c r="DZ55" s="16"/>
      <c r="EA55" s="24">
        <v>954545454.5454545</v>
      </c>
      <c r="EB55" s="23">
        <v>0.05</v>
      </c>
      <c r="EC55" s="16"/>
      <c r="ED55" s="16"/>
      <c r="EE55" s="24">
        <v>954545454.5454545</v>
      </c>
      <c r="EF55" s="23">
        <v>0.05</v>
      </c>
      <c r="EG55" s="16"/>
      <c r="EH55" s="16"/>
      <c r="EI55" s="24">
        <v>954545454.5454545</v>
      </c>
      <c r="EJ55" s="23">
        <v>0.05</v>
      </c>
      <c r="EK55" s="16"/>
      <c r="EL55" s="16"/>
      <c r="EM55" s="24">
        <v>954545454.5454545</v>
      </c>
      <c r="EN55" s="23">
        <v>0.05</v>
      </c>
      <c r="EO55" s="16"/>
      <c r="EP55" s="16"/>
      <c r="EQ55" s="26">
        <f t="shared" si="2"/>
        <v>11454545454.54545</v>
      </c>
      <c r="ER55" s="23">
        <v>0.6</v>
      </c>
      <c r="ES55" s="16"/>
      <c r="ET55" s="16"/>
      <c r="EU55" s="26">
        <v>19090909090.909084</v>
      </c>
    </row>
    <row r="56" spans="1:151" ht="44.25" customHeight="1">
      <c r="A56" s="9" t="s">
        <v>9</v>
      </c>
      <c r="B56" s="10" t="s">
        <v>10</v>
      </c>
      <c r="C56" s="11"/>
      <c r="D56" s="12">
        <v>26005788</v>
      </c>
      <c r="E56" s="13" t="s">
        <v>324</v>
      </c>
      <c r="F56" s="9" t="s">
        <v>328</v>
      </c>
      <c r="G56" s="13"/>
      <c r="H56" s="14">
        <v>1909090909.090909</v>
      </c>
      <c r="I56" s="15" t="s">
        <v>245</v>
      </c>
      <c r="J56" s="16" t="s">
        <v>29</v>
      </c>
      <c r="K56" s="16" t="s">
        <v>225</v>
      </c>
      <c r="L56" s="8">
        <v>46082</v>
      </c>
      <c r="M56" s="8">
        <v>46752</v>
      </c>
      <c r="N56" s="17"/>
      <c r="O56" s="48"/>
      <c r="P56" s="12"/>
      <c r="Q56" s="17"/>
      <c r="R56" s="48"/>
      <c r="S56" s="12"/>
      <c r="T56" s="47"/>
      <c r="U56" s="22"/>
      <c r="V56" s="23"/>
      <c r="W56" s="24"/>
      <c r="X56" s="24"/>
      <c r="Y56" s="24"/>
      <c r="Z56" s="23"/>
      <c r="AA56" s="16"/>
      <c r="AB56" s="16"/>
      <c r="AC56" s="24"/>
      <c r="AD56" s="23"/>
      <c r="AE56" s="16"/>
      <c r="AF56" s="16"/>
      <c r="AG56" s="24"/>
      <c r="AH56" s="23"/>
      <c r="AI56" s="16"/>
      <c r="AJ56" s="16"/>
      <c r="AK56" s="24"/>
      <c r="AL56" s="23"/>
      <c r="AM56" s="16"/>
      <c r="AN56" s="16"/>
      <c r="AO56" s="24"/>
      <c r="AP56" s="23"/>
      <c r="AQ56" s="25">
        <f t="shared" si="0"/>
        <v>0</v>
      </c>
      <c r="AR56" s="23"/>
      <c r="AS56" s="16"/>
      <c r="AT56" s="16"/>
      <c r="AU56" s="24"/>
      <c r="AV56" s="23"/>
      <c r="AW56" s="16"/>
      <c r="AX56" s="16"/>
      <c r="AY56" s="24"/>
      <c r="AZ56" s="23"/>
      <c r="BA56" s="16"/>
      <c r="BB56" s="16"/>
      <c r="BC56" s="24"/>
      <c r="BD56" s="23"/>
      <c r="BE56" s="16"/>
      <c r="BF56" s="16"/>
      <c r="BG56" s="24">
        <v>47727272.727272727</v>
      </c>
      <c r="BH56" s="23">
        <v>2.5000000000000001E-2</v>
      </c>
      <c r="BI56" s="16"/>
      <c r="BJ56" s="16"/>
      <c r="BK56" s="24">
        <v>47727272.727272727</v>
      </c>
      <c r="BL56" s="23">
        <v>2.5000000000000001E-2</v>
      </c>
      <c r="BM56" s="16"/>
      <c r="BN56" s="16"/>
      <c r="BO56" s="24">
        <v>95454545.454545453</v>
      </c>
      <c r="BP56" s="23">
        <v>0.05</v>
      </c>
      <c r="BQ56" s="16"/>
      <c r="BR56" s="16"/>
      <c r="BS56" s="24">
        <v>95454545.454545453</v>
      </c>
      <c r="BT56" s="23">
        <v>0.05</v>
      </c>
      <c r="BU56" s="16"/>
      <c r="BV56" s="16"/>
      <c r="BW56" s="24">
        <v>95454545.454545453</v>
      </c>
      <c r="BX56" s="23">
        <v>0.05</v>
      </c>
      <c r="BY56" s="16"/>
      <c r="BZ56" s="16"/>
      <c r="CA56" s="24">
        <v>95454545.454545453</v>
      </c>
      <c r="CB56" s="23">
        <v>0.05</v>
      </c>
      <c r="CC56" s="16"/>
      <c r="CD56" s="16"/>
      <c r="CE56" s="24">
        <v>95454545.454545453</v>
      </c>
      <c r="CF56" s="23">
        <v>0.05</v>
      </c>
      <c r="CG56" s="16"/>
      <c r="CH56" s="16"/>
      <c r="CI56" s="24">
        <v>95454545.454545453</v>
      </c>
      <c r="CJ56" s="23">
        <v>0.05</v>
      </c>
      <c r="CK56" s="16"/>
      <c r="CL56" s="16"/>
      <c r="CM56" s="24">
        <v>95454545.454545453</v>
      </c>
      <c r="CN56" s="23">
        <v>0.05</v>
      </c>
      <c r="CO56" s="16"/>
      <c r="CP56" s="16"/>
      <c r="CQ56" s="26">
        <f t="shared" si="12"/>
        <v>763636363.63636374</v>
      </c>
      <c r="CR56" s="23">
        <v>0.39999999999999997</v>
      </c>
      <c r="CS56" s="16"/>
      <c r="CT56" s="16"/>
      <c r="CU56" s="24">
        <v>95454545.454545453</v>
      </c>
      <c r="CV56" s="23">
        <v>0.05</v>
      </c>
      <c r="CW56" s="16"/>
      <c r="CX56" s="16"/>
      <c r="CY56" s="24">
        <v>95454545.454545453</v>
      </c>
      <c r="CZ56" s="23">
        <v>0.05</v>
      </c>
      <c r="DA56" s="16"/>
      <c r="DB56" s="16"/>
      <c r="DC56" s="24">
        <v>95454545.454545453</v>
      </c>
      <c r="DD56" s="23">
        <v>0.05</v>
      </c>
      <c r="DE56" s="16"/>
      <c r="DF56" s="16"/>
      <c r="DG56" s="24">
        <v>95454545.454545453</v>
      </c>
      <c r="DH56" s="23">
        <v>0.05</v>
      </c>
      <c r="DI56" s="16"/>
      <c r="DJ56" s="16"/>
      <c r="DK56" s="24">
        <v>95454545.454545453</v>
      </c>
      <c r="DL56" s="23">
        <v>0.05</v>
      </c>
      <c r="DM56" s="16"/>
      <c r="DN56" s="16"/>
      <c r="DO56" s="24">
        <v>95454545.454545453</v>
      </c>
      <c r="DP56" s="23">
        <v>0.05</v>
      </c>
      <c r="DQ56" s="16"/>
      <c r="DR56" s="16"/>
      <c r="DS56" s="24">
        <v>95454545.454545453</v>
      </c>
      <c r="DT56" s="23">
        <v>0.05</v>
      </c>
      <c r="DU56" s="16"/>
      <c r="DV56" s="16"/>
      <c r="DW56" s="24">
        <v>95454545.454545453</v>
      </c>
      <c r="DX56" s="23">
        <v>0.05</v>
      </c>
      <c r="DY56" s="16"/>
      <c r="DZ56" s="16"/>
      <c r="EA56" s="24">
        <v>95454545.454545453</v>
      </c>
      <c r="EB56" s="23">
        <v>0.05</v>
      </c>
      <c r="EC56" s="16"/>
      <c r="ED56" s="16"/>
      <c r="EE56" s="24">
        <v>95454545.454545453</v>
      </c>
      <c r="EF56" s="23">
        <v>0.05</v>
      </c>
      <c r="EG56" s="16"/>
      <c r="EH56" s="16"/>
      <c r="EI56" s="24">
        <v>95454545.454545453</v>
      </c>
      <c r="EJ56" s="23">
        <v>0.05</v>
      </c>
      <c r="EK56" s="16"/>
      <c r="EL56" s="16"/>
      <c r="EM56" s="24">
        <v>95454545.454545453</v>
      </c>
      <c r="EN56" s="23">
        <v>0.05</v>
      </c>
      <c r="EO56" s="16"/>
      <c r="EP56" s="16"/>
      <c r="EQ56" s="26">
        <f t="shared" si="2"/>
        <v>1145454545.4545457</v>
      </c>
      <c r="ER56" s="23">
        <v>0.6</v>
      </c>
      <c r="ES56" s="16"/>
      <c r="ET56" s="16"/>
      <c r="EU56" s="26">
        <v>1909090909.0909095</v>
      </c>
    </row>
    <row r="57" spans="1:151" ht="44.25" customHeight="1">
      <c r="A57" s="9" t="s">
        <v>9</v>
      </c>
      <c r="B57" s="27" t="s">
        <v>10</v>
      </c>
      <c r="C57" s="11" t="s">
        <v>6</v>
      </c>
      <c r="D57" s="12">
        <v>26005788</v>
      </c>
      <c r="E57" s="51" t="s">
        <v>324</v>
      </c>
      <c r="F57" s="9" t="s">
        <v>45</v>
      </c>
      <c r="G57" s="13" t="s">
        <v>329</v>
      </c>
      <c r="H57" s="14">
        <v>12000000000</v>
      </c>
      <c r="I57" s="15" t="s">
        <v>330</v>
      </c>
      <c r="J57" s="16" t="s">
        <v>225</v>
      </c>
      <c r="K57" s="16" t="s">
        <v>29</v>
      </c>
      <c r="L57" s="8"/>
      <c r="M57" s="8">
        <v>46022</v>
      </c>
      <c r="N57" s="117"/>
      <c r="O57" s="48"/>
      <c r="P57" s="19" t="s">
        <v>331</v>
      </c>
      <c r="Q57" s="117"/>
      <c r="R57" s="48"/>
      <c r="S57" s="19" t="s">
        <v>332</v>
      </c>
      <c r="T57" s="52" t="s">
        <v>333</v>
      </c>
      <c r="U57" s="22">
        <v>12000000000</v>
      </c>
      <c r="V57" s="23">
        <v>1</v>
      </c>
      <c r="W57" s="24"/>
      <c r="X57" s="24"/>
      <c r="Y57" s="24"/>
      <c r="Z57" s="23"/>
      <c r="AA57" s="16"/>
      <c r="AB57" s="16"/>
      <c r="AC57" s="24"/>
      <c r="AD57" s="23"/>
      <c r="AE57" s="16"/>
      <c r="AF57" s="16"/>
      <c r="AG57" s="24"/>
      <c r="AH57" s="23"/>
      <c r="AI57" s="16"/>
      <c r="AJ57" s="16"/>
      <c r="AK57" s="24"/>
      <c r="AL57" s="23"/>
      <c r="AM57" s="16"/>
      <c r="AN57" s="16"/>
      <c r="AO57" s="24"/>
      <c r="AP57" s="23"/>
      <c r="AQ57" s="25">
        <f t="shared" si="0"/>
        <v>12000000000</v>
      </c>
      <c r="AR57" s="23">
        <v>1</v>
      </c>
      <c r="AS57" s="16"/>
      <c r="AT57" s="16"/>
      <c r="AU57" s="24"/>
      <c r="AV57" s="23"/>
      <c r="AW57" s="16"/>
      <c r="AX57" s="16"/>
      <c r="AY57" s="24"/>
      <c r="AZ57" s="23"/>
      <c r="BA57" s="16"/>
      <c r="BB57" s="16"/>
      <c r="BC57" s="24"/>
      <c r="BD57" s="23"/>
      <c r="BE57" s="16"/>
      <c r="BF57" s="16"/>
      <c r="BG57" s="24"/>
      <c r="BH57" s="23"/>
      <c r="BI57" s="16"/>
      <c r="BJ57" s="16"/>
      <c r="BK57" s="24"/>
      <c r="BL57" s="23"/>
      <c r="BM57" s="16"/>
      <c r="BN57" s="16"/>
      <c r="BO57" s="24"/>
      <c r="BP57" s="23"/>
      <c r="BQ57" s="16"/>
      <c r="BR57" s="16"/>
      <c r="BS57" s="24"/>
      <c r="BT57" s="23"/>
      <c r="BU57" s="16"/>
      <c r="BV57" s="16"/>
      <c r="BW57" s="24"/>
      <c r="BX57" s="23"/>
      <c r="BY57" s="16"/>
      <c r="BZ57" s="16"/>
      <c r="CA57" s="24"/>
      <c r="CB57" s="23"/>
      <c r="CC57" s="16"/>
      <c r="CD57" s="16"/>
      <c r="CE57" s="24"/>
      <c r="CF57" s="23"/>
      <c r="CG57" s="16"/>
      <c r="CH57" s="16"/>
      <c r="CI57" s="24"/>
      <c r="CJ57" s="23"/>
      <c r="CK57" s="16"/>
      <c r="CL57" s="16"/>
      <c r="CM57" s="24"/>
      <c r="CN57" s="23"/>
      <c r="CO57" s="16"/>
      <c r="CP57" s="16"/>
      <c r="CQ57" s="26">
        <f t="shared" si="12"/>
        <v>0</v>
      </c>
      <c r="CR57" s="23"/>
      <c r="CS57" s="16"/>
      <c r="CT57" s="16"/>
      <c r="CU57" s="24"/>
      <c r="CV57" s="23"/>
      <c r="CW57" s="16"/>
      <c r="CX57" s="16"/>
      <c r="CY57" s="24"/>
      <c r="CZ57" s="23"/>
      <c r="DA57" s="16"/>
      <c r="DB57" s="16"/>
      <c r="DC57" s="24"/>
      <c r="DD57" s="23"/>
      <c r="DE57" s="16"/>
      <c r="DF57" s="16"/>
      <c r="DG57" s="24"/>
      <c r="DH57" s="23"/>
      <c r="DI57" s="16"/>
      <c r="DJ57" s="16"/>
      <c r="DK57" s="24"/>
      <c r="DL57" s="23"/>
      <c r="DM57" s="16"/>
      <c r="DN57" s="16"/>
      <c r="DO57" s="24"/>
      <c r="DP57" s="23"/>
      <c r="DQ57" s="16"/>
      <c r="DR57" s="16"/>
      <c r="DS57" s="24"/>
      <c r="DT57" s="23"/>
      <c r="DU57" s="16"/>
      <c r="DV57" s="16"/>
      <c r="DW57" s="24"/>
      <c r="DX57" s="23"/>
      <c r="DY57" s="16"/>
      <c r="DZ57" s="16"/>
      <c r="EA57" s="24"/>
      <c r="EB57" s="23"/>
      <c r="EC57" s="16"/>
      <c r="ED57" s="16"/>
      <c r="EE57" s="24"/>
      <c r="EF57" s="23"/>
      <c r="EG57" s="16"/>
      <c r="EH57" s="16"/>
      <c r="EI57" s="24"/>
      <c r="EJ57" s="23"/>
      <c r="EK57" s="16"/>
      <c r="EL57" s="16"/>
      <c r="EM57" s="24"/>
      <c r="EN57" s="23"/>
      <c r="EO57" s="16"/>
      <c r="EP57" s="16"/>
      <c r="EQ57" s="26">
        <f t="shared" si="2"/>
        <v>0</v>
      </c>
      <c r="ER57" s="23"/>
      <c r="ES57" s="16"/>
      <c r="ET57" s="16"/>
      <c r="EU57" s="26">
        <v>12000000000</v>
      </c>
    </row>
    <row r="58" spans="1:151" ht="44.25" customHeight="1">
      <c r="A58" s="9" t="s">
        <v>9</v>
      </c>
      <c r="B58" s="10" t="s">
        <v>34</v>
      </c>
      <c r="C58" s="11" t="s">
        <v>6</v>
      </c>
      <c r="D58" s="12">
        <v>26005264</v>
      </c>
      <c r="E58" s="13" t="s">
        <v>334</v>
      </c>
      <c r="F58" s="11" t="s">
        <v>46</v>
      </c>
      <c r="G58" s="13" t="s">
        <v>335</v>
      </c>
      <c r="H58" s="14">
        <v>1136190689</v>
      </c>
      <c r="I58" s="15" t="s">
        <v>295</v>
      </c>
      <c r="J58" s="16" t="s">
        <v>29</v>
      </c>
      <c r="K58" s="16" t="s">
        <v>225</v>
      </c>
      <c r="L58" s="7">
        <v>45971</v>
      </c>
      <c r="M58" s="8">
        <v>46073</v>
      </c>
      <c r="N58" s="46">
        <v>45900</v>
      </c>
      <c r="O58" s="48"/>
      <c r="P58" s="19" t="s">
        <v>226</v>
      </c>
      <c r="Q58" s="17">
        <v>45965</v>
      </c>
      <c r="R58" s="48">
        <f t="shared" ref="R58:R59" ca="1" si="14">Q58-TODAY()</f>
        <v>23</v>
      </c>
      <c r="S58" s="12" t="str">
        <f t="shared" ref="S58:S59" ca="1" si="15">IF(R58&gt;=6,"Vigente",IF(AND(R58&gt;=1,R58&lt;=5),"Por Vencer","Vencido"))</f>
        <v>Vigente</v>
      </c>
      <c r="T58" s="52" t="s">
        <v>336</v>
      </c>
      <c r="U58" s="22"/>
      <c r="V58" s="23"/>
      <c r="W58" s="24"/>
      <c r="X58" s="24"/>
      <c r="Y58" s="24"/>
      <c r="Z58" s="23"/>
      <c r="AA58" s="16"/>
      <c r="AB58" s="16"/>
      <c r="AC58" s="24"/>
      <c r="AD58" s="23"/>
      <c r="AE58" s="16"/>
      <c r="AF58" s="16"/>
      <c r="AG58" s="24"/>
      <c r="AH58" s="23"/>
      <c r="AI58" s="16"/>
      <c r="AJ58" s="16"/>
      <c r="AK58" s="24">
        <v>227238137.80000001</v>
      </c>
      <c r="AL58" s="23">
        <v>0.2</v>
      </c>
      <c r="AM58" s="16"/>
      <c r="AN58" s="16"/>
      <c r="AO58" s="24">
        <v>681714413.39999998</v>
      </c>
      <c r="AP58" s="23">
        <v>0.6</v>
      </c>
      <c r="AQ58" s="25">
        <f t="shared" si="0"/>
        <v>908952551.20000005</v>
      </c>
      <c r="AR58" s="23"/>
      <c r="AS58" s="16"/>
      <c r="AT58" s="16"/>
      <c r="AU58" s="24"/>
      <c r="AV58" s="23"/>
      <c r="AW58" s="16"/>
      <c r="AX58" s="16"/>
      <c r="AY58" s="24"/>
      <c r="AZ58" s="23"/>
      <c r="BA58" s="16"/>
      <c r="BB58" s="16"/>
      <c r="BC58" s="24">
        <v>227238137.80000001</v>
      </c>
      <c r="BD58" s="23">
        <v>0.2</v>
      </c>
      <c r="BE58" s="16"/>
      <c r="BF58" s="16"/>
      <c r="BG58" s="24"/>
      <c r="BH58" s="23"/>
      <c r="BI58" s="16"/>
      <c r="BJ58" s="16"/>
      <c r="BK58" s="24"/>
      <c r="BL58" s="23"/>
      <c r="BM58" s="16"/>
      <c r="BN58" s="16"/>
      <c r="BO58" s="24"/>
      <c r="BP58" s="23"/>
      <c r="BQ58" s="16"/>
      <c r="BR58" s="16"/>
      <c r="BS58" s="24"/>
      <c r="BT58" s="23"/>
      <c r="BU58" s="16"/>
      <c r="BV58" s="16"/>
      <c r="BW58" s="24"/>
      <c r="BX58" s="23"/>
      <c r="BY58" s="16"/>
      <c r="BZ58" s="16"/>
      <c r="CA58" s="24"/>
      <c r="CB58" s="23"/>
      <c r="CC58" s="16"/>
      <c r="CD58" s="16"/>
      <c r="CE58" s="24"/>
      <c r="CF58" s="23"/>
      <c r="CG58" s="16"/>
      <c r="CH58" s="16"/>
      <c r="CI58" s="24"/>
      <c r="CJ58" s="23"/>
      <c r="CK58" s="16"/>
      <c r="CL58" s="16"/>
      <c r="CM58" s="24"/>
      <c r="CN58" s="23"/>
      <c r="CO58" s="16"/>
      <c r="CP58" s="16"/>
      <c r="CQ58" s="26">
        <f t="shared" si="12"/>
        <v>227238137.80000001</v>
      </c>
      <c r="CR58" s="23"/>
      <c r="CS58" s="16"/>
      <c r="CT58" s="16"/>
      <c r="CU58" s="24"/>
      <c r="CV58" s="23"/>
      <c r="CW58" s="16"/>
      <c r="CX58" s="16"/>
      <c r="CY58" s="24"/>
      <c r="CZ58" s="23"/>
      <c r="DA58" s="16"/>
      <c r="DB58" s="16"/>
      <c r="DC58" s="24"/>
      <c r="DD58" s="23"/>
      <c r="DE58" s="16"/>
      <c r="DF58" s="16"/>
      <c r="DG58" s="24"/>
      <c r="DH58" s="23"/>
      <c r="DI58" s="16"/>
      <c r="DJ58" s="16"/>
      <c r="DK58" s="24"/>
      <c r="DL58" s="23"/>
      <c r="DM58" s="16"/>
      <c r="DN58" s="16"/>
      <c r="DO58" s="24"/>
      <c r="DP58" s="23"/>
      <c r="DQ58" s="16"/>
      <c r="DR58" s="16"/>
      <c r="DS58" s="24"/>
      <c r="DT58" s="23"/>
      <c r="DU58" s="16"/>
      <c r="DV58" s="16"/>
      <c r="DW58" s="24"/>
      <c r="DX58" s="23"/>
      <c r="DY58" s="16"/>
      <c r="DZ58" s="16"/>
      <c r="EA58" s="24"/>
      <c r="EB58" s="23"/>
      <c r="EC58" s="16"/>
      <c r="ED58" s="16"/>
      <c r="EE58" s="24"/>
      <c r="EF58" s="23"/>
      <c r="EG58" s="16"/>
      <c r="EH58" s="16"/>
      <c r="EI58" s="24"/>
      <c r="EJ58" s="23"/>
      <c r="EK58" s="16"/>
      <c r="EL58" s="16"/>
      <c r="EM58" s="24"/>
      <c r="EN58" s="23"/>
      <c r="EO58" s="16"/>
      <c r="EP58" s="16"/>
      <c r="EQ58" s="26">
        <f t="shared" si="2"/>
        <v>0</v>
      </c>
      <c r="ER58" s="23"/>
      <c r="ES58" s="16"/>
      <c r="ET58" s="16"/>
      <c r="EU58" s="26">
        <v>1136190689</v>
      </c>
    </row>
    <row r="59" spans="1:151" ht="44.25" customHeight="1">
      <c r="A59" s="9" t="s">
        <v>9</v>
      </c>
      <c r="B59" s="27" t="s">
        <v>34</v>
      </c>
      <c r="C59" s="11" t="s">
        <v>6</v>
      </c>
      <c r="D59" s="12">
        <v>26005264</v>
      </c>
      <c r="E59" s="13" t="s">
        <v>334</v>
      </c>
      <c r="F59" s="11" t="s">
        <v>46</v>
      </c>
      <c r="G59" s="13" t="s">
        <v>337</v>
      </c>
      <c r="H59" s="14">
        <v>59799510</v>
      </c>
      <c r="I59" s="15" t="s">
        <v>338</v>
      </c>
      <c r="J59" s="16" t="s">
        <v>29</v>
      </c>
      <c r="K59" s="16" t="s">
        <v>275</v>
      </c>
      <c r="L59" s="8">
        <v>45962</v>
      </c>
      <c r="M59" s="8">
        <v>46073</v>
      </c>
      <c r="N59" s="46">
        <v>45940</v>
      </c>
      <c r="O59" s="48">
        <f ca="1">N59-TODAY()</f>
        <v>-2</v>
      </c>
      <c r="P59" s="12" t="str">
        <f ca="1">IF(O59&gt;=6,"Vigente",IF(AND(O59&gt;=1,O59&lt;=5),"Por Vencer","Vencido"))</f>
        <v>Vencido</v>
      </c>
      <c r="Q59" s="17">
        <v>45954</v>
      </c>
      <c r="R59" s="48">
        <f t="shared" ca="1" si="14"/>
        <v>12</v>
      </c>
      <c r="S59" s="12" t="str">
        <f t="shared" ca="1" si="15"/>
        <v>Vigente</v>
      </c>
      <c r="T59" s="52" t="s">
        <v>339</v>
      </c>
      <c r="U59" s="22"/>
      <c r="V59" s="23"/>
      <c r="W59" s="24"/>
      <c r="X59" s="24"/>
      <c r="Y59" s="24"/>
      <c r="Z59" s="23"/>
      <c r="AA59" s="16"/>
      <c r="AB59" s="16"/>
      <c r="AC59" s="24"/>
      <c r="AD59" s="23"/>
      <c r="AE59" s="16"/>
      <c r="AF59" s="16"/>
      <c r="AG59" s="24"/>
      <c r="AH59" s="23"/>
      <c r="AI59" s="16"/>
      <c r="AJ59" s="16"/>
      <c r="AK59" s="24">
        <v>11959902</v>
      </c>
      <c r="AL59" s="23">
        <v>0.2</v>
      </c>
      <c r="AM59" s="16"/>
      <c r="AN59" s="16"/>
      <c r="AO59" s="24">
        <v>35879706</v>
      </c>
      <c r="AP59" s="23">
        <v>0.6</v>
      </c>
      <c r="AQ59" s="25">
        <f t="shared" si="0"/>
        <v>47839608</v>
      </c>
      <c r="AR59" s="23"/>
      <c r="AS59" s="16"/>
      <c r="AT59" s="16"/>
      <c r="AU59" s="24"/>
      <c r="AV59" s="23"/>
      <c r="AW59" s="16"/>
      <c r="AX59" s="16"/>
      <c r="AY59" s="24"/>
      <c r="AZ59" s="23"/>
      <c r="BA59" s="16"/>
      <c r="BB59" s="16"/>
      <c r="BC59" s="24">
        <v>11959902</v>
      </c>
      <c r="BD59" s="23">
        <v>0.2</v>
      </c>
      <c r="BE59" s="16"/>
      <c r="BF59" s="16"/>
      <c r="BG59" s="24"/>
      <c r="BH59" s="23"/>
      <c r="BI59" s="16"/>
      <c r="BJ59" s="16"/>
      <c r="BK59" s="24"/>
      <c r="BL59" s="23"/>
      <c r="BM59" s="16"/>
      <c r="BN59" s="16"/>
      <c r="BO59" s="24"/>
      <c r="BP59" s="23"/>
      <c r="BQ59" s="16"/>
      <c r="BR59" s="16"/>
      <c r="BS59" s="24"/>
      <c r="BT59" s="23"/>
      <c r="BU59" s="16"/>
      <c r="BV59" s="16"/>
      <c r="BW59" s="24"/>
      <c r="BX59" s="23"/>
      <c r="BY59" s="16"/>
      <c r="BZ59" s="16"/>
      <c r="CA59" s="24"/>
      <c r="CB59" s="23"/>
      <c r="CC59" s="16"/>
      <c r="CD59" s="16"/>
      <c r="CE59" s="24"/>
      <c r="CF59" s="23"/>
      <c r="CG59" s="16"/>
      <c r="CH59" s="16"/>
      <c r="CI59" s="24"/>
      <c r="CJ59" s="23"/>
      <c r="CK59" s="16"/>
      <c r="CL59" s="16"/>
      <c r="CM59" s="24"/>
      <c r="CN59" s="23"/>
      <c r="CO59" s="16"/>
      <c r="CP59" s="16"/>
      <c r="CQ59" s="26">
        <f t="shared" si="12"/>
        <v>11959902</v>
      </c>
      <c r="CR59" s="23"/>
      <c r="CS59" s="16"/>
      <c r="CT59" s="16"/>
      <c r="CU59" s="24"/>
      <c r="CV59" s="23"/>
      <c r="CW59" s="16"/>
      <c r="CX59" s="16"/>
      <c r="CY59" s="24"/>
      <c r="CZ59" s="23"/>
      <c r="DA59" s="16"/>
      <c r="DB59" s="16"/>
      <c r="DC59" s="24"/>
      <c r="DD59" s="23"/>
      <c r="DE59" s="16"/>
      <c r="DF59" s="16"/>
      <c r="DG59" s="24"/>
      <c r="DH59" s="23"/>
      <c r="DI59" s="16"/>
      <c r="DJ59" s="16"/>
      <c r="DK59" s="24"/>
      <c r="DL59" s="23"/>
      <c r="DM59" s="16"/>
      <c r="DN59" s="16"/>
      <c r="DO59" s="24"/>
      <c r="DP59" s="23"/>
      <c r="DQ59" s="16"/>
      <c r="DR59" s="16"/>
      <c r="DS59" s="24"/>
      <c r="DT59" s="23"/>
      <c r="DU59" s="16"/>
      <c r="DV59" s="16"/>
      <c r="DW59" s="24"/>
      <c r="DX59" s="23"/>
      <c r="DY59" s="16"/>
      <c r="DZ59" s="16"/>
      <c r="EA59" s="24"/>
      <c r="EB59" s="23"/>
      <c r="EC59" s="16"/>
      <c r="ED59" s="16"/>
      <c r="EE59" s="24"/>
      <c r="EF59" s="23"/>
      <c r="EG59" s="16"/>
      <c r="EH59" s="16"/>
      <c r="EI59" s="24"/>
      <c r="EJ59" s="23"/>
      <c r="EK59" s="16"/>
      <c r="EL59" s="16"/>
      <c r="EM59" s="24"/>
      <c r="EN59" s="23"/>
      <c r="EO59" s="16"/>
      <c r="EP59" s="16"/>
      <c r="EQ59" s="26">
        <f t="shared" si="2"/>
        <v>0</v>
      </c>
      <c r="ER59" s="23"/>
      <c r="ES59" s="16"/>
      <c r="ET59" s="16"/>
      <c r="EU59" s="26">
        <v>59799510</v>
      </c>
    </row>
    <row r="60" spans="1:151" ht="44.25" customHeight="1">
      <c r="A60" s="9" t="s">
        <v>4</v>
      </c>
      <c r="B60" s="10" t="s">
        <v>5</v>
      </c>
      <c r="C60" s="11" t="s">
        <v>14</v>
      </c>
      <c r="D60" s="12">
        <v>26005933</v>
      </c>
      <c r="E60" s="13" t="s">
        <v>340</v>
      </c>
      <c r="F60" s="11" t="s">
        <v>47</v>
      </c>
      <c r="G60" s="11" t="s">
        <v>341</v>
      </c>
      <c r="H60" s="14">
        <v>57819232648</v>
      </c>
      <c r="I60" s="15" t="s">
        <v>342</v>
      </c>
      <c r="J60" s="16"/>
      <c r="K60" s="16"/>
      <c r="L60" s="8"/>
      <c r="M60" s="8"/>
      <c r="N60" s="17"/>
      <c r="O60" s="18"/>
      <c r="P60" s="12"/>
      <c r="Q60" s="17"/>
      <c r="R60" s="18"/>
      <c r="S60" s="12"/>
      <c r="T60" s="47"/>
      <c r="U60" s="22"/>
      <c r="V60" s="23"/>
      <c r="W60" s="24"/>
      <c r="X60" s="24"/>
      <c r="Y60" s="24"/>
      <c r="Z60" s="23"/>
      <c r="AA60" s="16"/>
      <c r="AB60" s="16"/>
      <c r="AC60" s="24"/>
      <c r="AD60" s="23"/>
      <c r="AE60" s="16"/>
      <c r="AF60" s="16"/>
      <c r="AG60" s="24"/>
      <c r="AH60" s="23"/>
      <c r="AI60" s="16"/>
      <c r="AJ60" s="16"/>
      <c r="AK60" s="24"/>
      <c r="AL60" s="23"/>
      <c r="AM60" s="16"/>
      <c r="AN60" s="16"/>
      <c r="AO60" s="24"/>
      <c r="AP60" s="23"/>
      <c r="AQ60" s="25">
        <f t="shared" si="0"/>
        <v>0</v>
      </c>
      <c r="AR60" s="23"/>
      <c r="AS60" s="16"/>
      <c r="AT60" s="16"/>
      <c r="AU60" s="24"/>
      <c r="AV60" s="23"/>
      <c r="AW60" s="16"/>
      <c r="AX60" s="16"/>
      <c r="AY60" s="24"/>
      <c r="AZ60" s="23"/>
      <c r="BA60" s="16"/>
      <c r="BB60" s="16"/>
      <c r="BC60" s="24"/>
      <c r="BD60" s="23"/>
      <c r="BE60" s="16"/>
      <c r="BF60" s="16"/>
      <c r="BG60" s="24"/>
      <c r="BH60" s="23"/>
      <c r="BI60" s="16"/>
      <c r="BJ60" s="16"/>
      <c r="BK60" s="24"/>
      <c r="BL60" s="23"/>
      <c r="BM60" s="16"/>
      <c r="BN60" s="16"/>
      <c r="BO60" s="24"/>
      <c r="BP60" s="23"/>
      <c r="BQ60" s="16"/>
      <c r="BR60" s="16"/>
      <c r="BS60" s="24"/>
      <c r="BT60" s="23"/>
      <c r="BU60" s="16"/>
      <c r="BV60" s="16"/>
      <c r="BW60" s="24"/>
      <c r="BX60" s="23"/>
      <c r="BY60" s="16"/>
      <c r="BZ60" s="16"/>
      <c r="CA60" s="24"/>
      <c r="CB60" s="23"/>
      <c r="CC60" s="16"/>
      <c r="CD60" s="16"/>
      <c r="CE60" s="24"/>
      <c r="CF60" s="23"/>
      <c r="CG60" s="16"/>
      <c r="CH60" s="16"/>
      <c r="CI60" s="24"/>
      <c r="CJ60" s="23"/>
      <c r="CK60" s="16"/>
      <c r="CL60" s="16"/>
      <c r="CM60" s="24"/>
      <c r="CN60" s="23"/>
      <c r="CO60" s="16"/>
      <c r="CP60" s="16"/>
      <c r="CQ60" s="26">
        <f t="shared" si="12"/>
        <v>0</v>
      </c>
      <c r="CR60" s="23"/>
      <c r="CS60" s="16"/>
      <c r="CT60" s="16"/>
      <c r="CU60" s="24"/>
      <c r="CV60" s="23"/>
      <c r="CW60" s="16"/>
      <c r="CX60" s="16"/>
      <c r="CY60" s="24"/>
      <c r="CZ60" s="23"/>
      <c r="DA60" s="16"/>
      <c r="DB60" s="16"/>
      <c r="DC60" s="24"/>
      <c r="DD60" s="23"/>
      <c r="DE60" s="16"/>
      <c r="DF60" s="16"/>
      <c r="DG60" s="24"/>
      <c r="DH60" s="23"/>
      <c r="DI60" s="16"/>
      <c r="DJ60" s="16"/>
      <c r="DK60" s="24"/>
      <c r="DL60" s="23"/>
      <c r="DM60" s="16"/>
      <c r="DN60" s="16"/>
      <c r="DO60" s="24"/>
      <c r="DP60" s="23"/>
      <c r="DQ60" s="16"/>
      <c r="DR60" s="16"/>
      <c r="DS60" s="24"/>
      <c r="DT60" s="23"/>
      <c r="DU60" s="16"/>
      <c r="DV60" s="16"/>
      <c r="DW60" s="24"/>
      <c r="DX60" s="23"/>
      <c r="DY60" s="16"/>
      <c r="DZ60" s="16"/>
      <c r="EA60" s="24"/>
      <c r="EB60" s="23"/>
      <c r="EC60" s="16"/>
      <c r="ED60" s="16"/>
      <c r="EE60" s="24"/>
      <c r="EF60" s="23"/>
      <c r="EG60" s="16"/>
      <c r="EH60" s="16"/>
      <c r="EI60" s="24"/>
      <c r="EJ60" s="23"/>
      <c r="EK60" s="16"/>
      <c r="EL60" s="16"/>
      <c r="EM60" s="24"/>
      <c r="EN60" s="23"/>
      <c r="EO60" s="16"/>
      <c r="EP60" s="16"/>
      <c r="EQ60" s="26">
        <f t="shared" si="2"/>
        <v>0</v>
      </c>
      <c r="ER60" s="23"/>
      <c r="ES60" s="16"/>
      <c r="ET60" s="16"/>
      <c r="EU60" s="26">
        <v>0</v>
      </c>
    </row>
    <row r="61" spans="1:151" ht="44.25" customHeight="1">
      <c r="A61" s="9" t="s">
        <v>4</v>
      </c>
      <c r="B61" s="27" t="s">
        <v>13</v>
      </c>
      <c r="C61" s="11" t="s">
        <v>259</v>
      </c>
      <c r="D61" s="12">
        <v>26005375</v>
      </c>
      <c r="E61" s="13" t="s">
        <v>343</v>
      </c>
      <c r="F61" s="3" t="s">
        <v>48</v>
      </c>
      <c r="G61" s="11" t="s">
        <v>344</v>
      </c>
      <c r="H61" s="14">
        <v>1995642602</v>
      </c>
      <c r="I61" s="15" t="s">
        <v>345</v>
      </c>
      <c r="J61" s="16" t="s">
        <v>29</v>
      </c>
      <c r="K61" s="16" t="s">
        <v>225</v>
      </c>
      <c r="L61" s="8">
        <v>46024</v>
      </c>
      <c r="M61" s="8">
        <v>46080</v>
      </c>
      <c r="N61" s="17">
        <v>46003</v>
      </c>
      <c r="O61" s="18">
        <f t="shared" ref="O61:O66" ca="1" si="16">N61-TODAY()</f>
        <v>61</v>
      </c>
      <c r="P61" s="12" t="str">
        <f ca="1">IF(O61&gt;=6,"Vigente",IF(AND(O61&gt;=1,O61&lt;=5),"Por Vencer","Vencido"))</f>
        <v>Vigente</v>
      </c>
      <c r="Q61" s="17">
        <v>46003</v>
      </c>
      <c r="R61" s="18">
        <f t="shared" ref="R61:R66" ca="1" si="17">Q61-TODAY()</f>
        <v>61</v>
      </c>
      <c r="S61" s="12" t="str">
        <f t="shared" ref="S61:S66" ca="1" si="18">IF(R61&gt;=6,"Vigente",IF(AND(R61&gt;=1,R61&lt;=5),"Por Vencer","Vencido"))</f>
        <v>Vigente</v>
      </c>
      <c r="T61" s="47"/>
      <c r="U61" s="22">
        <v>0</v>
      </c>
      <c r="V61" s="23">
        <v>0</v>
      </c>
      <c r="W61" s="24"/>
      <c r="X61" s="24"/>
      <c r="Y61" s="24">
        <v>0</v>
      </c>
      <c r="Z61" s="23">
        <v>0</v>
      </c>
      <c r="AA61" s="16"/>
      <c r="AB61" s="16"/>
      <c r="AC61" s="24">
        <v>0</v>
      </c>
      <c r="AD61" s="23">
        <v>0</v>
      </c>
      <c r="AE61" s="16"/>
      <c r="AF61" s="16"/>
      <c r="AG61" s="24">
        <v>0</v>
      </c>
      <c r="AH61" s="23">
        <v>0</v>
      </c>
      <c r="AI61" s="16"/>
      <c r="AJ61" s="16"/>
      <c r="AK61" s="24">
        <v>0</v>
      </c>
      <c r="AL61" s="23">
        <v>0</v>
      </c>
      <c r="AM61" s="16"/>
      <c r="AN61" s="16"/>
      <c r="AO61" s="24">
        <v>0</v>
      </c>
      <c r="AP61" s="23">
        <v>0</v>
      </c>
      <c r="AQ61" s="25">
        <f t="shared" si="0"/>
        <v>0</v>
      </c>
      <c r="AR61" s="23">
        <v>0</v>
      </c>
      <c r="AS61" s="16"/>
      <c r="AT61" s="16"/>
      <c r="AU61" s="24">
        <v>0</v>
      </c>
      <c r="AV61" s="23">
        <v>0.5</v>
      </c>
      <c r="AW61" s="16"/>
      <c r="AX61" s="16"/>
      <c r="AY61" s="24">
        <v>998202601</v>
      </c>
      <c r="AZ61" s="23">
        <v>0.5</v>
      </c>
      <c r="BA61" s="16"/>
      <c r="BB61" s="16"/>
      <c r="BC61" s="24">
        <v>997440001</v>
      </c>
      <c r="BD61" s="23">
        <v>0</v>
      </c>
      <c r="BE61" s="16"/>
      <c r="BF61" s="16"/>
      <c r="BG61" s="24">
        <v>0</v>
      </c>
      <c r="BH61" s="23">
        <v>0</v>
      </c>
      <c r="BI61" s="16"/>
      <c r="BJ61" s="16"/>
      <c r="BK61" s="24">
        <v>0</v>
      </c>
      <c r="BL61" s="23">
        <v>0</v>
      </c>
      <c r="BM61" s="16"/>
      <c r="BN61" s="16"/>
      <c r="BO61" s="24">
        <v>0</v>
      </c>
      <c r="BP61" s="23">
        <v>0</v>
      </c>
      <c r="BQ61" s="16"/>
      <c r="BR61" s="16"/>
      <c r="BS61" s="24">
        <v>0</v>
      </c>
      <c r="BT61" s="23">
        <v>0</v>
      </c>
      <c r="BU61" s="16"/>
      <c r="BV61" s="16"/>
      <c r="BW61" s="24">
        <v>0</v>
      </c>
      <c r="BX61" s="23">
        <v>0</v>
      </c>
      <c r="BY61" s="16"/>
      <c r="BZ61" s="16"/>
      <c r="CA61" s="24">
        <v>0</v>
      </c>
      <c r="CB61" s="23">
        <v>0</v>
      </c>
      <c r="CC61" s="16"/>
      <c r="CD61" s="16"/>
      <c r="CE61" s="24">
        <v>0</v>
      </c>
      <c r="CF61" s="23">
        <v>0</v>
      </c>
      <c r="CG61" s="16"/>
      <c r="CH61" s="16"/>
      <c r="CI61" s="24">
        <v>0</v>
      </c>
      <c r="CJ61" s="23">
        <v>0</v>
      </c>
      <c r="CK61" s="16"/>
      <c r="CL61" s="16"/>
      <c r="CM61" s="24">
        <v>0</v>
      </c>
      <c r="CN61" s="23">
        <v>0</v>
      </c>
      <c r="CO61" s="16"/>
      <c r="CP61" s="16"/>
      <c r="CQ61" s="26">
        <f t="shared" si="12"/>
        <v>1995642602</v>
      </c>
      <c r="CR61" s="23">
        <v>1</v>
      </c>
      <c r="CS61" s="16"/>
      <c r="CT61" s="16"/>
      <c r="CU61" s="24"/>
      <c r="CV61" s="23"/>
      <c r="CW61" s="16"/>
      <c r="CX61" s="16"/>
      <c r="CY61" s="24"/>
      <c r="CZ61" s="23"/>
      <c r="DA61" s="16"/>
      <c r="DB61" s="16"/>
      <c r="DC61" s="24"/>
      <c r="DD61" s="23"/>
      <c r="DE61" s="16"/>
      <c r="DF61" s="16"/>
      <c r="DG61" s="24"/>
      <c r="DH61" s="23"/>
      <c r="DI61" s="16"/>
      <c r="DJ61" s="16"/>
      <c r="DK61" s="24"/>
      <c r="DL61" s="23"/>
      <c r="DM61" s="16"/>
      <c r="DN61" s="16"/>
      <c r="DO61" s="24"/>
      <c r="DP61" s="23"/>
      <c r="DQ61" s="16"/>
      <c r="DR61" s="16"/>
      <c r="DS61" s="24"/>
      <c r="DT61" s="23"/>
      <c r="DU61" s="16"/>
      <c r="DV61" s="16"/>
      <c r="DW61" s="24"/>
      <c r="DX61" s="23"/>
      <c r="DY61" s="16"/>
      <c r="DZ61" s="16"/>
      <c r="EA61" s="24"/>
      <c r="EB61" s="23"/>
      <c r="EC61" s="16"/>
      <c r="ED61" s="16"/>
      <c r="EE61" s="24"/>
      <c r="EF61" s="23"/>
      <c r="EG61" s="16"/>
      <c r="EH61" s="16"/>
      <c r="EI61" s="24"/>
      <c r="EJ61" s="23"/>
      <c r="EK61" s="16"/>
      <c r="EL61" s="16"/>
      <c r="EM61" s="24"/>
      <c r="EN61" s="23"/>
      <c r="EO61" s="16"/>
      <c r="EP61" s="16"/>
      <c r="EQ61" s="26">
        <f t="shared" si="2"/>
        <v>0</v>
      </c>
      <c r="ER61" s="23">
        <v>0</v>
      </c>
      <c r="ES61" s="16"/>
      <c r="ET61" s="16"/>
      <c r="EU61" s="26">
        <v>1995642602</v>
      </c>
    </row>
    <row r="62" spans="1:151" ht="44.25" customHeight="1">
      <c r="A62" s="9" t="s">
        <v>4</v>
      </c>
      <c r="B62" s="10" t="s">
        <v>13</v>
      </c>
      <c r="C62" s="11" t="s">
        <v>18</v>
      </c>
      <c r="D62" s="12">
        <v>26005375</v>
      </c>
      <c r="E62" s="13" t="s">
        <v>343</v>
      </c>
      <c r="F62" s="3" t="s">
        <v>48</v>
      </c>
      <c r="G62" s="11" t="s">
        <v>346</v>
      </c>
      <c r="H62" s="14">
        <v>41211968407</v>
      </c>
      <c r="I62" s="15" t="s">
        <v>347</v>
      </c>
      <c r="J62" s="16" t="s">
        <v>225</v>
      </c>
      <c r="K62" s="16" t="s">
        <v>29</v>
      </c>
      <c r="L62" s="8">
        <v>46058</v>
      </c>
      <c r="M62" s="8">
        <v>46387</v>
      </c>
      <c r="N62" s="17">
        <v>46055</v>
      </c>
      <c r="O62" s="18">
        <f t="shared" ca="1" si="16"/>
        <v>113</v>
      </c>
      <c r="P62" s="12" t="str">
        <f ca="1">IF(O62&gt;=6,"Vigente",IF(AND(O62&gt;=1,O62&lt;=5),"Por Vencer","Vencido"))</f>
        <v>Vigente</v>
      </c>
      <c r="Q62" s="17">
        <v>46060</v>
      </c>
      <c r="R62" s="18">
        <f t="shared" ca="1" si="17"/>
        <v>118</v>
      </c>
      <c r="S62" s="12" t="str">
        <f t="shared" ca="1" si="18"/>
        <v>Vigente</v>
      </c>
      <c r="T62" s="47"/>
      <c r="U62" s="22">
        <v>0</v>
      </c>
      <c r="V62" s="23">
        <v>0</v>
      </c>
      <c r="W62" s="24"/>
      <c r="X62" s="24"/>
      <c r="Y62" s="24">
        <v>0</v>
      </c>
      <c r="Z62" s="23">
        <v>0</v>
      </c>
      <c r="AA62" s="16"/>
      <c r="AB62" s="16"/>
      <c r="AC62" s="24">
        <v>0</v>
      </c>
      <c r="AD62" s="23">
        <v>0</v>
      </c>
      <c r="AE62" s="16"/>
      <c r="AF62" s="16"/>
      <c r="AG62" s="24">
        <v>0</v>
      </c>
      <c r="AH62" s="23">
        <v>0</v>
      </c>
      <c r="AI62" s="16"/>
      <c r="AJ62" s="16"/>
      <c r="AK62" s="24">
        <v>0</v>
      </c>
      <c r="AL62" s="23">
        <v>0</v>
      </c>
      <c r="AM62" s="16"/>
      <c r="AN62" s="16"/>
      <c r="AO62" s="24">
        <v>0</v>
      </c>
      <c r="AP62" s="23">
        <v>0</v>
      </c>
      <c r="AQ62" s="25">
        <f t="shared" si="0"/>
        <v>0</v>
      </c>
      <c r="AR62" s="23">
        <v>0</v>
      </c>
      <c r="AS62" s="16"/>
      <c r="AT62" s="16"/>
      <c r="AU62" s="24">
        <v>0</v>
      </c>
      <c r="AV62" s="23">
        <v>0.05</v>
      </c>
      <c r="AW62" s="16"/>
      <c r="AX62" s="16"/>
      <c r="AY62" s="24">
        <v>2060598420</v>
      </c>
      <c r="AZ62" s="23">
        <v>0.1</v>
      </c>
      <c r="BA62" s="16"/>
      <c r="BB62" s="16"/>
      <c r="BC62" s="24">
        <v>4121196841</v>
      </c>
      <c r="BD62" s="23">
        <v>0.1</v>
      </c>
      <c r="BE62" s="16"/>
      <c r="BF62" s="16"/>
      <c r="BG62" s="24">
        <v>4121196841</v>
      </c>
      <c r="BH62" s="23">
        <v>0.1</v>
      </c>
      <c r="BI62" s="16"/>
      <c r="BJ62" s="16"/>
      <c r="BK62" s="24">
        <v>4121196841</v>
      </c>
      <c r="BL62" s="23">
        <v>0.1</v>
      </c>
      <c r="BM62" s="16"/>
      <c r="BN62" s="16"/>
      <c r="BO62" s="24">
        <v>4121196841</v>
      </c>
      <c r="BP62" s="23">
        <v>0.1</v>
      </c>
      <c r="BQ62" s="16"/>
      <c r="BR62" s="16"/>
      <c r="BS62" s="24">
        <v>4121196841</v>
      </c>
      <c r="BT62" s="23">
        <v>0.1</v>
      </c>
      <c r="BU62" s="16"/>
      <c r="BV62" s="16"/>
      <c r="BW62" s="24">
        <v>4121196841</v>
      </c>
      <c r="BX62" s="23">
        <v>0.1</v>
      </c>
      <c r="BY62" s="16"/>
      <c r="BZ62" s="16"/>
      <c r="CA62" s="24">
        <v>4121196841</v>
      </c>
      <c r="CB62" s="23">
        <v>0.1</v>
      </c>
      <c r="CC62" s="16"/>
      <c r="CD62" s="16"/>
      <c r="CE62" s="24">
        <v>4121196841</v>
      </c>
      <c r="CF62" s="23">
        <v>0.1</v>
      </c>
      <c r="CG62" s="16"/>
      <c r="CH62" s="16"/>
      <c r="CI62" s="24">
        <v>4121196841</v>
      </c>
      <c r="CJ62" s="23">
        <v>0.05</v>
      </c>
      <c r="CK62" s="16"/>
      <c r="CL62" s="16"/>
      <c r="CM62" s="24">
        <v>2060598418</v>
      </c>
      <c r="CN62" s="23">
        <v>0</v>
      </c>
      <c r="CO62" s="16"/>
      <c r="CP62" s="16"/>
      <c r="CQ62" s="26">
        <f t="shared" si="12"/>
        <v>41211968407</v>
      </c>
      <c r="CR62" s="23">
        <v>0.99999999999999989</v>
      </c>
      <c r="CS62" s="16"/>
      <c r="CT62" s="16"/>
      <c r="CU62" s="24"/>
      <c r="CV62" s="23"/>
      <c r="CW62" s="16"/>
      <c r="CX62" s="16"/>
      <c r="CY62" s="24"/>
      <c r="CZ62" s="23"/>
      <c r="DA62" s="16"/>
      <c r="DB62" s="16"/>
      <c r="DC62" s="24"/>
      <c r="DD62" s="23"/>
      <c r="DE62" s="16"/>
      <c r="DF62" s="16"/>
      <c r="DG62" s="24"/>
      <c r="DH62" s="23"/>
      <c r="DI62" s="16"/>
      <c r="DJ62" s="16"/>
      <c r="DK62" s="24"/>
      <c r="DL62" s="23"/>
      <c r="DM62" s="16"/>
      <c r="DN62" s="16"/>
      <c r="DO62" s="24"/>
      <c r="DP62" s="23"/>
      <c r="DQ62" s="16"/>
      <c r="DR62" s="16"/>
      <c r="DS62" s="24"/>
      <c r="DT62" s="23"/>
      <c r="DU62" s="16"/>
      <c r="DV62" s="16"/>
      <c r="DW62" s="24"/>
      <c r="DX62" s="23"/>
      <c r="DY62" s="16"/>
      <c r="DZ62" s="16"/>
      <c r="EA62" s="24"/>
      <c r="EB62" s="23"/>
      <c r="EC62" s="16"/>
      <c r="ED62" s="16"/>
      <c r="EE62" s="24"/>
      <c r="EF62" s="23"/>
      <c r="EG62" s="16"/>
      <c r="EH62" s="16"/>
      <c r="EI62" s="24"/>
      <c r="EJ62" s="23"/>
      <c r="EK62" s="16"/>
      <c r="EL62" s="16"/>
      <c r="EM62" s="24"/>
      <c r="EN62" s="23"/>
      <c r="EO62" s="16"/>
      <c r="EP62" s="16"/>
      <c r="EQ62" s="26">
        <f t="shared" si="2"/>
        <v>0</v>
      </c>
      <c r="ER62" s="23">
        <v>0</v>
      </c>
      <c r="ES62" s="16"/>
      <c r="ET62" s="16"/>
      <c r="EU62" s="26">
        <v>41211968407</v>
      </c>
    </row>
    <row r="63" spans="1:151" ht="44.25" customHeight="1">
      <c r="A63" s="9" t="s">
        <v>4</v>
      </c>
      <c r="B63" s="27" t="s">
        <v>13</v>
      </c>
      <c r="C63" s="11" t="s">
        <v>18</v>
      </c>
      <c r="D63" s="12">
        <v>26005375</v>
      </c>
      <c r="E63" s="13" t="s">
        <v>343</v>
      </c>
      <c r="F63" s="3" t="s">
        <v>48</v>
      </c>
      <c r="G63" s="11" t="s">
        <v>348</v>
      </c>
      <c r="H63" s="14">
        <v>197096447869</v>
      </c>
      <c r="I63" s="15" t="s">
        <v>345</v>
      </c>
      <c r="J63" s="16" t="s">
        <v>29</v>
      </c>
      <c r="K63" s="16" t="s">
        <v>225</v>
      </c>
      <c r="L63" s="8">
        <v>46132</v>
      </c>
      <c r="M63" s="8">
        <v>46690</v>
      </c>
      <c r="N63" s="17">
        <v>46056</v>
      </c>
      <c r="O63" s="18">
        <f t="shared" ca="1" si="16"/>
        <v>114</v>
      </c>
      <c r="P63" s="12" t="str">
        <f ca="1">IF(O63&gt;=6,"Vigente",IF(AND(O63&gt;=1,O63&lt;=5),"Por Vencer","Vencido"))</f>
        <v>Vigente</v>
      </c>
      <c r="Q63" s="17">
        <v>46127</v>
      </c>
      <c r="R63" s="18">
        <f t="shared" ca="1" si="17"/>
        <v>185</v>
      </c>
      <c r="S63" s="12" t="str">
        <f t="shared" ca="1" si="18"/>
        <v>Vigente</v>
      </c>
      <c r="T63" s="47"/>
      <c r="U63" s="22">
        <v>0</v>
      </c>
      <c r="V63" s="23">
        <v>0</v>
      </c>
      <c r="W63" s="24"/>
      <c r="X63" s="24"/>
      <c r="Y63" s="24">
        <v>0</v>
      </c>
      <c r="Z63" s="23">
        <v>0</v>
      </c>
      <c r="AA63" s="16"/>
      <c r="AB63" s="16"/>
      <c r="AC63" s="24">
        <v>0</v>
      </c>
      <c r="AD63" s="23">
        <v>0</v>
      </c>
      <c r="AE63" s="16"/>
      <c r="AF63" s="16"/>
      <c r="AG63" s="24">
        <v>0</v>
      </c>
      <c r="AH63" s="23">
        <v>0</v>
      </c>
      <c r="AI63" s="16"/>
      <c r="AJ63" s="16"/>
      <c r="AK63" s="24">
        <v>0</v>
      </c>
      <c r="AL63" s="23">
        <v>0</v>
      </c>
      <c r="AM63" s="16"/>
      <c r="AN63" s="16"/>
      <c r="AO63" s="24">
        <v>0</v>
      </c>
      <c r="AP63" s="23">
        <v>0</v>
      </c>
      <c r="AQ63" s="25">
        <f t="shared" si="0"/>
        <v>0</v>
      </c>
      <c r="AR63" s="23">
        <v>0</v>
      </c>
      <c r="AS63" s="16"/>
      <c r="AT63" s="16"/>
      <c r="AU63" s="24">
        <v>0</v>
      </c>
      <c r="AV63" s="23">
        <v>0</v>
      </c>
      <c r="AW63" s="16"/>
      <c r="AX63" s="16"/>
      <c r="AY63" s="24">
        <v>0</v>
      </c>
      <c r="AZ63" s="23">
        <v>0</v>
      </c>
      <c r="BA63" s="16"/>
      <c r="BB63" s="16"/>
      <c r="BC63" s="24">
        <v>0</v>
      </c>
      <c r="BD63" s="23">
        <v>0</v>
      </c>
      <c r="BE63" s="16"/>
      <c r="BF63" s="16"/>
      <c r="BG63" s="24">
        <v>0</v>
      </c>
      <c r="BH63" s="23">
        <v>0.03</v>
      </c>
      <c r="BI63" s="16"/>
      <c r="BJ63" s="16"/>
      <c r="BK63" s="24">
        <v>5912893436</v>
      </c>
      <c r="BL63" s="23">
        <v>7.0000000000000007E-2</v>
      </c>
      <c r="BM63" s="16"/>
      <c r="BN63" s="16"/>
      <c r="BO63" s="24">
        <v>13796751351</v>
      </c>
      <c r="BP63" s="23">
        <v>0.08</v>
      </c>
      <c r="BQ63" s="16"/>
      <c r="BR63" s="16"/>
      <c r="BS63" s="24">
        <v>15767715830</v>
      </c>
      <c r="BT63" s="23">
        <v>0.08</v>
      </c>
      <c r="BU63" s="16"/>
      <c r="BV63" s="16"/>
      <c r="BW63" s="24">
        <v>15767715830</v>
      </c>
      <c r="BX63" s="23">
        <v>0.08</v>
      </c>
      <c r="BY63" s="16"/>
      <c r="BZ63" s="16"/>
      <c r="CA63" s="24">
        <v>15767715830</v>
      </c>
      <c r="CB63" s="23">
        <v>0.08</v>
      </c>
      <c r="CC63" s="16"/>
      <c r="CD63" s="16"/>
      <c r="CE63" s="24">
        <v>15767715830</v>
      </c>
      <c r="CF63" s="23">
        <v>0.08</v>
      </c>
      <c r="CG63" s="16"/>
      <c r="CH63" s="16"/>
      <c r="CI63" s="24">
        <v>15767715830</v>
      </c>
      <c r="CJ63" s="23">
        <v>8.8361975160000009E-2</v>
      </c>
      <c r="CK63" s="16"/>
      <c r="CL63" s="16"/>
      <c r="CM63" s="24">
        <v>17415291431</v>
      </c>
      <c r="CN63" s="23">
        <v>0.03</v>
      </c>
      <c r="CO63" s="16"/>
      <c r="CP63" s="16"/>
      <c r="CQ63" s="26">
        <f t="shared" si="12"/>
        <v>115963515368</v>
      </c>
      <c r="CR63" s="23">
        <v>0.61836197516000013</v>
      </c>
      <c r="CS63" s="16"/>
      <c r="CT63" s="16"/>
      <c r="CU63" s="24">
        <v>5912893436</v>
      </c>
      <c r="CV63" s="23">
        <v>0.04</v>
      </c>
      <c r="CW63" s="16"/>
      <c r="CX63" s="16"/>
      <c r="CY63" s="24">
        <v>7883857915</v>
      </c>
      <c r="CZ63" s="23">
        <v>0.04</v>
      </c>
      <c r="DA63" s="16"/>
      <c r="DB63" s="16"/>
      <c r="DC63" s="24">
        <v>7883857915</v>
      </c>
      <c r="DD63" s="23">
        <v>0.05</v>
      </c>
      <c r="DE63" s="16"/>
      <c r="DF63" s="16"/>
      <c r="DG63" s="24">
        <v>9854822393</v>
      </c>
      <c r="DH63" s="23">
        <v>0.05</v>
      </c>
      <c r="DI63" s="16"/>
      <c r="DJ63" s="16"/>
      <c r="DK63" s="24">
        <v>9854822393</v>
      </c>
      <c r="DL63" s="23">
        <v>0.05</v>
      </c>
      <c r="DM63" s="16"/>
      <c r="DN63" s="16"/>
      <c r="DO63" s="24">
        <v>9854822393</v>
      </c>
      <c r="DP63" s="23">
        <v>0.05</v>
      </c>
      <c r="DQ63" s="16"/>
      <c r="DR63" s="16"/>
      <c r="DS63" s="24">
        <v>9854822393</v>
      </c>
      <c r="DT63" s="23">
        <v>0.05</v>
      </c>
      <c r="DU63" s="16"/>
      <c r="DV63" s="16"/>
      <c r="DW63" s="24">
        <v>9854822393</v>
      </c>
      <c r="DX63" s="23">
        <v>0.05</v>
      </c>
      <c r="DY63" s="16"/>
      <c r="DZ63" s="16"/>
      <c r="EA63" s="24">
        <v>10178211269</v>
      </c>
      <c r="EB63" s="23">
        <v>0</v>
      </c>
      <c r="EC63" s="16"/>
      <c r="ED63" s="16"/>
      <c r="EE63" s="24">
        <v>0</v>
      </c>
      <c r="EF63" s="23">
        <v>0</v>
      </c>
      <c r="EG63" s="16"/>
      <c r="EH63" s="16"/>
      <c r="EI63" s="24">
        <v>0</v>
      </c>
      <c r="EJ63" s="23">
        <v>0</v>
      </c>
      <c r="EK63" s="16"/>
      <c r="EL63" s="16"/>
      <c r="EM63" s="24">
        <v>0</v>
      </c>
      <c r="EN63" s="23">
        <v>0</v>
      </c>
      <c r="EO63" s="16"/>
      <c r="EP63" s="16"/>
      <c r="EQ63" s="26">
        <f t="shared" si="2"/>
        <v>81132932500</v>
      </c>
      <c r="ER63" s="23">
        <v>0.37999999999999995</v>
      </c>
      <c r="ES63" s="16"/>
      <c r="ET63" s="16"/>
      <c r="EU63" s="26">
        <v>197096447868</v>
      </c>
    </row>
    <row r="64" spans="1:151" ht="44.25" customHeight="1">
      <c r="A64" s="9" t="s">
        <v>4</v>
      </c>
      <c r="B64" s="10" t="s">
        <v>13</v>
      </c>
      <c r="C64" s="11" t="s">
        <v>49</v>
      </c>
      <c r="D64" s="11">
        <v>26005375</v>
      </c>
      <c r="E64" s="11" t="s">
        <v>343</v>
      </c>
      <c r="F64" s="3" t="s">
        <v>48</v>
      </c>
      <c r="G64" s="11" t="s">
        <v>348</v>
      </c>
      <c r="H64" s="118">
        <v>125880516054</v>
      </c>
      <c r="I64" s="11" t="s">
        <v>224</v>
      </c>
      <c r="J64" s="119" t="s">
        <v>29</v>
      </c>
      <c r="K64" s="119" t="s">
        <v>29</v>
      </c>
      <c r="L64" s="120">
        <v>46132</v>
      </c>
      <c r="M64" s="120">
        <v>46690</v>
      </c>
      <c r="N64" s="121">
        <v>46056</v>
      </c>
      <c r="O64" s="122">
        <f t="shared" ca="1" si="16"/>
        <v>114</v>
      </c>
      <c r="P64" s="123" t="str">
        <f ca="1">IF(O64&gt;=6,"Vigente",IF(AND(O64&gt;=1,O64&lt;=5),"Por Vencer","Vencido"))</f>
        <v>Vigente</v>
      </c>
      <c r="Q64" s="121">
        <v>46127</v>
      </c>
      <c r="R64" s="122">
        <f t="shared" ca="1" si="17"/>
        <v>185</v>
      </c>
      <c r="S64" s="123" t="str">
        <f t="shared" ca="1" si="18"/>
        <v>Vigente</v>
      </c>
      <c r="T64" s="124"/>
      <c r="U64" s="125">
        <v>0</v>
      </c>
      <c r="V64" s="126">
        <v>0</v>
      </c>
      <c r="W64" s="127"/>
      <c r="X64" s="127"/>
      <c r="Y64" s="128">
        <v>0</v>
      </c>
      <c r="Z64" s="126">
        <v>0</v>
      </c>
      <c r="AA64" s="129"/>
      <c r="AB64" s="129"/>
      <c r="AC64" s="128">
        <v>0</v>
      </c>
      <c r="AD64" s="126">
        <v>0</v>
      </c>
      <c r="AE64" s="129"/>
      <c r="AF64" s="129"/>
      <c r="AG64" s="128">
        <v>0</v>
      </c>
      <c r="AH64" s="126">
        <v>0</v>
      </c>
      <c r="AI64" s="129"/>
      <c r="AJ64" s="129"/>
      <c r="AK64" s="128">
        <v>0</v>
      </c>
      <c r="AL64" s="126">
        <v>0</v>
      </c>
      <c r="AM64" s="129"/>
      <c r="AN64" s="129"/>
      <c r="AO64" s="128">
        <v>0</v>
      </c>
      <c r="AP64" s="126">
        <v>0</v>
      </c>
      <c r="AQ64" s="25">
        <f t="shared" si="0"/>
        <v>0</v>
      </c>
      <c r="AR64" s="126">
        <v>0</v>
      </c>
      <c r="AS64" s="129"/>
      <c r="AT64" s="129"/>
      <c r="AU64" s="128">
        <v>0</v>
      </c>
      <c r="AV64" s="126">
        <v>0</v>
      </c>
      <c r="AW64" s="129"/>
      <c r="AX64" s="129"/>
      <c r="AY64" s="128">
        <v>0</v>
      </c>
      <c r="AZ64" s="126">
        <v>0</v>
      </c>
      <c r="BA64" s="129"/>
      <c r="BB64" s="129"/>
      <c r="BC64" s="128">
        <v>0</v>
      </c>
      <c r="BD64" s="126">
        <v>0</v>
      </c>
      <c r="BE64" s="129"/>
      <c r="BF64" s="129"/>
      <c r="BG64" s="128">
        <v>0</v>
      </c>
      <c r="BH64" s="126">
        <v>0.03</v>
      </c>
      <c r="BI64" s="129"/>
      <c r="BJ64" s="129"/>
      <c r="BK64" s="128">
        <v>4253173646</v>
      </c>
      <c r="BL64" s="126">
        <v>7.0000000000000007E-2</v>
      </c>
      <c r="BM64" s="129"/>
      <c r="BN64" s="129"/>
      <c r="BO64" s="128">
        <v>9924071841</v>
      </c>
      <c r="BP64" s="126">
        <v>7.0000000000000007E-2</v>
      </c>
      <c r="BQ64" s="129"/>
      <c r="BR64" s="129"/>
      <c r="BS64" s="128">
        <v>9924071841</v>
      </c>
      <c r="BT64" s="126">
        <v>7.0000000000000007E-2</v>
      </c>
      <c r="BU64" s="129"/>
      <c r="BV64" s="129"/>
      <c r="BW64" s="128">
        <v>9924071841</v>
      </c>
      <c r="BX64" s="126">
        <v>7.0000000000000007E-2</v>
      </c>
      <c r="BY64" s="129"/>
      <c r="BZ64" s="129"/>
      <c r="CA64" s="128">
        <v>9924071841</v>
      </c>
      <c r="CB64" s="126">
        <v>7.0000000000000007E-2</v>
      </c>
      <c r="CC64" s="129"/>
      <c r="CD64" s="129"/>
      <c r="CE64" s="128">
        <v>9924071841</v>
      </c>
      <c r="CF64" s="126">
        <v>7.0000000000000007E-2</v>
      </c>
      <c r="CG64" s="129"/>
      <c r="CH64" s="129"/>
      <c r="CI64" s="128">
        <v>9924071841</v>
      </c>
      <c r="CJ64" s="126">
        <v>7.0000000000000007E-2</v>
      </c>
      <c r="CK64" s="129"/>
      <c r="CL64" s="129"/>
      <c r="CM64" s="128">
        <v>9924071841</v>
      </c>
      <c r="CN64" s="126">
        <v>7.0000000000000007E-2</v>
      </c>
      <c r="CO64" s="129"/>
      <c r="CP64" s="129"/>
      <c r="CQ64" s="130">
        <f t="shared" si="12"/>
        <v>73721676533</v>
      </c>
      <c r="CR64" s="126">
        <v>0.59000000000000008</v>
      </c>
      <c r="CS64" s="129"/>
      <c r="CT64" s="129"/>
      <c r="CU64" s="128">
        <v>9924071841</v>
      </c>
      <c r="CV64" s="126">
        <v>0.05</v>
      </c>
      <c r="CW64" s="129"/>
      <c r="CX64" s="129"/>
      <c r="CY64" s="128">
        <v>7088622744</v>
      </c>
      <c r="CZ64" s="126">
        <v>0.06</v>
      </c>
      <c r="DA64" s="129"/>
      <c r="DB64" s="129"/>
      <c r="DC64" s="128">
        <v>8506347292</v>
      </c>
      <c r="DD64" s="126">
        <v>0.05</v>
      </c>
      <c r="DE64" s="129"/>
      <c r="DF64" s="129"/>
      <c r="DG64" s="128">
        <v>7088622744</v>
      </c>
      <c r="DH64" s="126">
        <v>0.05</v>
      </c>
      <c r="DI64" s="129"/>
      <c r="DJ64" s="129"/>
      <c r="DK64" s="128">
        <v>7088622744</v>
      </c>
      <c r="DL64" s="126">
        <v>0.05</v>
      </c>
      <c r="DM64" s="129"/>
      <c r="DN64" s="129"/>
      <c r="DO64" s="128">
        <v>7088622744</v>
      </c>
      <c r="DP64" s="126">
        <v>0.05</v>
      </c>
      <c r="DQ64" s="129"/>
      <c r="DR64" s="129"/>
      <c r="DS64" s="128">
        <v>7088622744</v>
      </c>
      <c r="DT64" s="126">
        <v>0.05</v>
      </c>
      <c r="DU64" s="129"/>
      <c r="DV64" s="129"/>
      <c r="DW64" s="128">
        <v>7088622744</v>
      </c>
      <c r="DX64" s="126">
        <v>0.05</v>
      </c>
      <c r="DY64" s="129"/>
      <c r="DZ64" s="129"/>
      <c r="EA64" s="128">
        <v>7088622741</v>
      </c>
      <c r="EB64" s="126">
        <v>0</v>
      </c>
      <c r="EC64" s="129"/>
      <c r="ED64" s="129"/>
      <c r="EE64" s="128">
        <v>0</v>
      </c>
      <c r="EF64" s="126">
        <v>0</v>
      </c>
      <c r="EG64" s="129"/>
      <c r="EH64" s="129"/>
      <c r="EI64" s="128">
        <v>0</v>
      </c>
      <c r="EJ64" s="126">
        <v>0</v>
      </c>
      <c r="EK64" s="129"/>
      <c r="EL64" s="129"/>
      <c r="EM64" s="128">
        <v>0</v>
      </c>
      <c r="EN64" s="126">
        <v>0</v>
      </c>
      <c r="EO64" s="129"/>
      <c r="EP64" s="129"/>
      <c r="EQ64" s="130">
        <f t="shared" si="2"/>
        <v>68050778338</v>
      </c>
      <c r="ER64" s="126">
        <v>0.41</v>
      </c>
      <c r="ES64" s="129"/>
      <c r="ET64" s="129"/>
      <c r="EU64" s="130">
        <v>141772454871</v>
      </c>
    </row>
    <row r="65" spans="1:151" ht="44.25" customHeight="1">
      <c r="A65" s="9" t="s">
        <v>4</v>
      </c>
      <c r="B65" s="27" t="s">
        <v>13</v>
      </c>
      <c r="C65" s="11" t="s">
        <v>18</v>
      </c>
      <c r="D65" s="12">
        <v>26005375</v>
      </c>
      <c r="E65" s="131" t="s">
        <v>343</v>
      </c>
      <c r="F65" s="3" t="s">
        <v>48</v>
      </c>
      <c r="G65" s="11" t="s">
        <v>349</v>
      </c>
      <c r="H65" s="14">
        <v>5134692058.8400002</v>
      </c>
      <c r="I65" s="15" t="s">
        <v>350</v>
      </c>
      <c r="J65" s="16" t="s">
        <v>225</v>
      </c>
      <c r="K65" s="16" t="s">
        <v>29</v>
      </c>
      <c r="L65" s="8">
        <v>46164</v>
      </c>
      <c r="M65" s="8">
        <v>46356</v>
      </c>
      <c r="N65" s="17">
        <v>46111</v>
      </c>
      <c r="O65" s="18">
        <f t="shared" ca="1" si="16"/>
        <v>169</v>
      </c>
      <c r="P65" s="12" t="str">
        <f ca="1">IF(O65&gt;=6,"Vigente",IF(AND(O65&gt;=1,O65&lt;=5),"Por Vencer","Vencido"))</f>
        <v>Vigente</v>
      </c>
      <c r="Q65" s="17">
        <v>46157</v>
      </c>
      <c r="R65" s="18">
        <f t="shared" ca="1" si="17"/>
        <v>215</v>
      </c>
      <c r="S65" s="12" t="str">
        <f t="shared" ca="1" si="18"/>
        <v>Vigente</v>
      </c>
      <c r="T65" s="47"/>
      <c r="U65" s="22">
        <v>0</v>
      </c>
      <c r="V65" s="23">
        <v>0</v>
      </c>
      <c r="W65" s="24"/>
      <c r="X65" s="24"/>
      <c r="Y65" s="24">
        <v>0</v>
      </c>
      <c r="Z65" s="23">
        <v>0</v>
      </c>
      <c r="AA65" s="16"/>
      <c r="AB65" s="16"/>
      <c r="AC65" s="24">
        <v>0</v>
      </c>
      <c r="AD65" s="23">
        <v>0</v>
      </c>
      <c r="AE65" s="16"/>
      <c r="AF65" s="16"/>
      <c r="AG65" s="24">
        <v>0</v>
      </c>
      <c r="AH65" s="23">
        <v>0</v>
      </c>
      <c r="AI65" s="16"/>
      <c r="AJ65" s="16"/>
      <c r="AK65" s="24">
        <v>0</v>
      </c>
      <c r="AL65" s="23">
        <v>0</v>
      </c>
      <c r="AM65" s="16"/>
      <c r="AN65" s="16"/>
      <c r="AO65" s="24">
        <v>0</v>
      </c>
      <c r="AP65" s="23">
        <v>0</v>
      </c>
      <c r="AQ65" s="25">
        <f t="shared" si="0"/>
        <v>0</v>
      </c>
      <c r="AR65" s="23">
        <v>0</v>
      </c>
      <c r="AS65" s="16"/>
      <c r="AT65" s="16"/>
      <c r="AU65" s="24">
        <v>0</v>
      </c>
      <c r="AV65" s="23">
        <v>0</v>
      </c>
      <c r="AW65" s="16"/>
      <c r="AX65" s="16"/>
      <c r="AY65" s="24">
        <v>0</v>
      </c>
      <c r="AZ65" s="23">
        <v>0</v>
      </c>
      <c r="BA65" s="16"/>
      <c r="BB65" s="16"/>
      <c r="BC65" s="24">
        <v>0</v>
      </c>
      <c r="BD65" s="23">
        <v>0</v>
      </c>
      <c r="BE65" s="16"/>
      <c r="BF65" s="16"/>
      <c r="BG65" s="24">
        <v>0</v>
      </c>
      <c r="BH65" s="23">
        <v>0</v>
      </c>
      <c r="BI65" s="16"/>
      <c r="BJ65" s="16"/>
      <c r="BK65" s="24">
        <v>0</v>
      </c>
      <c r="BL65" s="23">
        <v>0</v>
      </c>
      <c r="BM65" s="16"/>
      <c r="BN65" s="16"/>
      <c r="BO65" s="24">
        <v>0</v>
      </c>
      <c r="BP65" s="23">
        <v>0.05</v>
      </c>
      <c r="BQ65" s="16"/>
      <c r="BR65" s="16"/>
      <c r="BS65" s="24">
        <v>256734603</v>
      </c>
      <c r="BT65" s="23">
        <v>0.2</v>
      </c>
      <c r="BU65" s="16"/>
      <c r="BV65" s="16"/>
      <c r="BW65" s="24">
        <v>1026938412</v>
      </c>
      <c r="BX65" s="23">
        <v>0.2</v>
      </c>
      <c r="BY65" s="16"/>
      <c r="BZ65" s="16"/>
      <c r="CA65" s="24">
        <v>1026938412</v>
      </c>
      <c r="CB65" s="23">
        <v>0.2</v>
      </c>
      <c r="CC65" s="16"/>
      <c r="CD65" s="16"/>
      <c r="CE65" s="24">
        <v>1026938412</v>
      </c>
      <c r="CF65" s="23">
        <v>0.2</v>
      </c>
      <c r="CG65" s="16"/>
      <c r="CH65" s="16"/>
      <c r="CI65" s="24">
        <v>1026938412</v>
      </c>
      <c r="CJ65" s="23">
        <v>0.15</v>
      </c>
      <c r="CK65" s="16"/>
      <c r="CL65" s="16"/>
      <c r="CM65" s="24">
        <v>770203808</v>
      </c>
      <c r="CN65" s="23">
        <v>0</v>
      </c>
      <c r="CO65" s="16"/>
      <c r="CP65" s="16"/>
      <c r="CQ65" s="26">
        <f t="shared" si="12"/>
        <v>5134692059</v>
      </c>
      <c r="CR65" s="23">
        <v>1</v>
      </c>
      <c r="CS65" s="16"/>
      <c r="CT65" s="16"/>
      <c r="CU65" s="24"/>
      <c r="CV65" s="23"/>
      <c r="CW65" s="16"/>
      <c r="CX65" s="16"/>
      <c r="CY65" s="24"/>
      <c r="CZ65" s="23"/>
      <c r="DA65" s="16"/>
      <c r="DB65" s="16"/>
      <c r="DC65" s="24"/>
      <c r="DD65" s="23"/>
      <c r="DE65" s="16"/>
      <c r="DF65" s="16"/>
      <c r="DG65" s="24"/>
      <c r="DH65" s="23"/>
      <c r="DI65" s="16"/>
      <c r="DJ65" s="16"/>
      <c r="DK65" s="24"/>
      <c r="DL65" s="23"/>
      <c r="DM65" s="16"/>
      <c r="DN65" s="16"/>
      <c r="DO65" s="24"/>
      <c r="DP65" s="23"/>
      <c r="DQ65" s="16"/>
      <c r="DR65" s="16"/>
      <c r="DS65" s="24"/>
      <c r="DT65" s="23"/>
      <c r="DU65" s="16"/>
      <c r="DV65" s="16"/>
      <c r="DW65" s="24"/>
      <c r="DX65" s="23"/>
      <c r="DY65" s="16"/>
      <c r="DZ65" s="16"/>
      <c r="EA65" s="24"/>
      <c r="EB65" s="23"/>
      <c r="EC65" s="16"/>
      <c r="ED65" s="16"/>
      <c r="EE65" s="24"/>
      <c r="EF65" s="23"/>
      <c r="EG65" s="16"/>
      <c r="EH65" s="16"/>
      <c r="EI65" s="24"/>
      <c r="EJ65" s="23"/>
      <c r="EK65" s="16"/>
      <c r="EL65" s="16"/>
      <c r="EM65" s="24"/>
      <c r="EN65" s="23"/>
      <c r="EO65" s="16"/>
      <c r="EP65" s="16"/>
      <c r="EQ65" s="26">
        <f t="shared" si="2"/>
        <v>0</v>
      </c>
      <c r="ER65" s="23">
        <v>0</v>
      </c>
      <c r="ES65" s="16"/>
      <c r="ET65" s="16"/>
      <c r="EU65" s="26">
        <v>5134692059</v>
      </c>
    </row>
    <row r="66" spans="1:151" ht="44.25" customHeight="1">
      <c r="A66" s="9" t="s">
        <v>4</v>
      </c>
      <c r="B66" s="10" t="s">
        <v>13</v>
      </c>
      <c r="C66" s="11" t="s">
        <v>18</v>
      </c>
      <c r="D66" s="12">
        <v>26005375</v>
      </c>
      <c r="E66" s="13" t="s">
        <v>343</v>
      </c>
      <c r="F66" s="3" t="s">
        <v>48</v>
      </c>
      <c r="G66" s="11" t="s">
        <v>351</v>
      </c>
      <c r="H66" s="14">
        <v>27000000000</v>
      </c>
      <c r="I66" s="15" t="s">
        <v>345</v>
      </c>
      <c r="J66" s="16" t="s">
        <v>225</v>
      </c>
      <c r="K66" s="16" t="s">
        <v>29</v>
      </c>
      <c r="L66" s="8">
        <v>46164</v>
      </c>
      <c r="M66" s="8">
        <v>46356</v>
      </c>
      <c r="N66" s="17">
        <v>46164</v>
      </c>
      <c r="O66" s="18">
        <f t="shared" ca="1" si="16"/>
        <v>222</v>
      </c>
      <c r="P66" s="12" t="str">
        <f ca="1">IF(O66&gt;=6,"Vigente",IF(AND(O66&gt;=1,O66&lt;=5),"Por Vencer","Vencido"))</f>
        <v>Vigente</v>
      </c>
      <c r="Q66" s="17">
        <v>46157</v>
      </c>
      <c r="R66" s="18">
        <f t="shared" ca="1" si="17"/>
        <v>215</v>
      </c>
      <c r="S66" s="12" t="str">
        <f t="shared" ca="1" si="18"/>
        <v>Vigente</v>
      </c>
      <c r="T66" s="47"/>
      <c r="U66" s="22">
        <v>0</v>
      </c>
      <c r="V66" s="23">
        <v>0</v>
      </c>
      <c r="W66" s="24"/>
      <c r="X66" s="24"/>
      <c r="Y66" s="24">
        <v>0</v>
      </c>
      <c r="Z66" s="23">
        <v>0</v>
      </c>
      <c r="AA66" s="16"/>
      <c r="AB66" s="16"/>
      <c r="AC66" s="24">
        <v>0</v>
      </c>
      <c r="AD66" s="23">
        <v>0</v>
      </c>
      <c r="AE66" s="16"/>
      <c r="AF66" s="16"/>
      <c r="AG66" s="24">
        <v>0</v>
      </c>
      <c r="AH66" s="23">
        <v>0</v>
      </c>
      <c r="AI66" s="16"/>
      <c r="AJ66" s="16"/>
      <c r="AK66" s="24">
        <v>0</v>
      </c>
      <c r="AL66" s="23">
        <v>0</v>
      </c>
      <c r="AM66" s="16"/>
      <c r="AN66" s="16"/>
      <c r="AO66" s="24">
        <v>0</v>
      </c>
      <c r="AP66" s="23">
        <v>0</v>
      </c>
      <c r="AQ66" s="25">
        <f t="shared" si="0"/>
        <v>0</v>
      </c>
      <c r="AR66" s="23">
        <v>0</v>
      </c>
      <c r="AS66" s="16"/>
      <c r="AT66" s="16"/>
      <c r="AU66" s="24">
        <v>0</v>
      </c>
      <c r="AV66" s="23">
        <v>0</v>
      </c>
      <c r="AW66" s="16"/>
      <c r="AX66" s="16"/>
      <c r="AY66" s="24">
        <v>0</v>
      </c>
      <c r="AZ66" s="23">
        <v>0</v>
      </c>
      <c r="BA66" s="16"/>
      <c r="BB66" s="16"/>
      <c r="BC66" s="24">
        <v>0</v>
      </c>
      <c r="BD66" s="23">
        <v>0</v>
      </c>
      <c r="BE66" s="16"/>
      <c r="BF66" s="16"/>
      <c r="BG66" s="24">
        <v>0</v>
      </c>
      <c r="BH66" s="23">
        <v>0</v>
      </c>
      <c r="BI66" s="16"/>
      <c r="BJ66" s="16"/>
      <c r="BK66" s="24">
        <v>0</v>
      </c>
      <c r="BL66" s="23">
        <v>0</v>
      </c>
      <c r="BM66" s="16"/>
      <c r="BN66" s="16"/>
      <c r="BO66" s="24">
        <v>0</v>
      </c>
      <c r="BP66" s="23">
        <v>0.05</v>
      </c>
      <c r="BQ66" s="16"/>
      <c r="BR66" s="16"/>
      <c r="BS66" s="24">
        <v>1350000000</v>
      </c>
      <c r="BT66" s="23">
        <v>0.2</v>
      </c>
      <c r="BU66" s="16"/>
      <c r="BV66" s="16"/>
      <c r="BW66" s="24">
        <v>5400000000</v>
      </c>
      <c r="BX66" s="23">
        <v>0.2</v>
      </c>
      <c r="BY66" s="16"/>
      <c r="BZ66" s="16"/>
      <c r="CA66" s="24">
        <v>5400000000</v>
      </c>
      <c r="CB66" s="23">
        <v>0.2</v>
      </c>
      <c r="CC66" s="16"/>
      <c r="CD66" s="16"/>
      <c r="CE66" s="24">
        <v>5400000000</v>
      </c>
      <c r="CF66" s="23">
        <v>0.2</v>
      </c>
      <c r="CG66" s="16"/>
      <c r="CH66" s="16"/>
      <c r="CI66" s="24">
        <v>5400000000</v>
      </c>
      <c r="CJ66" s="23">
        <v>0.15</v>
      </c>
      <c r="CK66" s="16"/>
      <c r="CL66" s="16"/>
      <c r="CM66" s="24">
        <v>4050000000</v>
      </c>
      <c r="CN66" s="23">
        <v>0</v>
      </c>
      <c r="CO66" s="16"/>
      <c r="CP66" s="16"/>
      <c r="CQ66" s="26">
        <f t="shared" si="12"/>
        <v>27000000000</v>
      </c>
      <c r="CR66" s="23">
        <v>1</v>
      </c>
      <c r="CS66" s="16"/>
      <c r="CT66" s="16"/>
      <c r="CU66" s="24"/>
      <c r="CV66" s="23"/>
      <c r="CW66" s="16"/>
      <c r="CX66" s="16"/>
      <c r="CY66" s="24"/>
      <c r="CZ66" s="23"/>
      <c r="DA66" s="16"/>
      <c r="DB66" s="16"/>
      <c r="DC66" s="24"/>
      <c r="DD66" s="23"/>
      <c r="DE66" s="16"/>
      <c r="DF66" s="16"/>
      <c r="DG66" s="24"/>
      <c r="DH66" s="23"/>
      <c r="DI66" s="16"/>
      <c r="DJ66" s="16"/>
      <c r="DK66" s="24"/>
      <c r="DL66" s="23"/>
      <c r="DM66" s="16"/>
      <c r="DN66" s="16"/>
      <c r="DO66" s="24"/>
      <c r="DP66" s="23"/>
      <c r="DQ66" s="16"/>
      <c r="DR66" s="16"/>
      <c r="DS66" s="24"/>
      <c r="DT66" s="23"/>
      <c r="DU66" s="16"/>
      <c r="DV66" s="16"/>
      <c r="DW66" s="24"/>
      <c r="DX66" s="23"/>
      <c r="DY66" s="16"/>
      <c r="DZ66" s="16"/>
      <c r="EA66" s="24"/>
      <c r="EB66" s="23"/>
      <c r="EC66" s="16"/>
      <c r="ED66" s="16"/>
      <c r="EE66" s="24"/>
      <c r="EF66" s="23"/>
      <c r="EG66" s="16"/>
      <c r="EH66" s="16"/>
      <c r="EI66" s="24"/>
      <c r="EJ66" s="23"/>
      <c r="EK66" s="16"/>
      <c r="EL66" s="16"/>
      <c r="EM66" s="24"/>
      <c r="EN66" s="23"/>
      <c r="EO66" s="16"/>
      <c r="EP66" s="16"/>
      <c r="EQ66" s="26">
        <f t="shared" si="2"/>
        <v>0</v>
      </c>
      <c r="ER66" s="23">
        <v>0</v>
      </c>
      <c r="ES66" s="16"/>
      <c r="ET66" s="16"/>
      <c r="EU66" s="26">
        <v>27000000000</v>
      </c>
    </row>
    <row r="67" spans="1:151" ht="44.25" customHeight="1">
      <c r="A67" s="9" t="s">
        <v>4</v>
      </c>
      <c r="B67" s="27" t="s">
        <v>13</v>
      </c>
      <c r="C67" s="11" t="s">
        <v>6</v>
      </c>
      <c r="D67" s="12">
        <v>26005375</v>
      </c>
      <c r="E67" s="13" t="s">
        <v>343</v>
      </c>
      <c r="F67" s="1" t="s">
        <v>50</v>
      </c>
      <c r="G67" s="11" t="s">
        <v>352</v>
      </c>
      <c r="H67" s="14">
        <v>32642128287</v>
      </c>
      <c r="I67" s="15" t="s">
        <v>224</v>
      </c>
      <c r="J67" s="16" t="s">
        <v>225</v>
      </c>
      <c r="K67" s="16" t="s">
        <v>225</v>
      </c>
      <c r="L67" s="8">
        <v>45901</v>
      </c>
      <c r="M67" s="8">
        <v>46006</v>
      </c>
      <c r="N67" s="17">
        <v>45837</v>
      </c>
      <c r="O67" s="18"/>
      <c r="P67" s="19" t="s">
        <v>226</v>
      </c>
      <c r="Q67" s="17">
        <v>45894</v>
      </c>
      <c r="R67" s="18"/>
      <c r="S67" s="132" t="s">
        <v>52</v>
      </c>
      <c r="T67" s="47"/>
      <c r="U67" s="22">
        <v>0</v>
      </c>
      <c r="V67" s="23">
        <v>0</v>
      </c>
      <c r="W67" s="24"/>
      <c r="X67" s="24"/>
      <c r="Y67" s="24">
        <v>0</v>
      </c>
      <c r="Z67" s="23">
        <v>0</v>
      </c>
      <c r="AA67" s="16"/>
      <c r="AB67" s="16"/>
      <c r="AC67" s="24">
        <v>0</v>
      </c>
      <c r="AD67" s="23">
        <v>0.1</v>
      </c>
      <c r="AE67" s="16"/>
      <c r="AF67" s="16"/>
      <c r="AG67" s="24">
        <v>64179309</v>
      </c>
      <c r="AH67" s="23">
        <v>0.4</v>
      </c>
      <c r="AI67" s="16"/>
      <c r="AJ67" s="16"/>
      <c r="AK67" s="24">
        <v>256717235</v>
      </c>
      <c r="AL67" s="23">
        <v>0.4</v>
      </c>
      <c r="AM67" s="16"/>
      <c r="AN67" s="16"/>
      <c r="AO67" s="24">
        <v>32354184911</v>
      </c>
      <c r="AP67" s="23">
        <v>9.999999999999995E-2</v>
      </c>
      <c r="AQ67" s="25">
        <f t="shared" si="0"/>
        <v>32675081455</v>
      </c>
      <c r="AR67" s="23">
        <v>1</v>
      </c>
      <c r="AS67" s="16"/>
      <c r="AT67" s="16"/>
      <c r="AU67" s="24"/>
      <c r="AV67" s="23"/>
      <c r="AW67" s="16"/>
      <c r="AX67" s="16"/>
      <c r="AY67" s="24"/>
      <c r="AZ67" s="23"/>
      <c r="BA67" s="16"/>
      <c r="BB67" s="16"/>
      <c r="BC67" s="24"/>
      <c r="BD67" s="23"/>
      <c r="BE67" s="16"/>
      <c r="BF67" s="16"/>
      <c r="BG67" s="24"/>
      <c r="BH67" s="23"/>
      <c r="BI67" s="16"/>
      <c r="BJ67" s="16"/>
      <c r="BK67" s="24"/>
      <c r="BL67" s="23"/>
      <c r="BM67" s="16"/>
      <c r="BN67" s="16"/>
      <c r="BO67" s="24"/>
      <c r="BP67" s="23"/>
      <c r="BQ67" s="16"/>
      <c r="BR67" s="16"/>
      <c r="BS67" s="24"/>
      <c r="BT67" s="23"/>
      <c r="BU67" s="16"/>
      <c r="BV67" s="16"/>
      <c r="BW67" s="24"/>
      <c r="BX67" s="23"/>
      <c r="BY67" s="16"/>
      <c r="BZ67" s="16"/>
      <c r="CA67" s="24"/>
      <c r="CB67" s="23"/>
      <c r="CC67" s="16"/>
      <c r="CD67" s="16"/>
      <c r="CE67" s="24"/>
      <c r="CF67" s="23"/>
      <c r="CG67" s="16"/>
      <c r="CH67" s="16"/>
      <c r="CI67" s="24"/>
      <c r="CJ67" s="23"/>
      <c r="CK67" s="16"/>
      <c r="CL67" s="16"/>
      <c r="CM67" s="24"/>
      <c r="CN67" s="23"/>
      <c r="CO67" s="16"/>
      <c r="CP67" s="16"/>
      <c r="CQ67" s="26">
        <f t="shared" si="12"/>
        <v>0</v>
      </c>
      <c r="CR67" s="23">
        <v>0</v>
      </c>
      <c r="CS67" s="16"/>
      <c r="CT67" s="16"/>
      <c r="CU67" s="24"/>
      <c r="CV67" s="23"/>
      <c r="CW67" s="16"/>
      <c r="CX67" s="16"/>
      <c r="CY67" s="24"/>
      <c r="CZ67" s="23"/>
      <c r="DA67" s="16"/>
      <c r="DB67" s="16"/>
      <c r="DC67" s="24"/>
      <c r="DD67" s="23"/>
      <c r="DE67" s="16"/>
      <c r="DF67" s="16"/>
      <c r="DG67" s="24"/>
      <c r="DH67" s="23"/>
      <c r="DI67" s="16"/>
      <c r="DJ67" s="16"/>
      <c r="DK67" s="24"/>
      <c r="DL67" s="23"/>
      <c r="DM67" s="16"/>
      <c r="DN67" s="16"/>
      <c r="DO67" s="24"/>
      <c r="DP67" s="23"/>
      <c r="DQ67" s="16"/>
      <c r="DR67" s="16"/>
      <c r="DS67" s="24"/>
      <c r="DT67" s="23"/>
      <c r="DU67" s="16"/>
      <c r="DV67" s="16"/>
      <c r="DW67" s="24"/>
      <c r="DX67" s="23"/>
      <c r="DY67" s="16"/>
      <c r="DZ67" s="16"/>
      <c r="EA67" s="24"/>
      <c r="EB67" s="23"/>
      <c r="EC67" s="16"/>
      <c r="ED67" s="16"/>
      <c r="EE67" s="24"/>
      <c r="EF67" s="23"/>
      <c r="EG67" s="16"/>
      <c r="EH67" s="16"/>
      <c r="EI67" s="24"/>
      <c r="EJ67" s="23"/>
      <c r="EK67" s="16"/>
      <c r="EL67" s="16"/>
      <c r="EM67" s="24"/>
      <c r="EN67" s="23"/>
      <c r="EO67" s="16"/>
      <c r="EP67" s="16"/>
      <c r="EQ67" s="26">
        <f t="shared" si="2"/>
        <v>0</v>
      </c>
      <c r="ER67" s="23">
        <v>0</v>
      </c>
      <c r="ES67" s="16"/>
      <c r="ET67" s="16"/>
      <c r="EU67" s="26">
        <v>32675081455</v>
      </c>
    </row>
    <row r="68" spans="1:151" ht="44.25" customHeight="1">
      <c r="A68" s="9" t="s">
        <v>4</v>
      </c>
      <c r="B68" s="10" t="s">
        <v>13</v>
      </c>
      <c r="C68" s="11" t="s">
        <v>6</v>
      </c>
      <c r="D68" s="12">
        <v>26005375</v>
      </c>
      <c r="E68" s="13" t="s">
        <v>343</v>
      </c>
      <c r="F68" s="1" t="s">
        <v>50</v>
      </c>
      <c r="G68" s="11" t="s">
        <v>353</v>
      </c>
      <c r="H68" s="14">
        <v>3308621583</v>
      </c>
      <c r="I68" s="15" t="s">
        <v>224</v>
      </c>
      <c r="J68" s="16" t="s">
        <v>225</v>
      </c>
      <c r="K68" s="16" t="s">
        <v>225</v>
      </c>
      <c r="L68" s="8">
        <v>45901</v>
      </c>
      <c r="M68" s="8">
        <v>45989</v>
      </c>
      <c r="N68" s="17">
        <v>45838</v>
      </c>
      <c r="O68" s="18"/>
      <c r="P68" s="19" t="s">
        <v>226</v>
      </c>
      <c r="Q68" s="17">
        <v>45897</v>
      </c>
      <c r="R68" s="18"/>
      <c r="S68" s="132" t="s">
        <v>52</v>
      </c>
      <c r="T68" s="47"/>
      <c r="U68" s="22">
        <v>0</v>
      </c>
      <c r="V68" s="23">
        <v>0</v>
      </c>
      <c r="W68" s="24"/>
      <c r="X68" s="24"/>
      <c r="Y68" s="24">
        <v>0</v>
      </c>
      <c r="Z68" s="23">
        <v>0</v>
      </c>
      <c r="AA68" s="16"/>
      <c r="AB68" s="16"/>
      <c r="AC68" s="24">
        <v>0</v>
      </c>
      <c r="AD68" s="23">
        <v>0.2</v>
      </c>
      <c r="AE68" s="16"/>
      <c r="AF68" s="16"/>
      <c r="AG68" s="24">
        <v>110506033</v>
      </c>
      <c r="AH68" s="23">
        <v>0.4</v>
      </c>
      <c r="AI68" s="16"/>
      <c r="AJ68" s="16"/>
      <c r="AK68" s="24">
        <v>221012065</v>
      </c>
      <c r="AL68" s="23">
        <v>0.4</v>
      </c>
      <c r="AM68" s="16"/>
      <c r="AN68" s="16"/>
      <c r="AO68" s="24">
        <v>2977103485</v>
      </c>
      <c r="AP68" s="23">
        <v>-5.5511151231257827E-17</v>
      </c>
      <c r="AQ68" s="25">
        <f t="shared" si="0"/>
        <v>3308621583</v>
      </c>
      <c r="AR68" s="23">
        <v>1</v>
      </c>
      <c r="AS68" s="16"/>
      <c r="AT68" s="16"/>
      <c r="AU68" s="24"/>
      <c r="AV68" s="23"/>
      <c r="AW68" s="16"/>
      <c r="AX68" s="16"/>
      <c r="AY68" s="24"/>
      <c r="AZ68" s="23"/>
      <c r="BA68" s="16"/>
      <c r="BB68" s="16"/>
      <c r="BC68" s="24"/>
      <c r="BD68" s="23"/>
      <c r="BE68" s="16"/>
      <c r="BF68" s="16"/>
      <c r="BG68" s="24"/>
      <c r="BH68" s="23"/>
      <c r="BI68" s="16"/>
      <c r="BJ68" s="16"/>
      <c r="BK68" s="24"/>
      <c r="BL68" s="23"/>
      <c r="BM68" s="16"/>
      <c r="BN68" s="16"/>
      <c r="BO68" s="24"/>
      <c r="BP68" s="23"/>
      <c r="BQ68" s="16"/>
      <c r="BR68" s="16"/>
      <c r="BS68" s="24"/>
      <c r="BT68" s="23"/>
      <c r="BU68" s="16"/>
      <c r="BV68" s="16"/>
      <c r="BW68" s="24"/>
      <c r="BX68" s="23"/>
      <c r="BY68" s="16"/>
      <c r="BZ68" s="16"/>
      <c r="CA68" s="24"/>
      <c r="CB68" s="23"/>
      <c r="CC68" s="16"/>
      <c r="CD68" s="16"/>
      <c r="CE68" s="24"/>
      <c r="CF68" s="23"/>
      <c r="CG68" s="16"/>
      <c r="CH68" s="16"/>
      <c r="CI68" s="24"/>
      <c r="CJ68" s="23"/>
      <c r="CK68" s="16"/>
      <c r="CL68" s="16"/>
      <c r="CM68" s="24"/>
      <c r="CN68" s="23"/>
      <c r="CO68" s="16"/>
      <c r="CP68" s="16"/>
      <c r="CQ68" s="26">
        <f t="shared" si="12"/>
        <v>0</v>
      </c>
      <c r="CR68" s="23">
        <v>0</v>
      </c>
      <c r="CS68" s="16"/>
      <c r="CT68" s="16"/>
      <c r="CU68" s="24"/>
      <c r="CV68" s="23"/>
      <c r="CW68" s="16"/>
      <c r="CX68" s="16"/>
      <c r="CY68" s="24"/>
      <c r="CZ68" s="23"/>
      <c r="DA68" s="16"/>
      <c r="DB68" s="16"/>
      <c r="DC68" s="24"/>
      <c r="DD68" s="23"/>
      <c r="DE68" s="16"/>
      <c r="DF68" s="16"/>
      <c r="DG68" s="24"/>
      <c r="DH68" s="23"/>
      <c r="DI68" s="16"/>
      <c r="DJ68" s="16"/>
      <c r="DK68" s="24"/>
      <c r="DL68" s="23"/>
      <c r="DM68" s="16"/>
      <c r="DN68" s="16"/>
      <c r="DO68" s="24"/>
      <c r="DP68" s="23"/>
      <c r="DQ68" s="16"/>
      <c r="DR68" s="16"/>
      <c r="DS68" s="24"/>
      <c r="DT68" s="23"/>
      <c r="DU68" s="16"/>
      <c r="DV68" s="16"/>
      <c r="DW68" s="24"/>
      <c r="DX68" s="23"/>
      <c r="DY68" s="16"/>
      <c r="DZ68" s="16"/>
      <c r="EA68" s="24"/>
      <c r="EB68" s="23"/>
      <c r="EC68" s="16"/>
      <c r="ED68" s="16"/>
      <c r="EE68" s="24"/>
      <c r="EF68" s="23"/>
      <c r="EG68" s="16"/>
      <c r="EH68" s="16"/>
      <c r="EI68" s="24"/>
      <c r="EJ68" s="23"/>
      <c r="EK68" s="16"/>
      <c r="EL68" s="16"/>
      <c r="EM68" s="24"/>
      <c r="EN68" s="23"/>
      <c r="EO68" s="16"/>
      <c r="EP68" s="16"/>
      <c r="EQ68" s="26">
        <f t="shared" si="2"/>
        <v>0</v>
      </c>
      <c r="ER68" s="23">
        <v>0</v>
      </c>
      <c r="ES68" s="16"/>
      <c r="ET68" s="16"/>
      <c r="EU68" s="26">
        <v>3308621583</v>
      </c>
    </row>
    <row r="69" spans="1:151" ht="44.25" customHeight="1">
      <c r="A69" s="9" t="s">
        <v>4</v>
      </c>
      <c r="B69" s="27" t="s">
        <v>13</v>
      </c>
      <c r="C69" s="11" t="s">
        <v>6</v>
      </c>
      <c r="D69" s="12">
        <v>26005375</v>
      </c>
      <c r="E69" s="13" t="s">
        <v>343</v>
      </c>
      <c r="F69" s="1" t="s">
        <v>50</v>
      </c>
      <c r="G69" s="11" t="s">
        <v>354</v>
      </c>
      <c r="H69" s="14">
        <v>3000000000</v>
      </c>
      <c r="I69" s="15" t="s">
        <v>229</v>
      </c>
      <c r="J69" s="16" t="s">
        <v>225</v>
      </c>
      <c r="K69" s="16" t="s">
        <v>29</v>
      </c>
      <c r="L69" s="8">
        <v>45901</v>
      </c>
      <c r="M69" s="8">
        <v>46006</v>
      </c>
      <c r="N69" s="17">
        <v>45864</v>
      </c>
      <c r="O69" s="18"/>
      <c r="P69" s="19" t="s">
        <v>226</v>
      </c>
      <c r="Q69" s="17">
        <v>45895</v>
      </c>
      <c r="R69" s="18"/>
      <c r="S69" s="19" t="s">
        <v>52</v>
      </c>
      <c r="T69" s="47"/>
      <c r="U69" s="22">
        <v>0</v>
      </c>
      <c r="V69" s="23">
        <v>0</v>
      </c>
      <c r="W69" s="24"/>
      <c r="X69" s="24"/>
      <c r="Y69" s="24">
        <v>0</v>
      </c>
      <c r="Z69" s="23">
        <v>0</v>
      </c>
      <c r="AA69" s="16"/>
      <c r="AB69" s="16"/>
      <c r="AC69" s="24">
        <v>0</v>
      </c>
      <c r="AD69" s="23">
        <v>0.1</v>
      </c>
      <c r="AE69" s="16"/>
      <c r="AF69" s="16"/>
      <c r="AG69" s="24">
        <v>3000000000</v>
      </c>
      <c r="AH69" s="23">
        <v>0.4</v>
      </c>
      <c r="AI69" s="16"/>
      <c r="AJ69" s="16"/>
      <c r="AK69" s="24">
        <v>12000000000</v>
      </c>
      <c r="AL69" s="23">
        <v>0.4</v>
      </c>
      <c r="AM69" s="16"/>
      <c r="AN69" s="16"/>
      <c r="AO69" s="24">
        <v>-11700000000</v>
      </c>
      <c r="AP69" s="23">
        <v>9.999999999999995E-2</v>
      </c>
      <c r="AQ69" s="25">
        <f t="shared" si="0"/>
        <v>3300000000</v>
      </c>
      <c r="AR69" s="23">
        <v>1</v>
      </c>
      <c r="AS69" s="16"/>
      <c r="AT69" s="16"/>
      <c r="AU69" s="24"/>
      <c r="AV69" s="23"/>
      <c r="AW69" s="16"/>
      <c r="AX69" s="16"/>
      <c r="AY69" s="24"/>
      <c r="AZ69" s="23"/>
      <c r="BA69" s="16"/>
      <c r="BB69" s="16"/>
      <c r="BC69" s="24"/>
      <c r="BD69" s="23"/>
      <c r="BE69" s="16"/>
      <c r="BF69" s="16"/>
      <c r="BG69" s="24"/>
      <c r="BH69" s="23"/>
      <c r="BI69" s="16"/>
      <c r="BJ69" s="16"/>
      <c r="BK69" s="24"/>
      <c r="BL69" s="23"/>
      <c r="BM69" s="16"/>
      <c r="BN69" s="16"/>
      <c r="BO69" s="24"/>
      <c r="BP69" s="23"/>
      <c r="BQ69" s="16"/>
      <c r="BR69" s="16"/>
      <c r="BS69" s="24"/>
      <c r="BT69" s="23"/>
      <c r="BU69" s="16"/>
      <c r="BV69" s="16"/>
      <c r="BW69" s="24"/>
      <c r="BX69" s="23"/>
      <c r="BY69" s="16"/>
      <c r="BZ69" s="16"/>
      <c r="CA69" s="24"/>
      <c r="CB69" s="23"/>
      <c r="CC69" s="16"/>
      <c r="CD69" s="16"/>
      <c r="CE69" s="24"/>
      <c r="CF69" s="23"/>
      <c r="CG69" s="16"/>
      <c r="CH69" s="16"/>
      <c r="CI69" s="24"/>
      <c r="CJ69" s="23"/>
      <c r="CK69" s="16"/>
      <c r="CL69" s="16"/>
      <c r="CM69" s="24"/>
      <c r="CN69" s="23"/>
      <c r="CO69" s="16"/>
      <c r="CP69" s="16"/>
      <c r="CQ69" s="26">
        <f t="shared" si="12"/>
        <v>0</v>
      </c>
      <c r="CR69" s="23">
        <v>0</v>
      </c>
      <c r="CS69" s="16"/>
      <c r="CT69" s="16"/>
      <c r="CU69" s="24"/>
      <c r="CV69" s="23"/>
      <c r="CW69" s="16"/>
      <c r="CX69" s="16"/>
      <c r="CY69" s="24"/>
      <c r="CZ69" s="23"/>
      <c r="DA69" s="16"/>
      <c r="DB69" s="16"/>
      <c r="DC69" s="24"/>
      <c r="DD69" s="23"/>
      <c r="DE69" s="16"/>
      <c r="DF69" s="16"/>
      <c r="DG69" s="24"/>
      <c r="DH69" s="23"/>
      <c r="DI69" s="16"/>
      <c r="DJ69" s="16"/>
      <c r="DK69" s="24"/>
      <c r="DL69" s="23"/>
      <c r="DM69" s="16"/>
      <c r="DN69" s="16"/>
      <c r="DO69" s="24"/>
      <c r="DP69" s="23"/>
      <c r="DQ69" s="16"/>
      <c r="DR69" s="16"/>
      <c r="DS69" s="24"/>
      <c r="DT69" s="23"/>
      <c r="DU69" s="16"/>
      <c r="DV69" s="16"/>
      <c r="DW69" s="24"/>
      <c r="DX69" s="23"/>
      <c r="DY69" s="16"/>
      <c r="DZ69" s="16"/>
      <c r="EA69" s="24"/>
      <c r="EB69" s="23"/>
      <c r="EC69" s="16"/>
      <c r="ED69" s="16"/>
      <c r="EE69" s="24"/>
      <c r="EF69" s="23"/>
      <c r="EG69" s="16"/>
      <c r="EH69" s="16"/>
      <c r="EI69" s="24"/>
      <c r="EJ69" s="23"/>
      <c r="EK69" s="16"/>
      <c r="EL69" s="16"/>
      <c r="EM69" s="24"/>
      <c r="EN69" s="23"/>
      <c r="EO69" s="16"/>
      <c r="EP69" s="16"/>
      <c r="EQ69" s="26">
        <f t="shared" si="2"/>
        <v>0</v>
      </c>
      <c r="ER69" s="23">
        <v>0</v>
      </c>
      <c r="ES69" s="16"/>
      <c r="ET69" s="16"/>
      <c r="EU69" s="26">
        <v>3300000000</v>
      </c>
    </row>
    <row r="70" spans="1:151" ht="44.25" customHeight="1">
      <c r="A70" s="9" t="s">
        <v>4</v>
      </c>
      <c r="B70" s="10" t="s">
        <v>13</v>
      </c>
      <c r="C70" s="11" t="s">
        <v>6</v>
      </c>
      <c r="D70" s="12">
        <v>26005375</v>
      </c>
      <c r="E70" s="13" t="s">
        <v>343</v>
      </c>
      <c r="F70" s="1" t="s">
        <v>50</v>
      </c>
      <c r="G70" s="11" t="s">
        <v>355</v>
      </c>
      <c r="H70" s="14">
        <v>552530162</v>
      </c>
      <c r="I70" s="15" t="s">
        <v>356</v>
      </c>
      <c r="J70" s="16" t="s">
        <v>225</v>
      </c>
      <c r="K70" s="16" t="s">
        <v>29</v>
      </c>
      <c r="L70" s="8">
        <v>45945</v>
      </c>
      <c r="M70" s="8">
        <v>46006</v>
      </c>
      <c r="N70" s="78">
        <v>45940</v>
      </c>
      <c r="O70" s="18">
        <f t="shared" ref="O70:O72" ca="1" si="19">N70-TODAY()</f>
        <v>-2</v>
      </c>
      <c r="P70" s="12" t="str">
        <f ca="1">IF(O70&gt;=6,"Vigente",IF(AND(O70&gt;=1,O70&lt;=5),"Por Vencer","Vencido"))</f>
        <v>Vencido</v>
      </c>
      <c r="Q70" s="78">
        <v>45960</v>
      </c>
      <c r="R70" s="18">
        <f t="shared" ref="R70:R72" ca="1" si="20">Q70-TODAY()</f>
        <v>18</v>
      </c>
      <c r="S70" s="12" t="str">
        <f t="shared" ref="S70:S72" ca="1" si="21">IF(R70&gt;=6,"Vigente",IF(AND(R70&gt;=1,R70&lt;=5),"Por Vencer","Vencido"))</f>
        <v>Vigente</v>
      </c>
      <c r="T70" s="47"/>
      <c r="U70" s="22">
        <v>0</v>
      </c>
      <c r="V70" s="23">
        <v>0</v>
      </c>
      <c r="W70" s="24"/>
      <c r="X70" s="24"/>
      <c r="Y70" s="24">
        <v>0</v>
      </c>
      <c r="Z70" s="23">
        <v>0</v>
      </c>
      <c r="AA70" s="16"/>
      <c r="AB70" s="16"/>
      <c r="AC70" s="24">
        <v>0</v>
      </c>
      <c r="AD70" s="23">
        <v>0</v>
      </c>
      <c r="AE70" s="16"/>
      <c r="AF70" s="16"/>
      <c r="AG70" s="24">
        <v>0</v>
      </c>
      <c r="AH70" s="23">
        <v>0.4</v>
      </c>
      <c r="AI70" s="16"/>
      <c r="AJ70" s="16"/>
      <c r="AK70" s="24">
        <v>13339187546</v>
      </c>
      <c r="AL70" s="23">
        <v>0.4</v>
      </c>
      <c r="AM70" s="16"/>
      <c r="AN70" s="16"/>
      <c r="AO70" s="24">
        <v>-12786657384</v>
      </c>
      <c r="AP70" s="23">
        <v>0.19999999999999996</v>
      </c>
      <c r="AQ70" s="25">
        <f t="shared" si="0"/>
        <v>552530162</v>
      </c>
      <c r="AR70" s="23">
        <v>1</v>
      </c>
      <c r="AS70" s="16"/>
      <c r="AT70" s="16"/>
      <c r="AU70" s="24"/>
      <c r="AV70" s="23"/>
      <c r="AW70" s="16"/>
      <c r="AX70" s="16"/>
      <c r="AY70" s="24"/>
      <c r="AZ70" s="23"/>
      <c r="BA70" s="16"/>
      <c r="BB70" s="16"/>
      <c r="BC70" s="24"/>
      <c r="BD70" s="23"/>
      <c r="BE70" s="16"/>
      <c r="BF70" s="16"/>
      <c r="BG70" s="24"/>
      <c r="BH70" s="23"/>
      <c r="BI70" s="16"/>
      <c r="BJ70" s="16"/>
      <c r="BK70" s="24"/>
      <c r="BL70" s="23"/>
      <c r="BM70" s="16"/>
      <c r="BN70" s="16"/>
      <c r="BO70" s="24"/>
      <c r="BP70" s="23"/>
      <c r="BQ70" s="16"/>
      <c r="BR70" s="16"/>
      <c r="BS70" s="24"/>
      <c r="BT70" s="23"/>
      <c r="BU70" s="16"/>
      <c r="BV70" s="16"/>
      <c r="BW70" s="24"/>
      <c r="BX70" s="23"/>
      <c r="BY70" s="16"/>
      <c r="BZ70" s="16"/>
      <c r="CA70" s="24"/>
      <c r="CB70" s="23"/>
      <c r="CC70" s="16"/>
      <c r="CD70" s="16"/>
      <c r="CE70" s="24"/>
      <c r="CF70" s="23"/>
      <c r="CG70" s="16"/>
      <c r="CH70" s="16"/>
      <c r="CI70" s="24"/>
      <c r="CJ70" s="23"/>
      <c r="CK70" s="16"/>
      <c r="CL70" s="16"/>
      <c r="CM70" s="24"/>
      <c r="CN70" s="23"/>
      <c r="CO70" s="16"/>
      <c r="CP70" s="16"/>
      <c r="CQ70" s="26">
        <f t="shared" si="12"/>
        <v>0</v>
      </c>
      <c r="CR70" s="23">
        <v>0</v>
      </c>
      <c r="CS70" s="16"/>
      <c r="CT70" s="16"/>
      <c r="CU70" s="24"/>
      <c r="CV70" s="23"/>
      <c r="CW70" s="16"/>
      <c r="CX70" s="16"/>
      <c r="CY70" s="24"/>
      <c r="CZ70" s="23"/>
      <c r="DA70" s="16"/>
      <c r="DB70" s="16"/>
      <c r="DC70" s="24"/>
      <c r="DD70" s="23"/>
      <c r="DE70" s="16"/>
      <c r="DF70" s="16"/>
      <c r="DG70" s="24"/>
      <c r="DH70" s="23"/>
      <c r="DI70" s="16"/>
      <c r="DJ70" s="16"/>
      <c r="DK70" s="24"/>
      <c r="DL70" s="23"/>
      <c r="DM70" s="16"/>
      <c r="DN70" s="16"/>
      <c r="DO70" s="24"/>
      <c r="DP70" s="23"/>
      <c r="DQ70" s="16"/>
      <c r="DR70" s="16"/>
      <c r="DS70" s="24"/>
      <c r="DT70" s="23"/>
      <c r="DU70" s="16"/>
      <c r="DV70" s="16"/>
      <c r="DW70" s="24"/>
      <c r="DX70" s="23"/>
      <c r="DY70" s="16"/>
      <c r="DZ70" s="16"/>
      <c r="EA70" s="24"/>
      <c r="EB70" s="23"/>
      <c r="EC70" s="16"/>
      <c r="ED70" s="16"/>
      <c r="EE70" s="24"/>
      <c r="EF70" s="23"/>
      <c r="EG70" s="16"/>
      <c r="EH70" s="16"/>
      <c r="EI70" s="24"/>
      <c r="EJ70" s="23"/>
      <c r="EK70" s="16"/>
      <c r="EL70" s="16"/>
      <c r="EM70" s="24"/>
      <c r="EN70" s="23"/>
      <c r="EO70" s="16"/>
      <c r="EP70" s="16"/>
      <c r="EQ70" s="26">
        <f t="shared" si="2"/>
        <v>0</v>
      </c>
      <c r="ER70" s="23">
        <v>0</v>
      </c>
      <c r="ES70" s="16"/>
      <c r="ET70" s="16"/>
      <c r="EU70" s="26">
        <v>552530162</v>
      </c>
    </row>
    <row r="71" spans="1:151" ht="44.25" customHeight="1">
      <c r="A71" s="9" t="s">
        <v>4</v>
      </c>
      <c r="B71" s="27" t="s">
        <v>13</v>
      </c>
      <c r="C71" s="11" t="s">
        <v>8</v>
      </c>
      <c r="D71" s="12">
        <v>26005375</v>
      </c>
      <c r="E71" s="11" t="s">
        <v>343</v>
      </c>
      <c r="F71" s="1" t="s">
        <v>50</v>
      </c>
      <c r="G71" s="11" t="s">
        <v>344</v>
      </c>
      <c r="H71" s="14">
        <v>7271599385.1599998</v>
      </c>
      <c r="I71" s="15" t="s">
        <v>224</v>
      </c>
      <c r="J71" s="16" t="s">
        <v>29</v>
      </c>
      <c r="K71" s="16" t="s">
        <v>225</v>
      </c>
      <c r="L71" s="8">
        <v>46024</v>
      </c>
      <c r="M71" s="8">
        <v>46080</v>
      </c>
      <c r="N71" s="17">
        <v>46003</v>
      </c>
      <c r="O71" s="18">
        <f t="shared" ca="1" si="19"/>
        <v>61</v>
      </c>
      <c r="P71" s="12" t="str">
        <f ca="1">IF(O71&gt;=6,"Vigente",IF(AND(O71&gt;=1,O71&lt;=5),"Por Vencer","Vencido"))</f>
        <v>Vigente</v>
      </c>
      <c r="Q71" s="17">
        <v>46003</v>
      </c>
      <c r="R71" s="18">
        <f t="shared" ca="1" si="20"/>
        <v>61</v>
      </c>
      <c r="S71" s="12" t="str">
        <f t="shared" ca="1" si="21"/>
        <v>Vigente</v>
      </c>
      <c r="T71" s="47"/>
      <c r="U71" s="22">
        <v>0</v>
      </c>
      <c r="V71" s="23">
        <v>0</v>
      </c>
      <c r="W71" s="24"/>
      <c r="X71" s="24"/>
      <c r="Y71" s="24">
        <v>0</v>
      </c>
      <c r="Z71" s="23">
        <v>0</v>
      </c>
      <c r="AA71" s="16"/>
      <c r="AB71" s="16"/>
      <c r="AC71" s="24">
        <v>0</v>
      </c>
      <c r="AD71" s="23">
        <v>0</v>
      </c>
      <c r="AE71" s="16"/>
      <c r="AF71" s="16"/>
      <c r="AG71" s="24">
        <v>0</v>
      </c>
      <c r="AH71" s="23">
        <v>0</v>
      </c>
      <c r="AI71" s="16"/>
      <c r="AJ71" s="16"/>
      <c r="AK71" s="24">
        <v>0</v>
      </c>
      <c r="AL71" s="23">
        <v>0</v>
      </c>
      <c r="AM71" s="16"/>
      <c r="AN71" s="16"/>
      <c r="AO71" s="24">
        <v>0</v>
      </c>
      <c r="AP71" s="23">
        <v>0</v>
      </c>
      <c r="AQ71" s="25">
        <f t="shared" si="0"/>
        <v>0</v>
      </c>
      <c r="AR71" s="23">
        <v>0</v>
      </c>
      <c r="AS71" s="16"/>
      <c r="AT71" s="16"/>
      <c r="AU71" s="24">
        <v>0</v>
      </c>
      <c r="AV71" s="23">
        <v>0.5</v>
      </c>
      <c r="AW71" s="16"/>
      <c r="AX71" s="16"/>
      <c r="AY71" s="24">
        <v>3635799693</v>
      </c>
      <c r="AZ71" s="23">
        <v>0.5</v>
      </c>
      <c r="BA71" s="16"/>
      <c r="BB71" s="16"/>
      <c r="BC71" s="24">
        <v>3635799692</v>
      </c>
      <c r="BD71" s="23">
        <v>0</v>
      </c>
      <c r="BE71" s="16"/>
      <c r="BF71" s="16"/>
      <c r="BG71" s="24">
        <v>0</v>
      </c>
      <c r="BH71" s="23">
        <v>0</v>
      </c>
      <c r="BI71" s="16"/>
      <c r="BJ71" s="16"/>
      <c r="BK71" s="24">
        <v>0</v>
      </c>
      <c r="BL71" s="23">
        <v>0</v>
      </c>
      <c r="BM71" s="16"/>
      <c r="BN71" s="16"/>
      <c r="BO71" s="24">
        <v>0</v>
      </c>
      <c r="BP71" s="23">
        <v>0</v>
      </c>
      <c r="BQ71" s="16"/>
      <c r="BR71" s="16"/>
      <c r="BS71" s="24">
        <v>0</v>
      </c>
      <c r="BT71" s="23">
        <v>0</v>
      </c>
      <c r="BU71" s="16"/>
      <c r="BV71" s="16"/>
      <c r="BW71" s="24">
        <v>0</v>
      </c>
      <c r="BX71" s="23">
        <v>0</v>
      </c>
      <c r="BY71" s="16"/>
      <c r="BZ71" s="16"/>
      <c r="CA71" s="24">
        <v>0</v>
      </c>
      <c r="CB71" s="23">
        <v>0</v>
      </c>
      <c r="CC71" s="16"/>
      <c r="CD71" s="16"/>
      <c r="CE71" s="24">
        <v>0</v>
      </c>
      <c r="CF71" s="23">
        <v>0</v>
      </c>
      <c r="CG71" s="16"/>
      <c r="CH71" s="16"/>
      <c r="CI71" s="24">
        <v>0</v>
      </c>
      <c r="CJ71" s="23">
        <v>0</v>
      </c>
      <c r="CK71" s="16"/>
      <c r="CL71" s="16"/>
      <c r="CM71" s="24">
        <v>0</v>
      </c>
      <c r="CN71" s="23">
        <v>0</v>
      </c>
      <c r="CO71" s="16"/>
      <c r="CP71" s="16"/>
      <c r="CQ71" s="26">
        <f t="shared" si="12"/>
        <v>7271599385</v>
      </c>
      <c r="CR71" s="23">
        <v>1</v>
      </c>
      <c r="CS71" s="16"/>
      <c r="CT71" s="16"/>
      <c r="CU71" s="24"/>
      <c r="CV71" s="23"/>
      <c r="CW71" s="16"/>
      <c r="CX71" s="16"/>
      <c r="CY71" s="24"/>
      <c r="CZ71" s="23"/>
      <c r="DA71" s="16"/>
      <c r="DB71" s="16"/>
      <c r="DC71" s="24"/>
      <c r="DD71" s="23"/>
      <c r="DE71" s="16"/>
      <c r="DF71" s="16"/>
      <c r="DG71" s="24"/>
      <c r="DH71" s="23"/>
      <c r="DI71" s="16"/>
      <c r="DJ71" s="16"/>
      <c r="DK71" s="24"/>
      <c r="DL71" s="23"/>
      <c r="DM71" s="16"/>
      <c r="DN71" s="16"/>
      <c r="DO71" s="24"/>
      <c r="DP71" s="23"/>
      <c r="DQ71" s="16"/>
      <c r="DR71" s="16"/>
      <c r="DS71" s="24"/>
      <c r="DT71" s="23"/>
      <c r="DU71" s="16"/>
      <c r="DV71" s="16"/>
      <c r="DW71" s="24"/>
      <c r="DX71" s="23"/>
      <c r="DY71" s="16"/>
      <c r="DZ71" s="16"/>
      <c r="EA71" s="24"/>
      <c r="EB71" s="23"/>
      <c r="EC71" s="16"/>
      <c r="ED71" s="16"/>
      <c r="EE71" s="24"/>
      <c r="EF71" s="23"/>
      <c r="EG71" s="16"/>
      <c r="EH71" s="16"/>
      <c r="EI71" s="24"/>
      <c r="EJ71" s="23"/>
      <c r="EK71" s="16"/>
      <c r="EL71" s="16"/>
      <c r="EM71" s="24"/>
      <c r="EN71" s="23"/>
      <c r="EO71" s="16"/>
      <c r="EP71" s="16"/>
      <c r="EQ71" s="26">
        <f t="shared" si="2"/>
        <v>0</v>
      </c>
      <c r="ER71" s="23">
        <v>0</v>
      </c>
      <c r="ES71" s="16"/>
      <c r="ET71" s="16"/>
      <c r="EU71" s="26">
        <v>7271599385</v>
      </c>
    </row>
    <row r="72" spans="1:151" ht="44.25" customHeight="1">
      <c r="A72" s="9" t="s">
        <v>4</v>
      </c>
      <c r="B72" s="10" t="s">
        <v>13</v>
      </c>
      <c r="C72" s="11" t="s">
        <v>8</v>
      </c>
      <c r="D72" s="12">
        <v>26005375</v>
      </c>
      <c r="E72" s="11" t="s">
        <v>343</v>
      </c>
      <c r="F72" s="1" t="s">
        <v>50</v>
      </c>
      <c r="G72" s="11" t="s">
        <v>351</v>
      </c>
      <c r="H72" s="14">
        <v>13345853668</v>
      </c>
      <c r="I72" s="15" t="s">
        <v>224</v>
      </c>
      <c r="J72" s="16" t="s">
        <v>225</v>
      </c>
      <c r="K72" s="16" t="s">
        <v>29</v>
      </c>
      <c r="L72" s="8">
        <v>46164</v>
      </c>
      <c r="M72" s="8">
        <v>46356</v>
      </c>
      <c r="N72" s="17">
        <v>46083</v>
      </c>
      <c r="O72" s="18">
        <f t="shared" ca="1" si="19"/>
        <v>141</v>
      </c>
      <c r="P72" s="12" t="str">
        <f ca="1">IF(O72&gt;=6,"Vigente",IF(AND(O72&gt;=1,O72&lt;=5),"Por Vencer","Vencido"))</f>
        <v>Vigente</v>
      </c>
      <c r="Q72" s="17">
        <v>46157</v>
      </c>
      <c r="R72" s="18">
        <f t="shared" ca="1" si="20"/>
        <v>215</v>
      </c>
      <c r="S72" s="12" t="str">
        <f t="shared" ca="1" si="21"/>
        <v>Vigente</v>
      </c>
      <c r="T72" s="47"/>
      <c r="U72" s="22">
        <v>0</v>
      </c>
      <c r="V72" s="23">
        <v>0</v>
      </c>
      <c r="W72" s="24"/>
      <c r="X72" s="24"/>
      <c r="Y72" s="24">
        <v>0</v>
      </c>
      <c r="Z72" s="23">
        <v>0</v>
      </c>
      <c r="AA72" s="16"/>
      <c r="AB72" s="16"/>
      <c r="AC72" s="24">
        <v>0</v>
      </c>
      <c r="AD72" s="23">
        <v>0</v>
      </c>
      <c r="AE72" s="16"/>
      <c r="AF72" s="16"/>
      <c r="AG72" s="24">
        <v>0</v>
      </c>
      <c r="AH72" s="23">
        <v>0</v>
      </c>
      <c r="AI72" s="16"/>
      <c r="AJ72" s="16"/>
      <c r="AK72" s="24">
        <v>0</v>
      </c>
      <c r="AL72" s="23">
        <v>0</v>
      </c>
      <c r="AM72" s="16"/>
      <c r="AN72" s="16"/>
      <c r="AO72" s="24">
        <v>0</v>
      </c>
      <c r="AP72" s="23">
        <v>0</v>
      </c>
      <c r="AQ72" s="25">
        <f t="shared" si="0"/>
        <v>0</v>
      </c>
      <c r="AR72" s="23">
        <v>0</v>
      </c>
      <c r="AS72" s="16"/>
      <c r="AT72" s="16"/>
      <c r="AU72" s="24">
        <v>0</v>
      </c>
      <c r="AV72" s="23">
        <v>0</v>
      </c>
      <c r="AW72" s="16"/>
      <c r="AX72" s="16"/>
      <c r="AY72" s="24">
        <v>0</v>
      </c>
      <c r="AZ72" s="23">
        <v>0</v>
      </c>
      <c r="BA72" s="16"/>
      <c r="BB72" s="16"/>
      <c r="BC72" s="24">
        <v>0</v>
      </c>
      <c r="BD72" s="23">
        <v>0</v>
      </c>
      <c r="BE72" s="16"/>
      <c r="BF72" s="16"/>
      <c r="BG72" s="24">
        <v>0</v>
      </c>
      <c r="BH72" s="23">
        <v>0</v>
      </c>
      <c r="BI72" s="16"/>
      <c r="BJ72" s="16"/>
      <c r="BK72" s="24">
        <v>0</v>
      </c>
      <c r="BL72" s="23">
        <v>0</v>
      </c>
      <c r="BM72" s="16"/>
      <c r="BN72" s="16"/>
      <c r="BO72" s="24">
        <v>0</v>
      </c>
      <c r="BP72" s="23">
        <v>0.05</v>
      </c>
      <c r="BQ72" s="16"/>
      <c r="BR72" s="16"/>
      <c r="BS72" s="24">
        <v>667292683</v>
      </c>
      <c r="BT72" s="23">
        <v>0.2</v>
      </c>
      <c r="BU72" s="16"/>
      <c r="BV72" s="16"/>
      <c r="BW72" s="24">
        <v>2669170734</v>
      </c>
      <c r="BX72" s="23">
        <v>0.2</v>
      </c>
      <c r="BY72" s="16"/>
      <c r="BZ72" s="16"/>
      <c r="CA72" s="24">
        <v>2669170734</v>
      </c>
      <c r="CB72" s="23">
        <v>0.2</v>
      </c>
      <c r="CC72" s="16"/>
      <c r="CD72" s="16"/>
      <c r="CE72" s="24">
        <v>2669170734</v>
      </c>
      <c r="CF72" s="23">
        <v>0.2</v>
      </c>
      <c r="CG72" s="16"/>
      <c r="CH72" s="16"/>
      <c r="CI72" s="24">
        <v>2669170734</v>
      </c>
      <c r="CJ72" s="23">
        <v>0.15</v>
      </c>
      <c r="CK72" s="16"/>
      <c r="CL72" s="16"/>
      <c r="CM72" s="24">
        <v>2001878049</v>
      </c>
      <c r="CN72" s="23">
        <v>0</v>
      </c>
      <c r="CO72" s="16"/>
      <c r="CP72" s="16"/>
      <c r="CQ72" s="26">
        <f t="shared" si="12"/>
        <v>13345853668</v>
      </c>
      <c r="CR72" s="23">
        <v>1</v>
      </c>
      <c r="CS72" s="16"/>
      <c r="CT72" s="16"/>
      <c r="CU72" s="24"/>
      <c r="CV72" s="23"/>
      <c r="CW72" s="16"/>
      <c r="CX72" s="16"/>
      <c r="CY72" s="24"/>
      <c r="CZ72" s="23"/>
      <c r="DA72" s="16"/>
      <c r="DB72" s="16"/>
      <c r="DC72" s="24"/>
      <c r="DD72" s="23"/>
      <c r="DE72" s="16"/>
      <c r="DF72" s="16"/>
      <c r="DG72" s="24"/>
      <c r="DH72" s="23"/>
      <c r="DI72" s="16"/>
      <c r="DJ72" s="16"/>
      <c r="DK72" s="24"/>
      <c r="DL72" s="23"/>
      <c r="DM72" s="16"/>
      <c r="DN72" s="16"/>
      <c r="DO72" s="24"/>
      <c r="DP72" s="23"/>
      <c r="DQ72" s="16"/>
      <c r="DR72" s="16"/>
      <c r="DS72" s="24"/>
      <c r="DT72" s="23"/>
      <c r="DU72" s="16"/>
      <c r="DV72" s="16"/>
      <c r="DW72" s="24"/>
      <c r="DX72" s="23"/>
      <c r="DY72" s="16"/>
      <c r="DZ72" s="16"/>
      <c r="EA72" s="24"/>
      <c r="EB72" s="23"/>
      <c r="EC72" s="16"/>
      <c r="ED72" s="16"/>
      <c r="EE72" s="24"/>
      <c r="EF72" s="23"/>
      <c r="EG72" s="16"/>
      <c r="EH72" s="16"/>
      <c r="EI72" s="24"/>
      <c r="EJ72" s="23"/>
      <c r="EK72" s="16"/>
      <c r="EL72" s="16"/>
      <c r="EM72" s="24"/>
      <c r="EN72" s="23"/>
      <c r="EO72" s="16"/>
      <c r="EP72" s="16"/>
      <c r="EQ72" s="26">
        <f t="shared" si="2"/>
        <v>0</v>
      </c>
      <c r="ER72" s="23">
        <v>0</v>
      </c>
      <c r="ES72" s="16"/>
      <c r="ET72" s="16"/>
      <c r="EU72" s="26">
        <v>13345853668</v>
      </c>
    </row>
    <row r="73" spans="1:151" ht="44.25" customHeight="1">
      <c r="A73" s="9" t="s">
        <v>4</v>
      </c>
      <c r="B73" s="27" t="s">
        <v>13</v>
      </c>
      <c r="C73" s="11" t="s">
        <v>6</v>
      </c>
      <c r="D73" s="12">
        <v>26005375</v>
      </c>
      <c r="E73" s="13" t="s">
        <v>343</v>
      </c>
      <c r="F73" s="1" t="s">
        <v>51</v>
      </c>
      <c r="G73" s="11" t="s">
        <v>357</v>
      </c>
      <c r="H73" s="14">
        <v>71225128177</v>
      </c>
      <c r="I73" s="15" t="s">
        <v>358</v>
      </c>
      <c r="J73" s="16" t="s">
        <v>225</v>
      </c>
      <c r="K73" s="16" t="s">
        <v>225</v>
      </c>
      <c r="L73" s="8">
        <v>45898</v>
      </c>
      <c r="M73" s="8">
        <v>46001</v>
      </c>
      <c r="N73" s="17">
        <v>45850</v>
      </c>
      <c r="O73" s="18"/>
      <c r="P73" s="19" t="s">
        <v>226</v>
      </c>
      <c r="Q73" s="17">
        <v>45894</v>
      </c>
      <c r="R73" s="18"/>
      <c r="S73" s="19" t="s">
        <v>52</v>
      </c>
      <c r="T73" s="47"/>
      <c r="U73" s="22">
        <v>0</v>
      </c>
      <c r="V73" s="23">
        <v>0</v>
      </c>
      <c r="W73" s="24"/>
      <c r="X73" s="24"/>
      <c r="Y73" s="24">
        <v>0</v>
      </c>
      <c r="Z73" s="23">
        <v>0</v>
      </c>
      <c r="AA73" s="16"/>
      <c r="AB73" s="16"/>
      <c r="AC73" s="24">
        <v>0</v>
      </c>
      <c r="AD73" s="23">
        <v>0</v>
      </c>
      <c r="AE73" s="16"/>
      <c r="AF73" s="16"/>
      <c r="AG73" s="24">
        <v>0</v>
      </c>
      <c r="AH73" s="23">
        <v>0</v>
      </c>
      <c r="AI73" s="16"/>
      <c r="AJ73" s="16"/>
      <c r="AK73" s="24">
        <v>677171431</v>
      </c>
      <c r="AL73" s="23">
        <v>0.2</v>
      </c>
      <c r="AM73" s="16"/>
      <c r="AN73" s="16"/>
      <c r="AO73" s="24">
        <v>71958460869</v>
      </c>
      <c r="AP73" s="23">
        <v>0.8</v>
      </c>
      <c r="AQ73" s="25">
        <f t="shared" si="0"/>
        <v>72635632300</v>
      </c>
      <c r="AR73" s="23">
        <v>1</v>
      </c>
      <c r="AS73" s="16"/>
      <c r="AT73" s="16"/>
      <c r="AU73" s="24"/>
      <c r="AV73" s="23"/>
      <c r="AW73" s="16"/>
      <c r="AX73" s="16"/>
      <c r="AY73" s="24"/>
      <c r="AZ73" s="23"/>
      <c r="BA73" s="16"/>
      <c r="BB73" s="16"/>
      <c r="BC73" s="24"/>
      <c r="BD73" s="23"/>
      <c r="BE73" s="16"/>
      <c r="BF73" s="16"/>
      <c r="BG73" s="24"/>
      <c r="BH73" s="23"/>
      <c r="BI73" s="16"/>
      <c r="BJ73" s="16"/>
      <c r="BK73" s="24"/>
      <c r="BL73" s="23"/>
      <c r="BM73" s="16"/>
      <c r="BN73" s="16"/>
      <c r="BO73" s="24"/>
      <c r="BP73" s="23"/>
      <c r="BQ73" s="16"/>
      <c r="BR73" s="16"/>
      <c r="BS73" s="24"/>
      <c r="BT73" s="23"/>
      <c r="BU73" s="16"/>
      <c r="BV73" s="16"/>
      <c r="BW73" s="24"/>
      <c r="BX73" s="23"/>
      <c r="BY73" s="16"/>
      <c r="BZ73" s="16"/>
      <c r="CA73" s="24"/>
      <c r="CB73" s="23"/>
      <c r="CC73" s="16"/>
      <c r="CD73" s="16"/>
      <c r="CE73" s="24"/>
      <c r="CF73" s="23"/>
      <c r="CG73" s="16"/>
      <c r="CH73" s="16"/>
      <c r="CI73" s="24"/>
      <c r="CJ73" s="23"/>
      <c r="CK73" s="16"/>
      <c r="CL73" s="16"/>
      <c r="CM73" s="24"/>
      <c r="CN73" s="23"/>
      <c r="CO73" s="16"/>
      <c r="CP73" s="16"/>
      <c r="CQ73" s="26">
        <f t="shared" si="12"/>
        <v>0</v>
      </c>
      <c r="CR73" s="23">
        <v>0</v>
      </c>
      <c r="CS73" s="16"/>
      <c r="CT73" s="16"/>
      <c r="CU73" s="24"/>
      <c r="CV73" s="23"/>
      <c r="CW73" s="16"/>
      <c r="CX73" s="16"/>
      <c r="CY73" s="24"/>
      <c r="CZ73" s="23"/>
      <c r="DA73" s="16"/>
      <c r="DB73" s="16"/>
      <c r="DC73" s="24"/>
      <c r="DD73" s="23"/>
      <c r="DE73" s="16"/>
      <c r="DF73" s="16"/>
      <c r="DG73" s="24"/>
      <c r="DH73" s="23"/>
      <c r="DI73" s="16"/>
      <c r="DJ73" s="16"/>
      <c r="DK73" s="24"/>
      <c r="DL73" s="23"/>
      <c r="DM73" s="16"/>
      <c r="DN73" s="16"/>
      <c r="DO73" s="24"/>
      <c r="DP73" s="23"/>
      <c r="DQ73" s="16"/>
      <c r="DR73" s="16"/>
      <c r="DS73" s="24"/>
      <c r="DT73" s="23"/>
      <c r="DU73" s="16"/>
      <c r="DV73" s="16"/>
      <c r="DW73" s="24"/>
      <c r="DX73" s="23"/>
      <c r="DY73" s="16"/>
      <c r="DZ73" s="16"/>
      <c r="EA73" s="24"/>
      <c r="EB73" s="23"/>
      <c r="EC73" s="16"/>
      <c r="ED73" s="16"/>
      <c r="EE73" s="24"/>
      <c r="EF73" s="23"/>
      <c r="EG73" s="16"/>
      <c r="EH73" s="16"/>
      <c r="EI73" s="24"/>
      <c r="EJ73" s="23"/>
      <c r="EK73" s="16"/>
      <c r="EL73" s="16"/>
      <c r="EM73" s="24"/>
      <c r="EN73" s="23"/>
      <c r="EO73" s="16"/>
      <c r="EP73" s="16"/>
      <c r="EQ73" s="26">
        <f t="shared" si="2"/>
        <v>0</v>
      </c>
      <c r="ER73" s="23">
        <v>0</v>
      </c>
      <c r="ES73" s="16"/>
      <c r="ET73" s="16"/>
      <c r="EU73" s="26">
        <v>72635632300</v>
      </c>
    </row>
    <row r="74" spans="1:151" ht="44.25" customHeight="1">
      <c r="A74" s="9" t="s">
        <v>4</v>
      </c>
      <c r="B74" s="10" t="s">
        <v>13</v>
      </c>
      <c r="C74" s="11" t="s">
        <v>6</v>
      </c>
      <c r="D74" s="12">
        <v>26005375</v>
      </c>
      <c r="E74" s="51" t="s">
        <v>359</v>
      </c>
      <c r="F74" s="1" t="s">
        <v>51</v>
      </c>
      <c r="G74" s="11" t="s">
        <v>360</v>
      </c>
      <c r="H74" s="14">
        <v>641793087</v>
      </c>
      <c r="I74" s="15" t="s">
        <v>361</v>
      </c>
      <c r="J74" s="16" t="s">
        <v>225</v>
      </c>
      <c r="K74" s="16" t="s">
        <v>225</v>
      </c>
      <c r="L74" s="8">
        <v>45891</v>
      </c>
      <c r="M74" s="8">
        <v>46022</v>
      </c>
      <c r="N74" s="17">
        <v>45868</v>
      </c>
      <c r="O74" s="18"/>
      <c r="P74" s="19" t="s">
        <v>226</v>
      </c>
      <c r="Q74" s="17">
        <v>45888</v>
      </c>
      <c r="R74" s="18">
        <f t="shared" ref="R74:R75" ca="1" si="22">Q74-TODAY()</f>
        <v>-54</v>
      </c>
      <c r="S74" s="12" t="str">
        <f t="shared" ref="S74:S75" ca="1" si="23">IF(R74&gt;=6,"Vigente",IF(AND(R74&gt;=1,R74&lt;=5),"Por Vencer","Vencido"))</f>
        <v>Vencido</v>
      </c>
      <c r="T74" s="47"/>
      <c r="U74" s="22">
        <v>0</v>
      </c>
      <c r="V74" s="23">
        <v>0</v>
      </c>
      <c r="W74" s="24"/>
      <c r="X74" s="24"/>
      <c r="Y74" s="24">
        <v>0</v>
      </c>
      <c r="Z74" s="23">
        <v>0</v>
      </c>
      <c r="AA74" s="16"/>
      <c r="AB74" s="16"/>
      <c r="AC74" s="24">
        <v>0</v>
      </c>
      <c r="AD74" s="23">
        <v>0</v>
      </c>
      <c r="AE74" s="16"/>
      <c r="AF74" s="16"/>
      <c r="AG74" s="24">
        <v>0</v>
      </c>
      <c r="AH74" s="23">
        <v>0</v>
      </c>
      <c r="AI74" s="16"/>
      <c r="AJ74" s="16"/>
      <c r="AK74" s="24">
        <v>0</v>
      </c>
      <c r="AL74" s="23">
        <v>1</v>
      </c>
      <c r="AM74" s="16"/>
      <c r="AN74" s="16"/>
      <c r="AO74" s="24">
        <v>641793087</v>
      </c>
      <c r="AP74" s="23">
        <v>0</v>
      </c>
      <c r="AQ74" s="25">
        <f t="shared" si="0"/>
        <v>641793087</v>
      </c>
      <c r="AR74" s="23">
        <v>1</v>
      </c>
      <c r="AS74" s="16"/>
      <c r="AT74" s="16"/>
      <c r="AU74" s="24"/>
      <c r="AV74" s="23"/>
      <c r="AW74" s="16"/>
      <c r="AX74" s="16"/>
      <c r="AY74" s="24"/>
      <c r="AZ74" s="23"/>
      <c r="BA74" s="16"/>
      <c r="BB74" s="16"/>
      <c r="BC74" s="24"/>
      <c r="BD74" s="23"/>
      <c r="BE74" s="16"/>
      <c r="BF74" s="16"/>
      <c r="BG74" s="24"/>
      <c r="BH74" s="23"/>
      <c r="BI74" s="16"/>
      <c r="BJ74" s="16"/>
      <c r="BK74" s="24"/>
      <c r="BL74" s="23"/>
      <c r="BM74" s="16"/>
      <c r="BN74" s="16"/>
      <c r="BO74" s="24"/>
      <c r="BP74" s="23"/>
      <c r="BQ74" s="16"/>
      <c r="BR74" s="16"/>
      <c r="BS74" s="24"/>
      <c r="BT74" s="23"/>
      <c r="BU74" s="16"/>
      <c r="BV74" s="16"/>
      <c r="BW74" s="24"/>
      <c r="BX74" s="23"/>
      <c r="BY74" s="16"/>
      <c r="BZ74" s="16"/>
      <c r="CA74" s="24"/>
      <c r="CB74" s="23"/>
      <c r="CC74" s="16"/>
      <c r="CD74" s="16"/>
      <c r="CE74" s="24"/>
      <c r="CF74" s="23"/>
      <c r="CG74" s="16"/>
      <c r="CH74" s="16"/>
      <c r="CI74" s="24"/>
      <c r="CJ74" s="23"/>
      <c r="CK74" s="16"/>
      <c r="CL74" s="16"/>
      <c r="CM74" s="24"/>
      <c r="CN74" s="23"/>
      <c r="CO74" s="16"/>
      <c r="CP74" s="16"/>
      <c r="CQ74" s="26">
        <f t="shared" si="12"/>
        <v>0</v>
      </c>
      <c r="CR74" s="23">
        <v>0</v>
      </c>
      <c r="CS74" s="16"/>
      <c r="CT74" s="16"/>
      <c r="CU74" s="24"/>
      <c r="CV74" s="23"/>
      <c r="CW74" s="16"/>
      <c r="CX74" s="16"/>
      <c r="CY74" s="24"/>
      <c r="CZ74" s="23"/>
      <c r="DA74" s="16"/>
      <c r="DB74" s="16"/>
      <c r="DC74" s="24"/>
      <c r="DD74" s="23"/>
      <c r="DE74" s="16"/>
      <c r="DF74" s="16"/>
      <c r="DG74" s="24"/>
      <c r="DH74" s="23"/>
      <c r="DI74" s="16"/>
      <c r="DJ74" s="16"/>
      <c r="DK74" s="24"/>
      <c r="DL74" s="23"/>
      <c r="DM74" s="16"/>
      <c r="DN74" s="16"/>
      <c r="DO74" s="24"/>
      <c r="DP74" s="23"/>
      <c r="DQ74" s="16"/>
      <c r="DR74" s="16"/>
      <c r="DS74" s="24"/>
      <c r="DT74" s="23"/>
      <c r="DU74" s="16"/>
      <c r="DV74" s="16"/>
      <c r="DW74" s="24"/>
      <c r="DX74" s="23"/>
      <c r="DY74" s="16"/>
      <c r="DZ74" s="16"/>
      <c r="EA74" s="24"/>
      <c r="EB74" s="23"/>
      <c r="EC74" s="16"/>
      <c r="ED74" s="16"/>
      <c r="EE74" s="24"/>
      <c r="EF74" s="23"/>
      <c r="EG74" s="16"/>
      <c r="EH74" s="16"/>
      <c r="EI74" s="24"/>
      <c r="EJ74" s="23"/>
      <c r="EK74" s="16"/>
      <c r="EL74" s="16"/>
      <c r="EM74" s="24"/>
      <c r="EN74" s="23"/>
      <c r="EO74" s="16"/>
      <c r="EP74" s="16"/>
      <c r="EQ74" s="26">
        <f t="shared" si="2"/>
        <v>0</v>
      </c>
      <c r="ER74" s="23">
        <v>0</v>
      </c>
      <c r="ES74" s="16"/>
      <c r="ET74" s="16"/>
      <c r="EU74" s="26">
        <v>641793087</v>
      </c>
    </row>
    <row r="75" spans="1:151" ht="44.25" customHeight="1">
      <c r="A75" s="9" t="s">
        <v>4</v>
      </c>
      <c r="B75" s="27" t="s">
        <v>13</v>
      </c>
      <c r="C75" s="11" t="s">
        <v>6</v>
      </c>
      <c r="D75" s="12">
        <v>26005375</v>
      </c>
      <c r="E75" s="13" t="s">
        <v>343</v>
      </c>
      <c r="F75" s="1" t="s">
        <v>51</v>
      </c>
      <c r="G75" s="11" t="s">
        <v>362</v>
      </c>
      <c r="H75" s="14">
        <v>5091272148</v>
      </c>
      <c r="I75" s="15" t="s">
        <v>320</v>
      </c>
      <c r="J75" s="16" t="s">
        <v>225</v>
      </c>
      <c r="K75" s="16" t="s">
        <v>225</v>
      </c>
      <c r="L75" s="8">
        <v>45884</v>
      </c>
      <c r="M75" s="8">
        <v>46006</v>
      </c>
      <c r="N75" s="78">
        <v>45945</v>
      </c>
      <c r="O75" s="18">
        <f ca="1">N75-TODAY()</f>
        <v>3</v>
      </c>
      <c r="P75" s="12" t="str">
        <f ca="1">IF(O75&gt;=6,"Vigente",IF(AND(O75&gt;=1,O75&lt;=5),"Por Vencer","Vencido"))</f>
        <v>Por Vencer</v>
      </c>
      <c r="Q75" s="103">
        <v>45945</v>
      </c>
      <c r="R75" s="18">
        <f t="shared" ca="1" si="22"/>
        <v>3</v>
      </c>
      <c r="S75" s="12" t="str">
        <f t="shared" ca="1" si="23"/>
        <v>Por Vencer</v>
      </c>
      <c r="T75" s="47"/>
      <c r="U75" s="22">
        <v>0</v>
      </c>
      <c r="V75" s="23">
        <v>0</v>
      </c>
      <c r="W75" s="24"/>
      <c r="X75" s="24"/>
      <c r="Y75" s="24">
        <v>1018254430</v>
      </c>
      <c r="Z75" s="23">
        <v>0.2</v>
      </c>
      <c r="AA75" s="16"/>
      <c r="AB75" s="16"/>
      <c r="AC75" s="24">
        <v>667343491</v>
      </c>
      <c r="AD75" s="23">
        <v>0.2</v>
      </c>
      <c r="AE75" s="16"/>
      <c r="AF75" s="16"/>
      <c r="AG75" s="24">
        <v>667343491</v>
      </c>
      <c r="AH75" s="23">
        <v>0.2</v>
      </c>
      <c r="AI75" s="16"/>
      <c r="AJ75" s="16"/>
      <c r="AK75" s="24">
        <v>667343491</v>
      </c>
      <c r="AL75" s="23">
        <v>0.2</v>
      </c>
      <c r="AM75" s="16"/>
      <c r="AN75" s="16"/>
      <c r="AO75" s="24">
        <v>2070987245</v>
      </c>
      <c r="AP75" s="23">
        <v>0.20000000000000007</v>
      </c>
      <c r="AQ75" s="25">
        <f t="shared" si="0"/>
        <v>5091272148</v>
      </c>
      <c r="AR75" s="23">
        <v>1</v>
      </c>
      <c r="AS75" s="16"/>
      <c r="AT75" s="16"/>
      <c r="AU75" s="24"/>
      <c r="AV75" s="23"/>
      <c r="AW75" s="16"/>
      <c r="AX75" s="16"/>
      <c r="AY75" s="24"/>
      <c r="AZ75" s="23"/>
      <c r="BA75" s="16"/>
      <c r="BB75" s="16"/>
      <c r="BC75" s="24"/>
      <c r="BD75" s="23"/>
      <c r="BE75" s="16"/>
      <c r="BF75" s="16"/>
      <c r="BG75" s="24"/>
      <c r="BH75" s="23"/>
      <c r="BI75" s="16"/>
      <c r="BJ75" s="16"/>
      <c r="BK75" s="24"/>
      <c r="BL75" s="23"/>
      <c r="BM75" s="16"/>
      <c r="BN75" s="16"/>
      <c r="BO75" s="24"/>
      <c r="BP75" s="23"/>
      <c r="BQ75" s="16"/>
      <c r="BR75" s="16"/>
      <c r="BS75" s="24"/>
      <c r="BT75" s="23"/>
      <c r="BU75" s="16"/>
      <c r="BV75" s="16"/>
      <c r="BW75" s="24"/>
      <c r="BX75" s="23"/>
      <c r="BY75" s="16"/>
      <c r="BZ75" s="16"/>
      <c r="CA75" s="24"/>
      <c r="CB75" s="23"/>
      <c r="CC75" s="16"/>
      <c r="CD75" s="16"/>
      <c r="CE75" s="24"/>
      <c r="CF75" s="23"/>
      <c r="CG75" s="16"/>
      <c r="CH75" s="16"/>
      <c r="CI75" s="24"/>
      <c r="CJ75" s="23"/>
      <c r="CK75" s="16"/>
      <c r="CL75" s="16"/>
      <c r="CM75" s="24"/>
      <c r="CN75" s="23"/>
      <c r="CO75" s="16"/>
      <c r="CP75" s="16"/>
      <c r="CQ75" s="26">
        <f t="shared" si="12"/>
        <v>0</v>
      </c>
      <c r="CR75" s="23">
        <v>0</v>
      </c>
      <c r="CS75" s="16"/>
      <c r="CT75" s="16"/>
      <c r="CU75" s="24"/>
      <c r="CV75" s="23"/>
      <c r="CW75" s="16"/>
      <c r="CX75" s="16"/>
      <c r="CY75" s="24"/>
      <c r="CZ75" s="23"/>
      <c r="DA75" s="16"/>
      <c r="DB75" s="16"/>
      <c r="DC75" s="24"/>
      <c r="DD75" s="23"/>
      <c r="DE75" s="16"/>
      <c r="DF75" s="16"/>
      <c r="DG75" s="24"/>
      <c r="DH75" s="23"/>
      <c r="DI75" s="16"/>
      <c r="DJ75" s="16"/>
      <c r="DK75" s="24"/>
      <c r="DL75" s="23"/>
      <c r="DM75" s="16"/>
      <c r="DN75" s="16"/>
      <c r="DO75" s="24"/>
      <c r="DP75" s="23"/>
      <c r="DQ75" s="16"/>
      <c r="DR75" s="16"/>
      <c r="DS75" s="24"/>
      <c r="DT75" s="23"/>
      <c r="DU75" s="16"/>
      <c r="DV75" s="16"/>
      <c r="DW75" s="24"/>
      <c r="DX75" s="23"/>
      <c r="DY75" s="16"/>
      <c r="DZ75" s="16"/>
      <c r="EA75" s="24"/>
      <c r="EB75" s="23"/>
      <c r="EC75" s="16"/>
      <c r="ED75" s="16"/>
      <c r="EE75" s="24"/>
      <c r="EF75" s="23"/>
      <c r="EG75" s="16"/>
      <c r="EH75" s="16"/>
      <c r="EI75" s="24"/>
      <c r="EJ75" s="23"/>
      <c r="EK75" s="16"/>
      <c r="EL75" s="16"/>
      <c r="EM75" s="24"/>
      <c r="EN75" s="23"/>
      <c r="EO75" s="16"/>
      <c r="EP75" s="16"/>
      <c r="EQ75" s="26">
        <f t="shared" si="2"/>
        <v>0</v>
      </c>
      <c r="ER75" s="23">
        <v>0</v>
      </c>
      <c r="ES75" s="16"/>
      <c r="ET75" s="16"/>
      <c r="EU75" s="26">
        <v>5091272148</v>
      </c>
    </row>
    <row r="76" spans="1:151" ht="44.25" customHeight="1">
      <c r="A76" s="9" t="s">
        <v>4</v>
      </c>
      <c r="B76" s="10" t="s">
        <v>13</v>
      </c>
      <c r="C76" s="11" t="s">
        <v>6</v>
      </c>
      <c r="D76" s="12">
        <v>26005375</v>
      </c>
      <c r="E76" s="13" t="s">
        <v>343</v>
      </c>
      <c r="F76" s="1" t="s">
        <v>53</v>
      </c>
      <c r="G76" s="11" t="s">
        <v>363</v>
      </c>
      <c r="H76" s="14">
        <v>810601805</v>
      </c>
      <c r="I76" s="15" t="s">
        <v>356</v>
      </c>
      <c r="J76" s="16" t="s">
        <v>225</v>
      </c>
      <c r="K76" s="16" t="s">
        <v>225</v>
      </c>
      <c r="L76" s="8">
        <v>45918</v>
      </c>
      <c r="M76" s="8">
        <v>45991</v>
      </c>
      <c r="N76" s="17">
        <v>45869</v>
      </c>
      <c r="O76" s="18"/>
      <c r="P76" s="19" t="s">
        <v>226</v>
      </c>
      <c r="Q76" s="78">
        <v>45922</v>
      </c>
      <c r="R76" s="18"/>
      <c r="S76" s="19" t="s">
        <v>52</v>
      </c>
      <c r="T76" s="47"/>
      <c r="U76" s="22">
        <v>0</v>
      </c>
      <c r="V76" s="23">
        <v>0</v>
      </c>
      <c r="W76" s="24"/>
      <c r="X76" s="24"/>
      <c r="Y76" s="24">
        <v>0</v>
      </c>
      <c r="Z76" s="23">
        <v>0</v>
      </c>
      <c r="AA76" s="16"/>
      <c r="AB76" s="16"/>
      <c r="AC76" s="24">
        <v>0</v>
      </c>
      <c r="AD76" s="23">
        <v>0.1</v>
      </c>
      <c r="AE76" s="16"/>
      <c r="AF76" s="16"/>
      <c r="AG76" s="24">
        <v>1213469206</v>
      </c>
      <c r="AH76" s="23">
        <v>0.45</v>
      </c>
      <c r="AI76" s="16"/>
      <c r="AJ76" s="16"/>
      <c r="AK76" s="24">
        <v>5460611427</v>
      </c>
      <c r="AL76" s="23">
        <v>0.45</v>
      </c>
      <c r="AM76" s="16"/>
      <c r="AN76" s="16"/>
      <c r="AO76" s="24">
        <v>-5863478828</v>
      </c>
      <c r="AP76" s="23">
        <v>2.7755575615628914E-17</v>
      </c>
      <c r="AQ76" s="25">
        <f t="shared" si="0"/>
        <v>810601805</v>
      </c>
      <c r="AR76" s="23">
        <v>1</v>
      </c>
      <c r="AS76" s="16"/>
      <c r="AT76" s="16"/>
      <c r="AU76" s="24"/>
      <c r="AV76" s="23"/>
      <c r="AW76" s="16"/>
      <c r="AX76" s="16"/>
      <c r="AY76" s="24"/>
      <c r="AZ76" s="23"/>
      <c r="BA76" s="16"/>
      <c r="BB76" s="16"/>
      <c r="BC76" s="24"/>
      <c r="BD76" s="23"/>
      <c r="BE76" s="16"/>
      <c r="BF76" s="16"/>
      <c r="BG76" s="24"/>
      <c r="BH76" s="23"/>
      <c r="BI76" s="16"/>
      <c r="BJ76" s="16"/>
      <c r="BK76" s="24"/>
      <c r="BL76" s="23"/>
      <c r="BM76" s="16"/>
      <c r="BN76" s="16"/>
      <c r="BO76" s="24"/>
      <c r="BP76" s="23"/>
      <c r="BQ76" s="16"/>
      <c r="BR76" s="16"/>
      <c r="BS76" s="24"/>
      <c r="BT76" s="23"/>
      <c r="BU76" s="16"/>
      <c r="BV76" s="16"/>
      <c r="BW76" s="24"/>
      <c r="BX76" s="23"/>
      <c r="BY76" s="16"/>
      <c r="BZ76" s="16"/>
      <c r="CA76" s="24"/>
      <c r="CB76" s="23"/>
      <c r="CC76" s="16"/>
      <c r="CD76" s="16"/>
      <c r="CE76" s="24"/>
      <c r="CF76" s="23"/>
      <c r="CG76" s="16"/>
      <c r="CH76" s="16"/>
      <c r="CI76" s="24"/>
      <c r="CJ76" s="23"/>
      <c r="CK76" s="16"/>
      <c r="CL76" s="16"/>
      <c r="CM76" s="24"/>
      <c r="CN76" s="23"/>
      <c r="CO76" s="16"/>
      <c r="CP76" s="16"/>
      <c r="CQ76" s="26">
        <f t="shared" si="12"/>
        <v>0</v>
      </c>
      <c r="CR76" s="23">
        <v>0</v>
      </c>
      <c r="CS76" s="16"/>
      <c r="CT76" s="16"/>
      <c r="CU76" s="24"/>
      <c r="CV76" s="23"/>
      <c r="CW76" s="16"/>
      <c r="CX76" s="16"/>
      <c r="CY76" s="24"/>
      <c r="CZ76" s="23"/>
      <c r="DA76" s="16"/>
      <c r="DB76" s="16"/>
      <c r="DC76" s="24"/>
      <c r="DD76" s="23"/>
      <c r="DE76" s="16"/>
      <c r="DF76" s="16"/>
      <c r="DG76" s="24"/>
      <c r="DH76" s="23"/>
      <c r="DI76" s="16"/>
      <c r="DJ76" s="16"/>
      <c r="DK76" s="24"/>
      <c r="DL76" s="23"/>
      <c r="DM76" s="16"/>
      <c r="DN76" s="16"/>
      <c r="DO76" s="24"/>
      <c r="DP76" s="23"/>
      <c r="DQ76" s="16"/>
      <c r="DR76" s="16"/>
      <c r="DS76" s="24"/>
      <c r="DT76" s="23"/>
      <c r="DU76" s="16"/>
      <c r="DV76" s="16"/>
      <c r="DW76" s="24"/>
      <c r="DX76" s="23"/>
      <c r="DY76" s="16"/>
      <c r="DZ76" s="16"/>
      <c r="EA76" s="24"/>
      <c r="EB76" s="23"/>
      <c r="EC76" s="16"/>
      <c r="ED76" s="16"/>
      <c r="EE76" s="24"/>
      <c r="EF76" s="23"/>
      <c r="EG76" s="16"/>
      <c r="EH76" s="16"/>
      <c r="EI76" s="24"/>
      <c r="EJ76" s="23"/>
      <c r="EK76" s="16"/>
      <c r="EL76" s="16"/>
      <c r="EM76" s="24"/>
      <c r="EN76" s="23"/>
      <c r="EO76" s="16"/>
      <c r="EP76" s="16"/>
      <c r="EQ76" s="26">
        <f t="shared" si="2"/>
        <v>0</v>
      </c>
      <c r="ER76" s="23">
        <v>0</v>
      </c>
      <c r="ES76" s="16"/>
      <c r="ET76" s="16"/>
      <c r="EU76" s="26">
        <v>810601805</v>
      </c>
    </row>
    <row r="77" spans="1:151" ht="44.25" customHeight="1">
      <c r="A77" s="9" t="s">
        <v>4</v>
      </c>
      <c r="B77" s="27" t="s">
        <v>13</v>
      </c>
      <c r="C77" s="11" t="s">
        <v>6</v>
      </c>
      <c r="D77" s="12">
        <v>26005375</v>
      </c>
      <c r="E77" s="13" t="s">
        <v>343</v>
      </c>
      <c r="F77" s="1" t="s">
        <v>53</v>
      </c>
      <c r="G77" s="11" t="s">
        <v>364</v>
      </c>
      <c r="H77" s="14">
        <v>4747221579</v>
      </c>
      <c r="I77" s="15" t="s">
        <v>358</v>
      </c>
      <c r="J77" s="16" t="s">
        <v>225</v>
      </c>
      <c r="K77" s="16" t="s">
        <v>29</v>
      </c>
      <c r="L77" s="8">
        <v>45936</v>
      </c>
      <c r="M77" s="8">
        <v>45992</v>
      </c>
      <c r="N77" s="17">
        <v>45884</v>
      </c>
      <c r="O77" s="18"/>
      <c r="P77" s="19" t="s">
        <v>226</v>
      </c>
      <c r="Q77" s="17">
        <v>45930</v>
      </c>
      <c r="R77" s="18">
        <f t="shared" ref="R77:R80" ca="1" si="24">Q77-TODAY()</f>
        <v>-12</v>
      </c>
      <c r="S77" s="12" t="str">
        <f t="shared" ref="S77:S80" ca="1" si="25">IF(R77&gt;=6,"Vigente",IF(AND(R77&gt;=1,R77&lt;=5),"Por Vencer","Vencido"))</f>
        <v>Vencido</v>
      </c>
      <c r="T77" s="47"/>
      <c r="U77" s="22">
        <v>0</v>
      </c>
      <c r="V77" s="23">
        <v>0</v>
      </c>
      <c r="W77" s="24"/>
      <c r="X77" s="24"/>
      <c r="Y77" s="24">
        <v>0</v>
      </c>
      <c r="Z77" s="23">
        <v>0</v>
      </c>
      <c r="AA77" s="16"/>
      <c r="AB77" s="16"/>
      <c r="AC77" s="24">
        <v>0</v>
      </c>
      <c r="AD77" s="23">
        <v>0</v>
      </c>
      <c r="AE77" s="16"/>
      <c r="AF77" s="16"/>
      <c r="AG77" s="24">
        <v>0</v>
      </c>
      <c r="AH77" s="23">
        <v>0</v>
      </c>
      <c r="AI77" s="16"/>
      <c r="AJ77" s="16"/>
      <c r="AK77" s="24">
        <v>0</v>
      </c>
      <c r="AL77" s="23">
        <v>0</v>
      </c>
      <c r="AM77" s="16"/>
      <c r="AN77" s="16"/>
      <c r="AO77" s="24">
        <v>3336717456</v>
      </c>
      <c r="AP77" s="23">
        <v>1</v>
      </c>
      <c r="AQ77" s="25">
        <f t="shared" si="0"/>
        <v>3336717456</v>
      </c>
      <c r="AR77" s="23">
        <v>1</v>
      </c>
      <c r="AS77" s="16"/>
      <c r="AT77" s="16"/>
      <c r="AU77" s="24"/>
      <c r="AV77" s="23"/>
      <c r="AW77" s="16"/>
      <c r="AX77" s="16"/>
      <c r="AY77" s="24"/>
      <c r="AZ77" s="23"/>
      <c r="BA77" s="16"/>
      <c r="BB77" s="16"/>
      <c r="BC77" s="24"/>
      <c r="BD77" s="23"/>
      <c r="BE77" s="16"/>
      <c r="BF77" s="16"/>
      <c r="BG77" s="24"/>
      <c r="BH77" s="23"/>
      <c r="BI77" s="16"/>
      <c r="BJ77" s="16"/>
      <c r="BK77" s="24"/>
      <c r="BL77" s="23"/>
      <c r="BM77" s="16"/>
      <c r="BN77" s="16"/>
      <c r="BO77" s="24"/>
      <c r="BP77" s="23"/>
      <c r="BQ77" s="16"/>
      <c r="BR77" s="16"/>
      <c r="BS77" s="24"/>
      <c r="BT77" s="23"/>
      <c r="BU77" s="16"/>
      <c r="BV77" s="16"/>
      <c r="BW77" s="24"/>
      <c r="BX77" s="23"/>
      <c r="BY77" s="16"/>
      <c r="BZ77" s="16"/>
      <c r="CA77" s="24"/>
      <c r="CB77" s="23"/>
      <c r="CC77" s="16"/>
      <c r="CD77" s="16"/>
      <c r="CE77" s="24"/>
      <c r="CF77" s="23"/>
      <c r="CG77" s="16"/>
      <c r="CH77" s="16"/>
      <c r="CI77" s="24"/>
      <c r="CJ77" s="23"/>
      <c r="CK77" s="16"/>
      <c r="CL77" s="16"/>
      <c r="CM77" s="24"/>
      <c r="CN77" s="23"/>
      <c r="CO77" s="16"/>
      <c r="CP77" s="16"/>
      <c r="CQ77" s="26">
        <f t="shared" si="12"/>
        <v>0</v>
      </c>
      <c r="CR77" s="23">
        <v>0</v>
      </c>
      <c r="CS77" s="16"/>
      <c r="CT77" s="16"/>
      <c r="CU77" s="24"/>
      <c r="CV77" s="23"/>
      <c r="CW77" s="16"/>
      <c r="CX77" s="16"/>
      <c r="CY77" s="24"/>
      <c r="CZ77" s="23"/>
      <c r="DA77" s="16"/>
      <c r="DB77" s="16"/>
      <c r="DC77" s="24"/>
      <c r="DD77" s="23"/>
      <c r="DE77" s="16"/>
      <c r="DF77" s="16"/>
      <c r="DG77" s="24"/>
      <c r="DH77" s="23"/>
      <c r="DI77" s="16"/>
      <c r="DJ77" s="16"/>
      <c r="DK77" s="24"/>
      <c r="DL77" s="23"/>
      <c r="DM77" s="16"/>
      <c r="DN77" s="16"/>
      <c r="DO77" s="24"/>
      <c r="DP77" s="23"/>
      <c r="DQ77" s="16"/>
      <c r="DR77" s="16"/>
      <c r="DS77" s="24"/>
      <c r="DT77" s="23"/>
      <c r="DU77" s="16"/>
      <c r="DV77" s="16"/>
      <c r="DW77" s="24"/>
      <c r="DX77" s="23"/>
      <c r="DY77" s="16"/>
      <c r="DZ77" s="16"/>
      <c r="EA77" s="24"/>
      <c r="EB77" s="23"/>
      <c r="EC77" s="16"/>
      <c r="ED77" s="16"/>
      <c r="EE77" s="24"/>
      <c r="EF77" s="23"/>
      <c r="EG77" s="16"/>
      <c r="EH77" s="16"/>
      <c r="EI77" s="24"/>
      <c r="EJ77" s="23"/>
      <c r="EK77" s="16"/>
      <c r="EL77" s="16"/>
      <c r="EM77" s="24"/>
      <c r="EN77" s="23"/>
      <c r="EO77" s="16"/>
      <c r="EP77" s="16"/>
      <c r="EQ77" s="26">
        <f t="shared" si="2"/>
        <v>0</v>
      </c>
      <c r="ER77" s="23">
        <v>0</v>
      </c>
      <c r="ES77" s="16"/>
      <c r="ET77" s="16"/>
      <c r="EU77" s="26">
        <v>3336717456</v>
      </c>
    </row>
    <row r="78" spans="1:151" ht="44.25" customHeight="1">
      <c r="A78" s="9" t="s">
        <v>4</v>
      </c>
      <c r="B78" s="10" t="s">
        <v>13</v>
      </c>
      <c r="C78" s="11" t="s">
        <v>6</v>
      </c>
      <c r="D78" s="12">
        <v>26005375</v>
      </c>
      <c r="E78" s="13" t="s">
        <v>343</v>
      </c>
      <c r="F78" s="1" t="s">
        <v>53</v>
      </c>
      <c r="G78" s="11" t="s">
        <v>365</v>
      </c>
      <c r="H78" s="14">
        <v>3385857157</v>
      </c>
      <c r="I78" s="15" t="s">
        <v>358</v>
      </c>
      <c r="J78" s="16" t="s">
        <v>225</v>
      </c>
      <c r="K78" s="16" t="s">
        <v>29</v>
      </c>
      <c r="L78" s="8">
        <v>45933</v>
      </c>
      <c r="M78" s="8">
        <v>45992</v>
      </c>
      <c r="N78" s="78">
        <v>45945</v>
      </c>
      <c r="O78" s="18">
        <f t="shared" ref="O78:O80" ca="1" si="26">N78-TODAY()</f>
        <v>3</v>
      </c>
      <c r="P78" s="12" t="str">
        <f ca="1">IF(O78&gt;=6,"Vigente",IF(AND(O78&gt;=1,O78&lt;=5),"Por Vencer","Vencido"))</f>
        <v>Por Vencer</v>
      </c>
      <c r="Q78" s="17">
        <v>45930</v>
      </c>
      <c r="R78" s="18">
        <f t="shared" ca="1" si="24"/>
        <v>-12</v>
      </c>
      <c r="S78" s="12" t="str">
        <f t="shared" ca="1" si="25"/>
        <v>Vencido</v>
      </c>
      <c r="T78" s="47"/>
      <c r="U78" s="22">
        <v>0</v>
      </c>
      <c r="V78" s="23">
        <v>0</v>
      </c>
      <c r="W78" s="24"/>
      <c r="X78" s="24"/>
      <c r="Y78" s="24">
        <v>0</v>
      </c>
      <c r="Z78" s="23">
        <v>0</v>
      </c>
      <c r="AA78" s="16"/>
      <c r="AB78" s="16"/>
      <c r="AC78" s="24">
        <v>0</v>
      </c>
      <c r="AD78" s="23">
        <v>0</v>
      </c>
      <c r="AE78" s="16"/>
      <c r="AF78" s="16"/>
      <c r="AG78" s="24">
        <v>0</v>
      </c>
      <c r="AH78" s="23">
        <v>0</v>
      </c>
      <c r="AI78" s="16"/>
      <c r="AJ78" s="16"/>
      <c r="AK78" s="24">
        <v>0</v>
      </c>
      <c r="AL78" s="23">
        <v>1</v>
      </c>
      <c r="AM78" s="16"/>
      <c r="AN78" s="16"/>
      <c r="AO78" s="24">
        <v>3385857157</v>
      </c>
      <c r="AP78" s="23">
        <v>0</v>
      </c>
      <c r="AQ78" s="25">
        <f t="shared" si="0"/>
        <v>3385857157</v>
      </c>
      <c r="AR78" s="23">
        <v>1</v>
      </c>
      <c r="AS78" s="16"/>
      <c r="AT78" s="16"/>
      <c r="AU78" s="24"/>
      <c r="AV78" s="23"/>
      <c r="AW78" s="16"/>
      <c r="AX78" s="16"/>
      <c r="AY78" s="24"/>
      <c r="AZ78" s="23"/>
      <c r="BA78" s="16"/>
      <c r="BB78" s="16"/>
      <c r="BC78" s="24"/>
      <c r="BD78" s="23"/>
      <c r="BE78" s="16"/>
      <c r="BF78" s="16"/>
      <c r="BG78" s="24"/>
      <c r="BH78" s="23"/>
      <c r="BI78" s="16"/>
      <c r="BJ78" s="16"/>
      <c r="BK78" s="24"/>
      <c r="BL78" s="23"/>
      <c r="BM78" s="16"/>
      <c r="BN78" s="16"/>
      <c r="BO78" s="24"/>
      <c r="BP78" s="23"/>
      <c r="BQ78" s="16"/>
      <c r="BR78" s="16"/>
      <c r="BS78" s="24"/>
      <c r="BT78" s="23"/>
      <c r="BU78" s="16"/>
      <c r="BV78" s="16"/>
      <c r="BW78" s="24"/>
      <c r="BX78" s="23"/>
      <c r="BY78" s="16"/>
      <c r="BZ78" s="16"/>
      <c r="CA78" s="24"/>
      <c r="CB78" s="23"/>
      <c r="CC78" s="16"/>
      <c r="CD78" s="16"/>
      <c r="CE78" s="24"/>
      <c r="CF78" s="23"/>
      <c r="CG78" s="16"/>
      <c r="CH78" s="16"/>
      <c r="CI78" s="24"/>
      <c r="CJ78" s="23"/>
      <c r="CK78" s="16"/>
      <c r="CL78" s="16"/>
      <c r="CM78" s="24"/>
      <c r="CN78" s="23"/>
      <c r="CO78" s="16"/>
      <c r="CP78" s="16"/>
      <c r="CQ78" s="26">
        <f t="shared" si="12"/>
        <v>0</v>
      </c>
      <c r="CR78" s="23">
        <v>0</v>
      </c>
      <c r="CS78" s="16"/>
      <c r="CT78" s="16"/>
      <c r="CU78" s="24"/>
      <c r="CV78" s="23"/>
      <c r="CW78" s="16"/>
      <c r="CX78" s="16"/>
      <c r="CY78" s="24"/>
      <c r="CZ78" s="23"/>
      <c r="DA78" s="16"/>
      <c r="DB78" s="16"/>
      <c r="DC78" s="24"/>
      <c r="DD78" s="23"/>
      <c r="DE78" s="16"/>
      <c r="DF78" s="16"/>
      <c r="DG78" s="24"/>
      <c r="DH78" s="23"/>
      <c r="DI78" s="16"/>
      <c r="DJ78" s="16"/>
      <c r="DK78" s="24"/>
      <c r="DL78" s="23"/>
      <c r="DM78" s="16"/>
      <c r="DN78" s="16"/>
      <c r="DO78" s="24"/>
      <c r="DP78" s="23"/>
      <c r="DQ78" s="16"/>
      <c r="DR78" s="16"/>
      <c r="DS78" s="24"/>
      <c r="DT78" s="23"/>
      <c r="DU78" s="16"/>
      <c r="DV78" s="16"/>
      <c r="DW78" s="24"/>
      <c r="DX78" s="23"/>
      <c r="DY78" s="16"/>
      <c r="DZ78" s="16"/>
      <c r="EA78" s="24"/>
      <c r="EB78" s="23"/>
      <c r="EC78" s="16"/>
      <c r="ED78" s="16"/>
      <c r="EE78" s="24"/>
      <c r="EF78" s="23"/>
      <c r="EG78" s="16"/>
      <c r="EH78" s="16"/>
      <c r="EI78" s="24"/>
      <c r="EJ78" s="23"/>
      <c r="EK78" s="16"/>
      <c r="EL78" s="16"/>
      <c r="EM78" s="24"/>
      <c r="EN78" s="23"/>
      <c r="EO78" s="16"/>
      <c r="EP78" s="16"/>
      <c r="EQ78" s="26">
        <f t="shared" si="2"/>
        <v>0</v>
      </c>
      <c r="ER78" s="23">
        <v>0</v>
      </c>
      <c r="ES78" s="16"/>
      <c r="ET78" s="16"/>
      <c r="EU78" s="26">
        <v>3385857157</v>
      </c>
    </row>
    <row r="79" spans="1:151" ht="44.25" customHeight="1">
      <c r="A79" s="9" t="s">
        <v>4</v>
      </c>
      <c r="B79" s="27" t="s">
        <v>13</v>
      </c>
      <c r="C79" s="11" t="s">
        <v>6</v>
      </c>
      <c r="D79" s="12">
        <v>26005375</v>
      </c>
      <c r="E79" s="13" t="s">
        <v>343</v>
      </c>
      <c r="F79" s="1" t="s">
        <v>53</v>
      </c>
      <c r="G79" s="11" t="s">
        <v>366</v>
      </c>
      <c r="H79" s="14">
        <v>30000000000</v>
      </c>
      <c r="I79" s="15" t="s">
        <v>367</v>
      </c>
      <c r="J79" s="16" t="s">
        <v>225</v>
      </c>
      <c r="K79" s="16" t="s">
        <v>29</v>
      </c>
      <c r="L79" s="8">
        <v>45915</v>
      </c>
      <c r="M79" s="8">
        <v>46022</v>
      </c>
      <c r="N79" s="103">
        <v>45962</v>
      </c>
      <c r="O79" s="18">
        <f t="shared" ca="1" si="26"/>
        <v>20</v>
      </c>
      <c r="P79" s="12" t="str">
        <f ca="1">IF(O79&gt;=6,"Vigente",IF(AND(O79&gt;=1,O79&lt;=5),"Por Vencer","Vencido"))</f>
        <v>Vigente</v>
      </c>
      <c r="Q79" s="103">
        <v>45962</v>
      </c>
      <c r="R79" s="18">
        <f t="shared" ca="1" si="24"/>
        <v>20</v>
      </c>
      <c r="S79" s="12" t="str">
        <f t="shared" ca="1" si="25"/>
        <v>Vigente</v>
      </c>
      <c r="T79" s="47"/>
      <c r="U79" s="22">
        <v>0</v>
      </c>
      <c r="V79" s="23">
        <v>0</v>
      </c>
      <c r="W79" s="24"/>
      <c r="X79" s="24"/>
      <c r="Y79" s="24">
        <v>0</v>
      </c>
      <c r="Z79" s="23">
        <v>0</v>
      </c>
      <c r="AA79" s="16"/>
      <c r="AB79" s="16"/>
      <c r="AC79" s="24">
        <v>0</v>
      </c>
      <c r="AD79" s="23">
        <v>0.2</v>
      </c>
      <c r="AE79" s="16"/>
      <c r="AF79" s="16"/>
      <c r="AG79" s="24">
        <v>663552189</v>
      </c>
      <c r="AH79" s="23">
        <v>0.35</v>
      </c>
      <c r="AI79" s="16"/>
      <c r="AJ79" s="16"/>
      <c r="AK79" s="24">
        <v>1161216331</v>
      </c>
      <c r="AL79" s="23">
        <v>0.35</v>
      </c>
      <c r="AM79" s="16"/>
      <c r="AN79" s="16"/>
      <c r="AO79" s="24">
        <v>28175231480</v>
      </c>
      <c r="AP79" s="23">
        <v>0.10000000000000003</v>
      </c>
      <c r="AQ79" s="25">
        <f t="shared" si="0"/>
        <v>30000000000</v>
      </c>
      <c r="AR79" s="23">
        <v>1</v>
      </c>
      <c r="AS79" s="16"/>
      <c r="AT79" s="16"/>
      <c r="AU79" s="24"/>
      <c r="AV79" s="23"/>
      <c r="AW79" s="16"/>
      <c r="AX79" s="16"/>
      <c r="AY79" s="24"/>
      <c r="AZ79" s="23"/>
      <c r="BA79" s="16"/>
      <c r="BB79" s="16"/>
      <c r="BC79" s="24"/>
      <c r="BD79" s="23"/>
      <c r="BE79" s="16"/>
      <c r="BF79" s="16"/>
      <c r="BG79" s="24"/>
      <c r="BH79" s="23"/>
      <c r="BI79" s="16"/>
      <c r="BJ79" s="16"/>
      <c r="BK79" s="24"/>
      <c r="BL79" s="23"/>
      <c r="BM79" s="16"/>
      <c r="BN79" s="16"/>
      <c r="BO79" s="24"/>
      <c r="BP79" s="23"/>
      <c r="BQ79" s="16"/>
      <c r="BR79" s="16"/>
      <c r="BS79" s="24"/>
      <c r="BT79" s="23"/>
      <c r="BU79" s="16"/>
      <c r="BV79" s="16"/>
      <c r="BW79" s="24"/>
      <c r="BX79" s="23"/>
      <c r="BY79" s="16"/>
      <c r="BZ79" s="16"/>
      <c r="CA79" s="24"/>
      <c r="CB79" s="23"/>
      <c r="CC79" s="16"/>
      <c r="CD79" s="16"/>
      <c r="CE79" s="24"/>
      <c r="CF79" s="23"/>
      <c r="CG79" s="16"/>
      <c r="CH79" s="16"/>
      <c r="CI79" s="24"/>
      <c r="CJ79" s="23"/>
      <c r="CK79" s="16"/>
      <c r="CL79" s="16"/>
      <c r="CM79" s="24"/>
      <c r="CN79" s="23"/>
      <c r="CO79" s="16"/>
      <c r="CP79" s="16"/>
      <c r="CQ79" s="26">
        <f t="shared" si="12"/>
        <v>0</v>
      </c>
      <c r="CR79" s="23">
        <v>0</v>
      </c>
      <c r="CS79" s="16"/>
      <c r="CT79" s="16"/>
      <c r="CU79" s="24"/>
      <c r="CV79" s="23"/>
      <c r="CW79" s="16"/>
      <c r="CX79" s="16"/>
      <c r="CY79" s="24"/>
      <c r="CZ79" s="23"/>
      <c r="DA79" s="16"/>
      <c r="DB79" s="16"/>
      <c r="DC79" s="24"/>
      <c r="DD79" s="23"/>
      <c r="DE79" s="16"/>
      <c r="DF79" s="16"/>
      <c r="DG79" s="24"/>
      <c r="DH79" s="23"/>
      <c r="DI79" s="16"/>
      <c r="DJ79" s="16"/>
      <c r="DK79" s="24"/>
      <c r="DL79" s="23"/>
      <c r="DM79" s="16"/>
      <c r="DN79" s="16"/>
      <c r="DO79" s="24"/>
      <c r="DP79" s="23"/>
      <c r="DQ79" s="16"/>
      <c r="DR79" s="16"/>
      <c r="DS79" s="24"/>
      <c r="DT79" s="23"/>
      <c r="DU79" s="16"/>
      <c r="DV79" s="16"/>
      <c r="DW79" s="24"/>
      <c r="DX79" s="23"/>
      <c r="DY79" s="16"/>
      <c r="DZ79" s="16"/>
      <c r="EA79" s="24"/>
      <c r="EB79" s="23"/>
      <c r="EC79" s="16"/>
      <c r="ED79" s="16"/>
      <c r="EE79" s="24"/>
      <c r="EF79" s="23"/>
      <c r="EG79" s="16"/>
      <c r="EH79" s="16"/>
      <c r="EI79" s="24"/>
      <c r="EJ79" s="23"/>
      <c r="EK79" s="16"/>
      <c r="EL79" s="16"/>
      <c r="EM79" s="24"/>
      <c r="EN79" s="23"/>
      <c r="EO79" s="16"/>
      <c r="EP79" s="16"/>
      <c r="EQ79" s="26">
        <f t="shared" si="2"/>
        <v>0</v>
      </c>
      <c r="ER79" s="23">
        <v>0</v>
      </c>
      <c r="ES79" s="16"/>
      <c r="ET79" s="16"/>
      <c r="EU79" s="26">
        <v>30000000000</v>
      </c>
    </row>
    <row r="80" spans="1:151" ht="44.25" customHeight="1">
      <c r="A80" s="9" t="s">
        <v>9</v>
      </c>
      <c r="B80" s="10" t="s">
        <v>22</v>
      </c>
      <c r="C80" s="11" t="s">
        <v>14</v>
      </c>
      <c r="D80" s="12">
        <v>26005500</v>
      </c>
      <c r="E80" s="13" t="s">
        <v>368</v>
      </c>
      <c r="F80" s="9" t="s">
        <v>369</v>
      </c>
      <c r="G80" s="13" t="s">
        <v>341</v>
      </c>
      <c r="H80" s="14">
        <v>37463715769</v>
      </c>
      <c r="I80" s="72" t="s">
        <v>370</v>
      </c>
      <c r="J80" s="133" t="s">
        <v>29</v>
      </c>
      <c r="K80" s="134" t="s">
        <v>29</v>
      </c>
      <c r="L80" s="8">
        <v>45978</v>
      </c>
      <c r="M80" s="8">
        <v>46458</v>
      </c>
      <c r="N80" s="103">
        <v>45954</v>
      </c>
      <c r="O80" s="48">
        <f t="shared" ca="1" si="26"/>
        <v>12</v>
      </c>
      <c r="P80" s="12" t="str">
        <f ca="1">IF(O80&gt;=6,"Vigente",IF(AND(O80&gt;=1,O80&lt;=5),"Por Vencer","Vencido"))</f>
        <v>Vigente</v>
      </c>
      <c r="Q80" s="103">
        <v>45966</v>
      </c>
      <c r="R80" s="48">
        <f t="shared" ca="1" si="24"/>
        <v>24</v>
      </c>
      <c r="S80" s="12" t="str">
        <f t="shared" ca="1" si="25"/>
        <v>Vigente</v>
      </c>
      <c r="T80" s="47"/>
      <c r="U80" s="135"/>
      <c r="V80" s="136"/>
      <c r="W80" s="137"/>
      <c r="X80" s="137"/>
      <c r="Y80" s="137"/>
      <c r="Z80" s="136"/>
      <c r="AA80" s="138"/>
      <c r="AB80" s="138"/>
      <c r="AC80" s="137"/>
      <c r="AD80" s="136"/>
      <c r="AE80" s="138"/>
      <c r="AF80" s="138"/>
      <c r="AG80" s="137"/>
      <c r="AH80" s="136"/>
      <c r="AI80" s="138"/>
      <c r="AJ80" s="138"/>
      <c r="AK80" s="137"/>
      <c r="AL80" s="136"/>
      <c r="AM80" s="138"/>
      <c r="AN80" s="138"/>
      <c r="AO80" s="96">
        <v>5619557365</v>
      </c>
      <c r="AP80" s="100">
        <v>0.15</v>
      </c>
      <c r="AQ80" s="25">
        <f t="shared" si="0"/>
        <v>5619557365</v>
      </c>
      <c r="AR80" s="100">
        <v>0.15</v>
      </c>
      <c r="AS80" s="138"/>
      <c r="AT80" s="138"/>
      <c r="AU80" s="137"/>
      <c r="AV80" s="136"/>
      <c r="AW80" s="138"/>
      <c r="AX80" s="138"/>
      <c r="AY80" s="137"/>
      <c r="AZ80" s="136"/>
      <c r="BA80" s="138"/>
      <c r="BB80" s="138"/>
      <c r="BC80" s="96">
        <v>11239114730.700001</v>
      </c>
      <c r="BD80" s="100">
        <v>0.3</v>
      </c>
      <c r="BE80" s="138"/>
      <c r="BF80" s="138"/>
      <c r="BG80" s="137"/>
      <c r="BH80" s="136"/>
      <c r="BI80" s="138"/>
      <c r="BJ80" s="138"/>
      <c r="BK80" s="137"/>
      <c r="BL80" s="136"/>
      <c r="BM80" s="138"/>
      <c r="BN80" s="138"/>
      <c r="BO80" s="137"/>
      <c r="BP80" s="136"/>
      <c r="BQ80" s="138"/>
      <c r="BR80" s="138"/>
      <c r="BS80" s="137"/>
      <c r="BT80" s="136"/>
      <c r="BU80" s="138"/>
      <c r="BV80" s="138"/>
      <c r="BW80" s="137"/>
      <c r="BX80" s="136"/>
      <c r="BY80" s="138"/>
      <c r="BZ80" s="138"/>
      <c r="CA80" s="137"/>
      <c r="CB80" s="136"/>
      <c r="CC80" s="138"/>
      <c r="CD80" s="138"/>
      <c r="CE80" s="96">
        <v>11239114730.700001</v>
      </c>
      <c r="CF80" s="100">
        <v>0.3</v>
      </c>
      <c r="CG80" s="138"/>
      <c r="CH80" s="138"/>
      <c r="CI80" s="137"/>
      <c r="CJ80" s="136"/>
      <c r="CK80" s="138"/>
      <c r="CL80" s="138"/>
      <c r="CM80" s="137"/>
      <c r="CN80" s="136"/>
      <c r="CO80" s="138"/>
      <c r="CP80" s="138"/>
      <c r="CQ80" s="26">
        <f t="shared" si="12"/>
        <v>22478229461.400002</v>
      </c>
      <c r="CR80" s="136"/>
      <c r="CS80" s="138"/>
      <c r="CT80" s="138"/>
      <c r="CU80" s="137"/>
      <c r="CV80" s="136"/>
      <c r="CW80" s="138"/>
      <c r="CX80" s="138"/>
      <c r="CY80" s="96">
        <v>9365928942.25</v>
      </c>
      <c r="CZ80" s="100">
        <v>0.25</v>
      </c>
      <c r="DA80" s="138"/>
      <c r="DB80" s="138"/>
      <c r="DC80" s="137"/>
      <c r="DD80" s="136"/>
      <c r="DE80" s="138"/>
      <c r="DF80" s="138"/>
      <c r="DG80" s="137"/>
      <c r="DH80" s="136"/>
      <c r="DI80" s="138"/>
      <c r="DJ80" s="138"/>
      <c r="DK80" s="137"/>
      <c r="DL80" s="136"/>
      <c r="DM80" s="138"/>
      <c r="DN80" s="138"/>
      <c r="DO80" s="137"/>
      <c r="DP80" s="136"/>
      <c r="DQ80" s="138"/>
      <c r="DR80" s="138"/>
      <c r="DS80" s="137"/>
      <c r="DT80" s="136"/>
      <c r="DU80" s="138"/>
      <c r="DV80" s="138"/>
      <c r="DW80" s="137"/>
      <c r="DX80" s="136"/>
      <c r="DY80" s="138"/>
      <c r="DZ80" s="138"/>
      <c r="EA80" s="137"/>
      <c r="EB80" s="136"/>
      <c r="EC80" s="138"/>
      <c r="ED80" s="138"/>
      <c r="EE80" s="137"/>
      <c r="EF80" s="136"/>
      <c r="EG80" s="138"/>
      <c r="EH80" s="138"/>
      <c r="EI80" s="137"/>
      <c r="EJ80" s="136"/>
      <c r="EK80" s="138"/>
      <c r="EL80" s="138"/>
      <c r="EM80" s="137"/>
      <c r="EN80" s="136"/>
      <c r="EO80" s="138"/>
      <c r="EP80" s="138"/>
      <c r="EQ80" s="26">
        <f t="shared" si="2"/>
        <v>9365928942.25</v>
      </c>
      <c r="ER80" s="136"/>
      <c r="ES80" s="138"/>
      <c r="ET80" s="138"/>
      <c r="EU80" s="26">
        <v>37463715768.650002</v>
      </c>
    </row>
    <row r="81" spans="1:151" ht="44.25" customHeight="1">
      <c r="A81" s="9" t="s">
        <v>16</v>
      </c>
      <c r="B81" s="27" t="s">
        <v>371</v>
      </c>
      <c r="C81" s="11" t="s">
        <v>6</v>
      </c>
      <c r="D81" s="12">
        <v>26005393</v>
      </c>
      <c r="E81" s="13" t="s">
        <v>372</v>
      </c>
      <c r="F81" s="2" t="s">
        <v>54</v>
      </c>
      <c r="G81" s="13" t="s">
        <v>373</v>
      </c>
      <c r="H81" s="139">
        <v>1176046140</v>
      </c>
      <c r="I81" s="15" t="s">
        <v>295</v>
      </c>
      <c r="J81" s="16" t="s">
        <v>225</v>
      </c>
      <c r="K81" s="16" t="s">
        <v>225</v>
      </c>
      <c r="L81" s="8">
        <v>45891</v>
      </c>
      <c r="M81" s="8">
        <v>46022</v>
      </c>
      <c r="N81" s="73">
        <v>45839</v>
      </c>
      <c r="O81" s="48"/>
      <c r="P81" s="19" t="s">
        <v>226</v>
      </c>
      <c r="Q81" s="8">
        <v>45869</v>
      </c>
      <c r="R81" s="48"/>
      <c r="S81" s="132" t="s">
        <v>52</v>
      </c>
      <c r="T81" s="140" t="s">
        <v>374</v>
      </c>
      <c r="U81" s="22">
        <v>0</v>
      </c>
      <c r="V81" s="23">
        <v>0</v>
      </c>
      <c r="W81" s="24"/>
      <c r="X81" s="24"/>
      <c r="Y81" s="24">
        <v>0</v>
      </c>
      <c r="Z81" s="23">
        <v>0</v>
      </c>
      <c r="AA81" s="16"/>
      <c r="AB81" s="16"/>
      <c r="AC81" s="24">
        <v>235209228</v>
      </c>
      <c r="AD81" s="23">
        <v>0.2</v>
      </c>
      <c r="AE81" s="16"/>
      <c r="AF81" s="16"/>
      <c r="AG81" s="24">
        <v>352813842</v>
      </c>
      <c r="AH81" s="23">
        <v>0.3</v>
      </c>
      <c r="AI81" s="16"/>
      <c r="AJ81" s="16"/>
      <c r="AK81" s="24">
        <v>352813842</v>
      </c>
      <c r="AL81" s="23">
        <v>0.3</v>
      </c>
      <c r="AM81" s="16"/>
      <c r="AN81" s="16"/>
      <c r="AO81" s="24">
        <v>235209228</v>
      </c>
      <c r="AP81" s="23">
        <v>0.2</v>
      </c>
      <c r="AQ81" s="25">
        <f t="shared" si="0"/>
        <v>1176046140</v>
      </c>
      <c r="AR81" s="23"/>
      <c r="AS81" s="16"/>
      <c r="AT81" s="16"/>
      <c r="AU81" s="24"/>
      <c r="AV81" s="23"/>
      <c r="AW81" s="16"/>
      <c r="AX81" s="16"/>
      <c r="AY81" s="24"/>
      <c r="AZ81" s="23"/>
      <c r="BA81" s="16"/>
      <c r="BB81" s="16"/>
      <c r="BC81" s="24"/>
      <c r="BD81" s="23"/>
      <c r="BE81" s="16"/>
      <c r="BF81" s="16"/>
      <c r="BG81" s="24"/>
      <c r="BH81" s="23"/>
      <c r="BI81" s="16"/>
      <c r="BJ81" s="16"/>
      <c r="BK81" s="24"/>
      <c r="BL81" s="23"/>
      <c r="BM81" s="16"/>
      <c r="BN81" s="16"/>
      <c r="BO81" s="24"/>
      <c r="BP81" s="23"/>
      <c r="BQ81" s="16"/>
      <c r="BR81" s="16"/>
      <c r="BS81" s="24"/>
      <c r="BT81" s="23"/>
      <c r="BU81" s="16"/>
      <c r="BV81" s="16"/>
      <c r="BW81" s="24"/>
      <c r="BX81" s="23"/>
      <c r="BY81" s="16"/>
      <c r="BZ81" s="16"/>
      <c r="CA81" s="24"/>
      <c r="CB81" s="23"/>
      <c r="CC81" s="16"/>
      <c r="CD81" s="16"/>
      <c r="CE81" s="24"/>
      <c r="CF81" s="23"/>
      <c r="CG81" s="16"/>
      <c r="CH81" s="16"/>
      <c r="CI81" s="24"/>
      <c r="CJ81" s="23"/>
      <c r="CK81" s="16"/>
      <c r="CL81" s="16"/>
      <c r="CM81" s="24"/>
      <c r="CN81" s="23"/>
      <c r="CO81" s="16"/>
      <c r="CP81" s="16"/>
      <c r="CQ81" s="26">
        <f t="shared" si="12"/>
        <v>0</v>
      </c>
      <c r="CR81" s="23"/>
      <c r="CS81" s="16"/>
      <c r="CT81" s="16"/>
      <c r="CU81" s="24"/>
      <c r="CV81" s="23"/>
      <c r="CW81" s="16"/>
      <c r="CX81" s="16"/>
      <c r="CY81" s="24"/>
      <c r="CZ81" s="23"/>
      <c r="DA81" s="16"/>
      <c r="DB81" s="16"/>
      <c r="DC81" s="24"/>
      <c r="DD81" s="23"/>
      <c r="DE81" s="16"/>
      <c r="DF81" s="16"/>
      <c r="DG81" s="24"/>
      <c r="DH81" s="23"/>
      <c r="DI81" s="16"/>
      <c r="DJ81" s="16"/>
      <c r="DK81" s="24"/>
      <c r="DL81" s="23"/>
      <c r="DM81" s="16"/>
      <c r="DN81" s="16"/>
      <c r="DO81" s="24"/>
      <c r="DP81" s="23"/>
      <c r="DQ81" s="16"/>
      <c r="DR81" s="16"/>
      <c r="DS81" s="24"/>
      <c r="DT81" s="23"/>
      <c r="DU81" s="16"/>
      <c r="DV81" s="16"/>
      <c r="DW81" s="24"/>
      <c r="DX81" s="23"/>
      <c r="DY81" s="16"/>
      <c r="DZ81" s="16"/>
      <c r="EA81" s="24"/>
      <c r="EB81" s="23"/>
      <c r="EC81" s="16"/>
      <c r="ED81" s="16"/>
      <c r="EE81" s="24"/>
      <c r="EF81" s="23"/>
      <c r="EG81" s="16"/>
      <c r="EH81" s="16"/>
      <c r="EI81" s="24"/>
      <c r="EJ81" s="23"/>
      <c r="EK81" s="16"/>
      <c r="EL81" s="16"/>
      <c r="EM81" s="24"/>
      <c r="EN81" s="23"/>
      <c r="EO81" s="16"/>
      <c r="EP81" s="16"/>
      <c r="EQ81" s="26">
        <f t="shared" si="2"/>
        <v>0</v>
      </c>
      <c r="ER81" s="23"/>
      <c r="ES81" s="16"/>
      <c r="ET81" s="16"/>
      <c r="EU81" s="26">
        <v>1176046140</v>
      </c>
    </row>
    <row r="82" spans="1:151" ht="44.25" customHeight="1">
      <c r="A82" s="9" t="s">
        <v>16</v>
      </c>
      <c r="B82" s="10" t="s">
        <v>371</v>
      </c>
      <c r="C82" s="11" t="s">
        <v>6</v>
      </c>
      <c r="D82" s="12">
        <v>26005393</v>
      </c>
      <c r="E82" s="13" t="s">
        <v>372</v>
      </c>
      <c r="F82" s="2" t="s">
        <v>54</v>
      </c>
      <c r="G82" s="13" t="s">
        <v>375</v>
      </c>
      <c r="H82" s="141">
        <v>2750522038</v>
      </c>
      <c r="I82" s="15" t="s">
        <v>224</v>
      </c>
      <c r="J82" s="16" t="s">
        <v>29</v>
      </c>
      <c r="K82" s="16" t="s">
        <v>225</v>
      </c>
      <c r="L82" s="8">
        <v>45891</v>
      </c>
      <c r="M82" s="8">
        <v>46103</v>
      </c>
      <c r="N82" s="73">
        <v>45840</v>
      </c>
      <c r="O82" s="48"/>
      <c r="P82" s="19" t="s">
        <v>226</v>
      </c>
      <c r="Q82" s="8">
        <v>45889</v>
      </c>
      <c r="R82" s="48"/>
      <c r="S82" s="132" t="s">
        <v>52</v>
      </c>
      <c r="T82" s="140" t="s">
        <v>374</v>
      </c>
      <c r="U82" s="22">
        <v>0</v>
      </c>
      <c r="V82" s="23">
        <v>0</v>
      </c>
      <c r="W82" s="24"/>
      <c r="X82" s="24"/>
      <c r="Y82" s="24">
        <v>0</v>
      </c>
      <c r="Z82" s="23">
        <v>0</v>
      </c>
      <c r="AA82" s="16"/>
      <c r="AB82" s="16"/>
      <c r="AC82" s="24">
        <v>137666253</v>
      </c>
      <c r="AD82" s="23">
        <v>0.05</v>
      </c>
      <c r="AE82" s="16"/>
      <c r="AF82" s="16"/>
      <c r="AG82" s="24">
        <v>220266005</v>
      </c>
      <c r="AH82" s="23">
        <v>0.08</v>
      </c>
      <c r="AI82" s="16"/>
      <c r="AJ82" s="16"/>
      <c r="AK82" s="24">
        <v>275332506</v>
      </c>
      <c r="AL82" s="23">
        <v>0.1</v>
      </c>
      <c r="AM82" s="16"/>
      <c r="AN82" s="16"/>
      <c r="AO82" s="24">
        <v>112738112</v>
      </c>
      <c r="AP82" s="23">
        <v>4.0899999999999999E-2</v>
      </c>
      <c r="AQ82" s="25">
        <f t="shared" si="0"/>
        <v>746002876</v>
      </c>
      <c r="AR82" s="23">
        <v>0.2</v>
      </c>
      <c r="AS82" s="16"/>
      <c r="AT82" s="16"/>
      <c r="AU82" s="24">
        <v>550665012</v>
      </c>
      <c r="AV82" s="23">
        <v>0.25</v>
      </c>
      <c r="AW82" s="16"/>
      <c r="AX82" s="16"/>
      <c r="AY82" s="24">
        <v>688331265</v>
      </c>
      <c r="AZ82" s="23">
        <v>0.27910000000000001</v>
      </c>
      <c r="BA82" s="16"/>
      <c r="BB82" s="16"/>
      <c r="BC82" s="25">
        <v>765522885</v>
      </c>
      <c r="BD82" s="23"/>
      <c r="BE82" s="16"/>
      <c r="BF82" s="16"/>
      <c r="BG82" s="24"/>
      <c r="BH82" s="23"/>
      <c r="BI82" s="16"/>
      <c r="BJ82" s="16"/>
      <c r="BK82" s="24"/>
      <c r="BL82" s="23"/>
      <c r="BM82" s="16"/>
      <c r="BN82" s="16"/>
      <c r="BO82" s="24"/>
      <c r="BP82" s="23"/>
      <c r="BQ82" s="16"/>
      <c r="BR82" s="16"/>
      <c r="BS82" s="24"/>
      <c r="BT82" s="23"/>
      <c r="BU82" s="16"/>
      <c r="BV82" s="16"/>
      <c r="BW82" s="24"/>
      <c r="BX82" s="23"/>
      <c r="BY82" s="16"/>
      <c r="BZ82" s="16"/>
      <c r="CA82" s="24"/>
      <c r="CB82" s="23"/>
      <c r="CC82" s="16"/>
      <c r="CD82" s="16"/>
      <c r="CE82" s="24"/>
      <c r="CF82" s="23"/>
      <c r="CG82" s="16"/>
      <c r="CH82" s="16"/>
      <c r="CI82" s="24"/>
      <c r="CJ82" s="23"/>
      <c r="CK82" s="16"/>
      <c r="CL82" s="16"/>
      <c r="CM82" s="24"/>
      <c r="CN82" s="23"/>
      <c r="CO82" s="16"/>
      <c r="CP82" s="16"/>
      <c r="CQ82" s="26">
        <f t="shared" si="12"/>
        <v>2004519162</v>
      </c>
      <c r="CR82" s="23"/>
      <c r="CS82" s="16"/>
      <c r="CT82" s="16"/>
      <c r="CU82" s="24"/>
      <c r="CV82" s="23"/>
      <c r="CW82" s="16"/>
      <c r="CX82" s="16"/>
      <c r="CY82" s="24"/>
      <c r="CZ82" s="23"/>
      <c r="DA82" s="16"/>
      <c r="DB82" s="16"/>
      <c r="DC82" s="24"/>
      <c r="DD82" s="23"/>
      <c r="DE82" s="16"/>
      <c r="DF82" s="16"/>
      <c r="DG82" s="24"/>
      <c r="DH82" s="23"/>
      <c r="DI82" s="16"/>
      <c r="DJ82" s="16"/>
      <c r="DK82" s="24"/>
      <c r="DL82" s="23"/>
      <c r="DM82" s="16"/>
      <c r="DN82" s="16"/>
      <c r="DO82" s="24"/>
      <c r="DP82" s="23"/>
      <c r="DQ82" s="16"/>
      <c r="DR82" s="16"/>
      <c r="DS82" s="24"/>
      <c r="DT82" s="23"/>
      <c r="DU82" s="16"/>
      <c r="DV82" s="16"/>
      <c r="DW82" s="24"/>
      <c r="DX82" s="23"/>
      <c r="DY82" s="16"/>
      <c r="DZ82" s="16"/>
      <c r="EA82" s="24"/>
      <c r="EB82" s="23"/>
      <c r="EC82" s="16"/>
      <c r="ED82" s="16"/>
      <c r="EE82" s="24"/>
      <c r="EF82" s="23"/>
      <c r="EG82" s="16"/>
      <c r="EH82" s="16"/>
      <c r="EI82" s="24"/>
      <c r="EJ82" s="23"/>
      <c r="EK82" s="16"/>
      <c r="EL82" s="16"/>
      <c r="EM82" s="24"/>
      <c r="EN82" s="23"/>
      <c r="EO82" s="16"/>
      <c r="EP82" s="16"/>
      <c r="EQ82" s="26">
        <f t="shared" si="2"/>
        <v>0</v>
      </c>
      <c r="ER82" s="23"/>
      <c r="ES82" s="16"/>
      <c r="ET82" s="16"/>
      <c r="EU82" s="26">
        <v>2750522038</v>
      </c>
    </row>
    <row r="83" spans="1:151" ht="44.25" customHeight="1">
      <c r="A83" s="9" t="s">
        <v>16</v>
      </c>
      <c r="B83" s="27" t="s">
        <v>371</v>
      </c>
      <c r="C83" s="11" t="s">
        <v>6</v>
      </c>
      <c r="D83" s="12">
        <v>26005393</v>
      </c>
      <c r="E83" s="13" t="s">
        <v>372</v>
      </c>
      <c r="F83" s="2" t="s">
        <v>54</v>
      </c>
      <c r="G83" s="13" t="s">
        <v>376</v>
      </c>
      <c r="H83" s="139">
        <v>570593100</v>
      </c>
      <c r="I83" s="15" t="s">
        <v>229</v>
      </c>
      <c r="J83" s="16" t="s">
        <v>29</v>
      </c>
      <c r="K83" s="16" t="s">
        <v>225</v>
      </c>
      <c r="L83" s="8">
        <v>45884</v>
      </c>
      <c r="M83" s="142">
        <v>46103</v>
      </c>
      <c r="N83" s="73">
        <v>45863</v>
      </c>
      <c r="O83" s="48"/>
      <c r="P83" s="19" t="s">
        <v>226</v>
      </c>
      <c r="Q83" s="8">
        <v>45883</v>
      </c>
      <c r="R83" s="48"/>
      <c r="S83" s="132" t="s">
        <v>52</v>
      </c>
      <c r="T83" s="108"/>
      <c r="U83" s="22">
        <v>0</v>
      </c>
      <c r="V83" s="23">
        <v>0</v>
      </c>
      <c r="W83" s="24"/>
      <c r="X83" s="24"/>
      <c r="Y83" s="24">
        <v>0</v>
      </c>
      <c r="Z83" s="23">
        <v>0</v>
      </c>
      <c r="AA83" s="16"/>
      <c r="AB83" s="16"/>
      <c r="AC83" s="24">
        <v>81518400</v>
      </c>
      <c r="AD83" s="23">
        <v>0.1429</v>
      </c>
      <c r="AE83" s="16"/>
      <c r="AF83" s="16"/>
      <c r="AG83" s="24">
        <v>81518400</v>
      </c>
      <c r="AH83" s="23">
        <v>0.1429</v>
      </c>
      <c r="AI83" s="16"/>
      <c r="AJ83" s="16"/>
      <c r="AK83" s="24">
        <v>81518400</v>
      </c>
      <c r="AL83" s="23">
        <v>0.1429</v>
      </c>
      <c r="AM83" s="16"/>
      <c r="AN83" s="16"/>
      <c r="AO83" s="24">
        <v>83395784</v>
      </c>
      <c r="AP83" s="23">
        <v>0.14610000000000001</v>
      </c>
      <c r="AQ83" s="25">
        <f t="shared" si="0"/>
        <v>327950984</v>
      </c>
      <c r="AR83" s="23">
        <v>80892605</v>
      </c>
      <c r="AS83" s="16"/>
      <c r="AT83" s="16"/>
      <c r="AU83" s="24">
        <v>80892605</v>
      </c>
      <c r="AV83" s="23">
        <v>0.14180000000000001</v>
      </c>
      <c r="AW83" s="16"/>
      <c r="AX83" s="16"/>
      <c r="AY83" s="24">
        <v>80892605</v>
      </c>
      <c r="AZ83" s="23">
        <v>0.1416</v>
      </c>
      <c r="BA83" s="16"/>
      <c r="BB83" s="16"/>
      <c r="BC83" s="96">
        <v>80856906</v>
      </c>
      <c r="BD83" s="23"/>
      <c r="BE83" s="16"/>
      <c r="BF83" s="16"/>
      <c r="BG83" s="24"/>
      <c r="BH83" s="23"/>
      <c r="BI83" s="16"/>
      <c r="BJ83" s="16"/>
      <c r="BK83" s="24"/>
      <c r="BL83" s="23"/>
      <c r="BM83" s="16"/>
      <c r="BN83" s="16"/>
      <c r="BO83" s="24"/>
      <c r="BP83" s="23"/>
      <c r="BQ83" s="16"/>
      <c r="BR83" s="16"/>
      <c r="BS83" s="24"/>
      <c r="BT83" s="23"/>
      <c r="BU83" s="16"/>
      <c r="BV83" s="16"/>
      <c r="BW83" s="24"/>
      <c r="BX83" s="23"/>
      <c r="BY83" s="16"/>
      <c r="BZ83" s="16"/>
      <c r="CA83" s="24"/>
      <c r="CB83" s="23"/>
      <c r="CC83" s="16"/>
      <c r="CD83" s="16"/>
      <c r="CE83" s="24"/>
      <c r="CF83" s="23"/>
      <c r="CG83" s="16"/>
      <c r="CH83" s="16"/>
      <c r="CI83" s="24"/>
      <c r="CJ83" s="23"/>
      <c r="CK83" s="16"/>
      <c r="CL83" s="16"/>
      <c r="CM83" s="24"/>
      <c r="CN83" s="23"/>
      <c r="CO83" s="16"/>
      <c r="CP83" s="16"/>
      <c r="CQ83" s="26">
        <f t="shared" si="12"/>
        <v>242642116</v>
      </c>
      <c r="CR83" s="23"/>
      <c r="CS83" s="16"/>
      <c r="CT83" s="16"/>
      <c r="CU83" s="24"/>
      <c r="CV83" s="23"/>
      <c r="CW83" s="16"/>
      <c r="CX83" s="16"/>
      <c r="CY83" s="24"/>
      <c r="CZ83" s="23"/>
      <c r="DA83" s="16"/>
      <c r="DB83" s="16"/>
      <c r="DC83" s="24"/>
      <c r="DD83" s="23"/>
      <c r="DE83" s="16"/>
      <c r="DF83" s="16"/>
      <c r="DG83" s="24"/>
      <c r="DH83" s="23"/>
      <c r="DI83" s="16"/>
      <c r="DJ83" s="16"/>
      <c r="DK83" s="24"/>
      <c r="DL83" s="23"/>
      <c r="DM83" s="16"/>
      <c r="DN83" s="16"/>
      <c r="DO83" s="24"/>
      <c r="DP83" s="23"/>
      <c r="DQ83" s="16"/>
      <c r="DR83" s="16"/>
      <c r="DS83" s="24"/>
      <c r="DT83" s="23"/>
      <c r="DU83" s="16"/>
      <c r="DV83" s="16"/>
      <c r="DW83" s="24"/>
      <c r="DX83" s="23"/>
      <c r="DY83" s="16"/>
      <c r="DZ83" s="16"/>
      <c r="EA83" s="24"/>
      <c r="EB83" s="23"/>
      <c r="EC83" s="16"/>
      <c r="ED83" s="16"/>
      <c r="EE83" s="24"/>
      <c r="EF83" s="23"/>
      <c r="EG83" s="16"/>
      <c r="EH83" s="16"/>
      <c r="EI83" s="24"/>
      <c r="EJ83" s="23"/>
      <c r="EK83" s="16"/>
      <c r="EL83" s="16"/>
      <c r="EM83" s="24"/>
      <c r="EN83" s="23"/>
      <c r="EO83" s="16"/>
      <c r="EP83" s="16"/>
      <c r="EQ83" s="26">
        <f t="shared" si="2"/>
        <v>0</v>
      </c>
      <c r="ER83" s="23"/>
      <c r="ES83" s="16"/>
      <c r="ET83" s="16"/>
      <c r="EU83" s="26">
        <v>570593100</v>
      </c>
    </row>
    <row r="84" spans="1:151" ht="44.25" customHeight="1">
      <c r="A84" s="9" t="s">
        <v>16</v>
      </c>
      <c r="B84" s="10" t="s">
        <v>371</v>
      </c>
      <c r="C84" s="11" t="s">
        <v>18</v>
      </c>
      <c r="D84" s="12">
        <v>26005393</v>
      </c>
      <c r="E84" s="13" t="s">
        <v>372</v>
      </c>
      <c r="F84" s="2" t="s">
        <v>54</v>
      </c>
      <c r="G84" s="13" t="s">
        <v>377</v>
      </c>
      <c r="H84" s="14">
        <v>2400326473</v>
      </c>
      <c r="I84" s="72" t="s">
        <v>291</v>
      </c>
      <c r="J84" s="16" t="s">
        <v>29</v>
      </c>
      <c r="K84" s="16" t="s">
        <v>225</v>
      </c>
      <c r="L84" s="8">
        <v>45937</v>
      </c>
      <c r="M84" s="8">
        <v>46209</v>
      </c>
      <c r="N84" s="73">
        <v>45884</v>
      </c>
      <c r="O84" s="48"/>
      <c r="P84" s="19" t="s">
        <v>226</v>
      </c>
      <c r="Q84" s="7">
        <v>45917</v>
      </c>
      <c r="R84" s="48"/>
      <c r="S84" s="19" t="s">
        <v>52</v>
      </c>
      <c r="T84" s="108"/>
      <c r="U84" s="22">
        <v>0</v>
      </c>
      <c r="V84" s="23">
        <v>0</v>
      </c>
      <c r="W84" s="24"/>
      <c r="X84" s="24"/>
      <c r="Y84" s="24">
        <v>0</v>
      </c>
      <c r="Z84" s="23">
        <v>0</v>
      </c>
      <c r="AA84" s="16"/>
      <c r="AB84" s="16"/>
      <c r="AC84" s="24">
        <v>0</v>
      </c>
      <c r="AD84" s="23">
        <v>0</v>
      </c>
      <c r="AE84" s="16"/>
      <c r="AF84" s="16"/>
      <c r="AG84" s="24">
        <v>120016324</v>
      </c>
      <c r="AH84" s="23">
        <v>0.05</v>
      </c>
      <c r="AI84" s="16"/>
      <c r="AJ84" s="16"/>
      <c r="AK84" s="24">
        <v>240032647</v>
      </c>
      <c r="AL84" s="23">
        <v>0.1</v>
      </c>
      <c r="AM84" s="16"/>
      <c r="AN84" s="16"/>
      <c r="AO84" s="24">
        <v>1010485770</v>
      </c>
      <c r="AP84" s="23">
        <v>0.42099999999999999</v>
      </c>
      <c r="AQ84" s="25">
        <f t="shared" si="0"/>
        <v>1370534741</v>
      </c>
      <c r="AR84" s="23">
        <v>0.05</v>
      </c>
      <c r="AS84" s="16"/>
      <c r="AT84" s="16"/>
      <c r="AU84" s="24">
        <v>120016324</v>
      </c>
      <c r="AV84" s="23">
        <v>0.05</v>
      </c>
      <c r="AW84" s="16"/>
      <c r="AX84" s="16"/>
      <c r="AY84" s="24">
        <v>120016324</v>
      </c>
      <c r="AZ84" s="23">
        <v>0.08</v>
      </c>
      <c r="BA84" s="16"/>
      <c r="BB84" s="16"/>
      <c r="BC84" s="24">
        <v>192026118</v>
      </c>
      <c r="BD84" s="23">
        <v>0.05</v>
      </c>
      <c r="BE84" s="16"/>
      <c r="BF84" s="16"/>
      <c r="BG84" s="24">
        <v>120016324</v>
      </c>
      <c r="BH84" s="23">
        <v>0.05</v>
      </c>
      <c r="BI84" s="16"/>
      <c r="BJ84" s="16"/>
      <c r="BK84" s="24">
        <v>120016324</v>
      </c>
      <c r="BL84" s="23">
        <v>0.08</v>
      </c>
      <c r="BM84" s="16"/>
      <c r="BN84" s="16"/>
      <c r="BO84" s="24">
        <v>192026118</v>
      </c>
      <c r="BP84" s="23">
        <v>6.9000000000000006E-2</v>
      </c>
      <c r="BQ84" s="16"/>
      <c r="BR84" s="16"/>
      <c r="BS84" s="24">
        <v>165674200</v>
      </c>
      <c r="BT84" s="23"/>
      <c r="BU84" s="16"/>
      <c r="BV84" s="16"/>
      <c r="BW84" s="24"/>
      <c r="BX84" s="23"/>
      <c r="BY84" s="16"/>
      <c r="BZ84" s="16"/>
      <c r="CA84" s="24"/>
      <c r="CB84" s="23"/>
      <c r="CC84" s="16"/>
      <c r="CD84" s="16"/>
      <c r="CE84" s="24"/>
      <c r="CF84" s="23"/>
      <c r="CG84" s="16"/>
      <c r="CH84" s="16"/>
      <c r="CI84" s="24"/>
      <c r="CJ84" s="23"/>
      <c r="CK84" s="16"/>
      <c r="CL84" s="16"/>
      <c r="CM84" s="24"/>
      <c r="CN84" s="23"/>
      <c r="CO84" s="16"/>
      <c r="CP84" s="16"/>
      <c r="CQ84" s="26">
        <f t="shared" si="12"/>
        <v>1029791732</v>
      </c>
      <c r="CR84" s="23"/>
      <c r="CS84" s="16"/>
      <c r="CT84" s="16"/>
      <c r="CU84" s="24"/>
      <c r="CV84" s="23"/>
      <c r="CW84" s="16"/>
      <c r="CX84" s="16"/>
      <c r="CY84" s="24"/>
      <c r="CZ84" s="23"/>
      <c r="DA84" s="16"/>
      <c r="DB84" s="16"/>
      <c r="DC84" s="24"/>
      <c r="DD84" s="23"/>
      <c r="DE84" s="16"/>
      <c r="DF84" s="16"/>
      <c r="DG84" s="24"/>
      <c r="DH84" s="23"/>
      <c r="DI84" s="16"/>
      <c r="DJ84" s="16"/>
      <c r="DK84" s="24"/>
      <c r="DL84" s="23"/>
      <c r="DM84" s="16"/>
      <c r="DN84" s="16"/>
      <c r="DO84" s="24"/>
      <c r="DP84" s="23"/>
      <c r="DQ84" s="16"/>
      <c r="DR84" s="16"/>
      <c r="DS84" s="24"/>
      <c r="DT84" s="23"/>
      <c r="DU84" s="16"/>
      <c r="DV84" s="16"/>
      <c r="DW84" s="24"/>
      <c r="DX84" s="23"/>
      <c r="DY84" s="16"/>
      <c r="DZ84" s="16"/>
      <c r="EA84" s="24"/>
      <c r="EB84" s="23"/>
      <c r="EC84" s="16"/>
      <c r="ED84" s="16"/>
      <c r="EE84" s="24"/>
      <c r="EF84" s="23"/>
      <c r="EG84" s="16"/>
      <c r="EH84" s="16"/>
      <c r="EI84" s="24"/>
      <c r="EJ84" s="23"/>
      <c r="EK84" s="16"/>
      <c r="EL84" s="16"/>
      <c r="EM84" s="24"/>
      <c r="EN84" s="23"/>
      <c r="EO84" s="16"/>
      <c r="EP84" s="16"/>
      <c r="EQ84" s="26">
        <f t="shared" si="2"/>
        <v>0</v>
      </c>
      <c r="ER84" s="23"/>
      <c r="ES84" s="16"/>
      <c r="ET84" s="16"/>
      <c r="EU84" s="26">
        <v>2400326473</v>
      </c>
    </row>
    <row r="85" spans="1:151" ht="44.25" customHeight="1">
      <c r="A85" s="9" t="s">
        <v>16</v>
      </c>
      <c r="B85" s="27" t="s">
        <v>371</v>
      </c>
      <c r="C85" s="11" t="s">
        <v>18</v>
      </c>
      <c r="D85" s="12">
        <v>26005393</v>
      </c>
      <c r="E85" s="13" t="s">
        <v>372</v>
      </c>
      <c r="F85" s="2" t="s">
        <v>54</v>
      </c>
      <c r="G85" s="13" t="s">
        <v>378</v>
      </c>
      <c r="H85" s="87">
        <v>592999584</v>
      </c>
      <c r="I85" s="15" t="s">
        <v>379</v>
      </c>
      <c r="J85" s="16" t="s">
        <v>29</v>
      </c>
      <c r="K85" s="16" t="s">
        <v>225</v>
      </c>
      <c r="L85" s="8">
        <v>45937</v>
      </c>
      <c r="M85" s="8">
        <v>46209</v>
      </c>
      <c r="N85" s="73">
        <v>45884</v>
      </c>
      <c r="O85" s="48"/>
      <c r="P85" s="19" t="s">
        <v>226</v>
      </c>
      <c r="Q85" s="7">
        <v>45932</v>
      </c>
      <c r="R85" s="48"/>
      <c r="S85" s="19" t="s">
        <v>52</v>
      </c>
      <c r="T85" s="108"/>
      <c r="U85" s="22">
        <v>0</v>
      </c>
      <c r="V85" s="23">
        <v>0</v>
      </c>
      <c r="W85" s="24"/>
      <c r="X85" s="24"/>
      <c r="Y85" s="24">
        <v>0</v>
      </c>
      <c r="Z85" s="23">
        <v>0</v>
      </c>
      <c r="AA85" s="16"/>
      <c r="AB85" s="16"/>
      <c r="AC85" s="24">
        <v>0</v>
      </c>
      <c r="AD85" s="23">
        <v>0</v>
      </c>
      <c r="AE85" s="16"/>
      <c r="AF85" s="16"/>
      <c r="AG85" s="24">
        <v>17790024</v>
      </c>
      <c r="AH85" s="23">
        <v>0.03</v>
      </c>
      <c r="AI85" s="16"/>
      <c r="AJ85" s="16"/>
      <c r="AK85" s="24">
        <v>17790024</v>
      </c>
      <c r="AL85" s="23">
        <v>0.03</v>
      </c>
      <c r="AM85" s="16"/>
      <c r="AN85" s="16"/>
      <c r="AO85" s="24">
        <v>23396352</v>
      </c>
      <c r="AP85" s="23">
        <v>3.95E-2</v>
      </c>
      <c r="AQ85" s="112">
        <f t="shared" si="0"/>
        <v>58976400</v>
      </c>
      <c r="AR85" s="23">
        <v>76289200</v>
      </c>
      <c r="AS85" s="16"/>
      <c r="AT85" s="16"/>
      <c r="AU85" s="24">
        <v>76289200</v>
      </c>
      <c r="AV85" s="23">
        <v>0.12859999999999999</v>
      </c>
      <c r="AW85" s="16"/>
      <c r="AX85" s="16"/>
      <c r="AY85" s="24">
        <v>76289200</v>
      </c>
      <c r="AZ85" s="23">
        <v>0.12859999999999999</v>
      </c>
      <c r="BA85" s="16"/>
      <c r="BB85" s="16"/>
      <c r="BC85" s="24">
        <v>76289200</v>
      </c>
      <c r="BD85" s="23">
        <v>0.12859999999999999</v>
      </c>
      <c r="BE85" s="16"/>
      <c r="BF85" s="16"/>
      <c r="BG85" s="24">
        <v>76289200</v>
      </c>
      <c r="BH85" s="23">
        <v>0.12859999999999999</v>
      </c>
      <c r="BI85" s="16"/>
      <c r="BJ85" s="16"/>
      <c r="BK85" s="24">
        <v>76289200</v>
      </c>
      <c r="BL85" s="23">
        <v>0.12859999999999999</v>
      </c>
      <c r="BM85" s="16"/>
      <c r="BN85" s="16"/>
      <c r="BO85" s="24">
        <v>76289200</v>
      </c>
      <c r="BP85" s="23">
        <v>0.12889999999999999</v>
      </c>
      <c r="BQ85" s="16"/>
      <c r="BR85" s="16"/>
      <c r="BS85" s="24">
        <v>76289200</v>
      </c>
      <c r="BT85" s="23"/>
      <c r="BU85" s="16"/>
      <c r="BV85" s="16"/>
      <c r="BW85" s="24"/>
      <c r="BX85" s="23"/>
      <c r="BY85" s="16"/>
      <c r="BZ85" s="16"/>
      <c r="CA85" s="24"/>
      <c r="CB85" s="23"/>
      <c r="CC85" s="16"/>
      <c r="CD85" s="16"/>
      <c r="CE85" s="24"/>
      <c r="CF85" s="23"/>
      <c r="CG85" s="16"/>
      <c r="CH85" s="16"/>
      <c r="CI85" s="24"/>
      <c r="CJ85" s="23"/>
      <c r="CK85" s="16"/>
      <c r="CL85" s="16"/>
      <c r="CM85" s="24"/>
      <c r="CN85" s="23"/>
      <c r="CO85" s="16"/>
      <c r="CP85" s="16"/>
      <c r="CQ85" s="113">
        <f t="shared" si="12"/>
        <v>534024400</v>
      </c>
      <c r="CR85" s="23"/>
      <c r="CS85" s="16"/>
      <c r="CT85" s="16"/>
      <c r="CU85" s="24"/>
      <c r="CV85" s="23"/>
      <c r="CW85" s="16"/>
      <c r="CX85" s="16"/>
      <c r="CY85" s="24"/>
      <c r="CZ85" s="23"/>
      <c r="DA85" s="16"/>
      <c r="DB85" s="16"/>
      <c r="DC85" s="24"/>
      <c r="DD85" s="23"/>
      <c r="DE85" s="16"/>
      <c r="DF85" s="16"/>
      <c r="DG85" s="24"/>
      <c r="DH85" s="23"/>
      <c r="DI85" s="16"/>
      <c r="DJ85" s="16"/>
      <c r="DK85" s="24"/>
      <c r="DL85" s="23"/>
      <c r="DM85" s="16"/>
      <c r="DN85" s="16"/>
      <c r="DO85" s="24"/>
      <c r="DP85" s="23"/>
      <c r="DQ85" s="16"/>
      <c r="DR85" s="16"/>
      <c r="DS85" s="24"/>
      <c r="DT85" s="23"/>
      <c r="DU85" s="16"/>
      <c r="DV85" s="16"/>
      <c r="DW85" s="24"/>
      <c r="DX85" s="23"/>
      <c r="DY85" s="16"/>
      <c r="DZ85" s="16"/>
      <c r="EA85" s="24"/>
      <c r="EB85" s="23"/>
      <c r="EC85" s="16"/>
      <c r="ED85" s="16"/>
      <c r="EE85" s="24"/>
      <c r="EF85" s="23"/>
      <c r="EG85" s="16"/>
      <c r="EH85" s="16"/>
      <c r="EI85" s="24"/>
      <c r="EJ85" s="23"/>
      <c r="EK85" s="16"/>
      <c r="EL85" s="16"/>
      <c r="EM85" s="24"/>
      <c r="EN85" s="23"/>
      <c r="EO85" s="16"/>
      <c r="EP85" s="16"/>
      <c r="EQ85" s="113">
        <f t="shared" si="2"/>
        <v>0</v>
      </c>
      <c r="ER85" s="23"/>
      <c r="ES85" s="16"/>
      <c r="ET85" s="16"/>
      <c r="EU85" s="113">
        <v>593000800</v>
      </c>
    </row>
    <row r="86" spans="1:151" ht="44.25" customHeight="1">
      <c r="A86" s="9" t="s">
        <v>16</v>
      </c>
      <c r="B86" s="10" t="s">
        <v>371</v>
      </c>
      <c r="C86" s="11" t="s">
        <v>18</v>
      </c>
      <c r="D86" s="12">
        <v>26005393</v>
      </c>
      <c r="E86" s="13" t="s">
        <v>372</v>
      </c>
      <c r="F86" s="2" t="s">
        <v>54</v>
      </c>
      <c r="G86" s="13" t="s">
        <v>241</v>
      </c>
      <c r="H86" s="14">
        <v>2526155482</v>
      </c>
      <c r="I86" s="15" t="s">
        <v>380</v>
      </c>
      <c r="J86" s="16" t="s">
        <v>29</v>
      </c>
      <c r="K86" s="16" t="s">
        <v>225</v>
      </c>
      <c r="L86" s="8">
        <v>46114</v>
      </c>
      <c r="M86" s="8">
        <v>46387</v>
      </c>
      <c r="N86" s="73">
        <v>46063</v>
      </c>
      <c r="O86" s="48">
        <f t="shared" ref="O86:O90" ca="1" si="27">N86-TODAY()</f>
        <v>121</v>
      </c>
      <c r="P86" s="12" t="str">
        <f ca="1">IF(O86&gt;=6,"Vigente",IF(AND(O86&gt;=1,O86&lt;=5),"Por Vencer","Vencido"))</f>
        <v>Vigente</v>
      </c>
      <c r="Q86" s="8">
        <v>46112</v>
      </c>
      <c r="R86" s="48">
        <f t="shared" ref="R86:R90" ca="1" si="28">Q86-TODAY()</f>
        <v>170</v>
      </c>
      <c r="S86" s="12" t="str">
        <f t="shared" ref="S86:S90" ca="1" si="29">IF(R86&gt;=6,"Vigente",IF(AND(R86&gt;=1,R86&lt;=5),"Por Vencer","Vencido"))</f>
        <v>Vigente</v>
      </c>
      <c r="T86" s="108"/>
      <c r="U86" s="22"/>
      <c r="V86" s="23"/>
      <c r="W86" s="24"/>
      <c r="X86" s="24"/>
      <c r="Y86" s="24"/>
      <c r="Z86" s="23"/>
      <c r="AA86" s="16"/>
      <c r="AB86" s="16"/>
      <c r="AC86" s="24">
        <v>0</v>
      </c>
      <c r="AD86" s="23"/>
      <c r="AE86" s="16"/>
      <c r="AF86" s="16"/>
      <c r="AG86" s="24">
        <v>0</v>
      </c>
      <c r="AH86" s="23"/>
      <c r="AI86" s="16"/>
      <c r="AJ86" s="16"/>
      <c r="AK86" s="24">
        <v>0</v>
      </c>
      <c r="AL86" s="23"/>
      <c r="AM86" s="16"/>
      <c r="AN86" s="16"/>
      <c r="AO86" s="24"/>
      <c r="AP86" s="23">
        <v>0</v>
      </c>
      <c r="AQ86" s="112">
        <f t="shared" si="0"/>
        <v>0</v>
      </c>
      <c r="AR86" s="23"/>
      <c r="AS86" s="16"/>
      <c r="AT86" s="16"/>
      <c r="AU86" s="24"/>
      <c r="AV86" s="23"/>
      <c r="AW86" s="16"/>
      <c r="AX86" s="16"/>
      <c r="AY86" s="24"/>
      <c r="AZ86" s="23"/>
      <c r="BA86" s="16"/>
      <c r="BB86" s="16"/>
      <c r="BC86" s="24"/>
      <c r="BD86" s="23"/>
      <c r="BE86" s="16"/>
      <c r="BF86" s="16"/>
      <c r="BG86" s="24">
        <v>126307774</v>
      </c>
      <c r="BH86" s="23">
        <v>0.05</v>
      </c>
      <c r="BI86" s="16"/>
      <c r="BJ86" s="16"/>
      <c r="BK86" s="24">
        <v>252615548</v>
      </c>
      <c r="BL86" s="23">
        <v>0.1</v>
      </c>
      <c r="BM86" s="16"/>
      <c r="BN86" s="16"/>
      <c r="BO86" s="24">
        <v>303138658</v>
      </c>
      <c r="BP86" s="23">
        <v>0.12</v>
      </c>
      <c r="BQ86" s="16"/>
      <c r="BR86" s="16"/>
      <c r="BS86" s="24">
        <v>378923322</v>
      </c>
      <c r="BT86" s="23">
        <v>0.15</v>
      </c>
      <c r="BU86" s="16"/>
      <c r="BV86" s="16"/>
      <c r="BW86" s="24">
        <v>303138658</v>
      </c>
      <c r="BX86" s="23">
        <v>0.12</v>
      </c>
      <c r="BY86" s="16"/>
      <c r="BZ86" s="16"/>
      <c r="CA86" s="24">
        <v>378923322</v>
      </c>
      <c r="CB86" s="23">
        <v>0.15</v>
      </c>
      <c r="CC86" s="16"/>
      <c r="CD86" s="16"/>
      <c r="CE86" s="24">
        <v>252615548</v>
      </c>
      <c r="CF86" s="23">
        <v>0.1</v>
      </c>
      <c r="CG86" s="16"/>
      <c r="CH86" s="16"/>
      <c r="CI86" s="24">
        <v>252615548</v>
      </c>
      <c r="CJ86" s="23">
        <v>0.1</v>
      </c>
      <c r="CK86" s="16"/>
      <c r="CL86" s="16"/>
      <c r="CM86" s="24">
        <v>277877104</v>
      </c>
      <c r="CN86" s="23">
        <v>0.11</v>
      </c>
      <c r="CO86" s="16"/>
      <c r="CP86" s="16"/>
      <c r="CQ86" s="113">
        <f t="shared" si="12"/>
        <v>2526155482</v>
      </c>
      <c r="CR86" s="23"/>
      <c r="CS86" s="16"/>
      <c r="CT86" s="16"/>
      <c r="CU86" s="24"/>
      <c r="CV86" s="23"/>
      <c r="CW86" s="16"/>
      <c r="CX86" s="16"/>
      <c r="CY86" s="24"/>
      <c r="CZ86" s="23"/>
      <c r="DA86" s="16"/>
      <c r="DB86" s="16"/>
      <c r="DC86" s="24"/>
      <c r="DD86" s="23"/>
      <c r="DE86" s="16"/>
      <c r="DF86" s="16"/>
      <c r="DG86" s="24"/>
      <c r="DH86" s="23"/>
      <c r="DI86" s="16"/>
      <c r="DJ86" s="16"/>
      <c r="DK86" s="24"/>
      <c r="DL86" s="23"/>
      <c r="DM86" s="16"/>
      <c r="DN86" s="16"/>
      <c r="DO86" s="24"/>
      <c r="DP86" s="23"/>
      <c r="DQ86" s="16"/>
      <c r="DR86" s="16"/>
      <c r="DS86" s="24"/>
      <c r="DT86" s="23"/>
      <c r="DU86" s="16"/>
      <c r="DV86" s="16"/>
      <c r="DW86" s="24"/>
      <c r="DX86" s="23"/>
      <c r="DY86" s="16"/>
      <c r="DZ86" s="16"/>
      <c r="EA86" s="24"/>
      <c r="EB86" s="23"/>
      <c r="EC86" s="16"/>
      <c r="ED86" s="16"/>
      <c r="EE86" s="24"/>
      <c r="EF86" s="23"/>
      <c r="EG86" s="16"/>
      <c r="EH86" s="16"/>
      <c r="EI86" s="24"/>
      <c r="EJ86" s="23"/>
      <c r="EK86" s="16"/>
      <c r="EL86" s="16"/>
      <c r="EM86" s="24"/>
      <c r="EN86" s="23"/>
      <c r="EO86" s="16"/>
      <c r="EP86" s="16"/>
      <c r="EQ86" s="113">
        <f t="shared" si="2"/>
        <v>0</v>
      </c>
      <c r="ER86" s="23"/>
      <c r="ES86" s="16"/>
      <c r="ET86" s="16"/>
      <c r="EU86" s="113">
        <v>2526155482</v>
      </c>
    </row>
    <row r="87" spans="1:151" ht="44.25" customHeight="1">
      <c r="A87" s="9" t="s">
        <v>16</v>
      </c>
      <c r="B87" s="27" t="s">
        <v>371</v>
      </c>
      <c r="C87" s="11" t="s">
        <v>18</v>
      </c>
      <c r="D87" s="12">
        <v>26005393</v>
      </c>
      <c r="E87" s="13" t="s">
        <v>372</v>
      </c>
      <c r="F87" s="2" t="s">
        <v>54</v>
      </c>
      <c r="G87" s="13" t="s">
        <v>381</v>
      </c>
      <c r="H87" s="14">
        <v>2672791093</v>
      </c>
      <c r="I87" s="72" t="s">
        <v>291</v>
      </c>
      <c r="J87" s="16" t="s">
        <v>29</v>
      </c>
      <c r="K87" s="16" t="s">
        <v>225</v>
      </c>
      <c r="L87" s="8">
        <v>46114</v>
      </c>
      <c r="M87" s="8">
        <v>46387</v>
      </c>
      <c r="N87" s="73">
        <v>46063</v>
      </c>
      <c r="O87" s="48">
        <f t="shared" ca="1" si="27"/>
        <v>121</v>
      </c>
      <c r="P87" s="12" t="str">
        <f ca="1">IF(O87&gt;=6,"Vigente",IF(AND(O87&gt;=1,O87&lt;=5),"Por Vencer","Vencido"))</f>
        <v>Vigente</v>
      </c>
      <c r="Q87" s="8">
        <v>46112</v>
      </c>
      <c r="R87" s="48">
        <f t="shared" ca="1" si="28"/>
        <v>170</v>
      </c>
      <c r="S87" s="12" t="str">
        <f t="shared" ca="1" si="29"/>
        <v>Vigente</v>
      </c>
      <c r="T87" s="108"/>
      <c r="U87" s="22"/>
      <c r="V87" s="23"/>
      <c r="W87" s="24"/>
      <c r="X87" s="24"/>
      <c r="Y87" s="24"/>
      <c r="Z87" s="23"/>
      <c r="AA87" s="16"/>
      <c r="AB87" s="16"/>
      <c r="AC87" s="24">
        <v>0</v>
      </c>
      <c r="AD87" s="23"/>
      <c r="AE87" s="16"/>
      <c r="AF87" s="16"/>
      <c r="AG87" s="24">
        <v>0</v>
      </c>
      <c r="AH87" s="23"/>
      <c r="AI87" s="16"/>
      <c r="AJ87" s="16"/>
      <c r="AK87" s="24">
        <v>0</v>
      </c>
      <c r="AL87" s="23"/>
      <c r="AM87" s="16"/>
      <c r="AN87" s="16"/>
      <c r="AO87" s="24">
        <v>0</v>
      </c>
      <c r="AP87" s="23">
        <v>0</v>
      </c>
      <c r="AQ87" s="25">
        <f t="shared" si="0"/>
        <v>0</v>
      </c>
      <c r="AR87" s="23"/>
      <c r="AS87" s="16"/>
      <c r="AT87" s="16"/>
      <c r="AU87" s="24"/>
      <c r="AV87" s="23"/>
      <c r="AW87" s="16"/>
      <c r="AX87" s="16"/>
      <c r="AY87" s="24"/>
      <c r="AZ87" s="23"/>
      <c r="BA87" s="16"/>
      <c r="BB87" s="16"/>
      <c r="BC87" s="24"/>
      <c r="BD87" s="23"/>
      <c r="BE87" s="16"/>
      <c r="BF87" s="16"/>
      <c r="BG87" s="24">
        <v>133639555</v>
      </c>
      <c r="BH87" s="23">
        <v>0.05</v>
      </c>
      <c r="BI87" s="16"/>
      <c r="BJ87" s="16"/>
      <c r="BK87" s="24">
        <v>267279109</v>
      </c>
      <c r="BL87" s="23">
        <v>0.1</v>
      </c>
      <c r="BM87" s="16"/>
      <c r="BN87" s="16"/>
      <c r="BO87" s="24">
        <v>320734931</v>
      </c>
      <c r="BP87" s="23">
        <v>0.12</v>
      </c>
      <c r="BQ87" s="16"/>
      <c r="BR87" s="16"/>
      <c r="BS87" s="24">
        <v>400918664</v>
      </c>
      <c r="BT87" s="23">
        <v>0.15</v>
      </c>
      <c r="BU87" s="16"/>
      <c r="BV87" s="16"/>
      <c r="BW87" s="24">
        <v>320734931</v>
      </c>
      <c r="BX87" s="23">
        <v>0.12</v>
      </c>
      <c r="BY87" s="16"/>
      <c r="BZ87" s="16"/>
      <c r="CA87" s="24">
        <v>400918664</v>
      </c>
      <c r="CB87" s="23">
        <v>0.15</v>
      </c>
      <c r="CC87" s="16"/>
      <c r="CD87" s="16"/>
      <c r="CE87" s="24">
        <v>267279109</v>
      </c>
      <c r="CF87" s="23">
        <v>0.1</v>
      </c>
      <c r="CG87" s="16"/>
      <c r="CH87" s="16"/>
      <c r="CI87" s="24">
        <v>267279109</v>
      </c>
      <c r="CJ87" s="23">
        <v>0.1</v>
      </c>
      <c r="CK87" s="16"/>
      <c r="CL87" s="16"/>
      <c r="CM87" s="24">
        <v>294007021</v>
      </c>
      <c r="CN87" s="23">
        <v>0.11</v>
      </c>
      <c r="CO87" s="16"/>
      <c r="CP87" s="16"/>
      <c r="CQ87" s="26">
        <f t="shared" si="12"/>
        <v>2672791093</v>
      </c>
      <c r="CR87" s="23"/>
      <c r="CS87" s="16"/>
      <c r="CT87" s="16"/>
      <c r="CU87" s="24"/>
      <c r="CV87" s="23"/>
      <c r="CW87" s="16"/>
      <c r="CX87" s="16"/>
      <c r="CY87" s="24"/>
      <c r="CZ87" s="23"/>
      <c r="DA87" s="16"/>
      <c r="DB87" s="16"/>
      <c r="DC87" s="24"/>
      <c r="DD87" s="23"/>
      <c r="DE87" s="16"/>
      <c r="DF87" s="16"/>
      <c r="DG87" s="24"/>
      <c r="DH87" s="23"/>
      <c r="DI87" s="16"/>
      <c r="DJ87" s="16"/>
      <c r="DK87" s="24"/>
      <c r="DL87" s="23"/>
      <c r="DM87" s="16"/>
      <c r="DN87" s="16"/>
      <c r="DO87" s="24"/>
      <c r="DP87" s="23"/>
      <c r="DQ87" s="16"/>
      <c r="DR87" s="16"/>
      <c r="DS87" s="24"/>
      <c r="DT87" s="23"/>
      <c r="DU87" s="16"/>
      <c r="DV87" s="16"/>
      <c r="DW87" s="24"/>
      <c r="DX87" s="23"/>
      <c r="DY87" s="16"/>
      <c r="DZ87" s="16"/>
      <c r="EA87" s="24"/>
      <c r="EB87" s="23"/>
      <c r="EC87" s="16"/>
      <c r="ED87" s="16"/>
      <c r="EE87" s="24"/>
      <c r="EF87" s="23"/>
      <c r="EG87" s="16"/>
      <c r="EH87" s="16"/>
      <c r="EI87" s="24"/>
      <c r="EJ87" s="23"/>
      <c r="EK87" s="16"/>
      <c r="EL87" s="16"/>
      <c r="EM87" s="24"/>
      <c r="EN87" s="23"/>
      <c r="EO87" s="16"/>
      <c r="EP87" s="16"/>
      <c r="EQ87" s="26">
        <f t="shared" si="2"/>
        <v>0</v>
      </c>
      <c r="ER87" s="23"/>
      <c r="ES87" s="16"/>
      <c r="ET87" s="16"/>
      <c r="EU87" s="26">
        <v>2672791093</v>
      </c>
    </row>
    <row r="88" spans="1:151" ht="44.25" customHeight="1">
      <c r="A88" s="9" t="s">
        <v>16</v>
      </c>
      <c r="B88" s="10" t="s">
        <v>371</v>
      </c>
      <c r="C88" s="11" t="s">
        <v>18</v>
      </c>
      <c r="D88" s="12">
        <v>26005393</v>
      </c>
      <c r="E88" s="13" t="s">
        <v>372</v>
      </c>
      <c r="F88" s="2" t="s">
        <v>54</v>
      </c>
      <c r="G88" s="13" t="s">
        <v>382</v>
      </c>
      <c r="H88" s="14">
        <v>853092812</v>
      </c>
      <c r="I88" s="15" t="s">
        <v>379</v>
      </c>
      <c r="J88" s="16" t="s">
        <v>29</v>
      </c>
      <c r="K88" s="16" t="s">
        <v>225</v>
      </c>
      <c r="L88" s="8">
        <v>46114</v>
      </c>
      <c r="M88" s="143">
        <v>46387</v>
      </c>
      <c r="N88" s="73">
        <v>46092</v>
      </c>
      <c r="O88" s="48">
        <f t="shared" ca="1" si="27"/>
        <v>150</v>
      </c>
      <c r="P88" s="12" t="str">
        <f ca="1">IF(O88&gt;=6,"Vigente",IF(AND(O88&gt;=1,O88&lt;=5),"Por Vencer","Vencido"))</f>
        <v>Vigente</v>
      </c>
      <c r="Q88" s="8">
        <v>46112</v>
      </c>
      <c r="R88" s="48">
        <f t="shared" ca="1" si="28"/>
        <v>170</v>
      </c>
      <c r="S88" s="12" t="str">
        <f t="shared" ca="1" si="29"/>
        <v>Vigente</v>
      </c>
      <c r="T88" s="108"/>
      <c r="U88" s="22"/>
      <c r="V88" s="23"/>
      <c r="W88" s="24"/>
      <c r="X88" s="24"/>
      <c r="Y88" s="24"/>
      <c r="Z88" s="23"/>
      <c r="AA88" s="16"/>
      <c r="AB88" s="16"/>
      <c r="AC88" s="24">
        <v>0</v>
      </c>
      <c r="AD88" s="23"/>
      <c r="AE88" s="16"/>
      <c r="AF88" s="16"/>
      <c r="AG88" s="24">
        <v>0</v>
      </c>
      <c r="AH88" s="23"/>
      <c r="AI88" s="16"/>
      <c r="AJ88" s="16"/>
      <c r="AK88" s="24">
        <v>0</v>
      </c>
      <c r="AL88" s="23"/>
      <c r="AM88" s="16"/>
      <c r="AN88" s="16"/>
      <c r="AO88" s="24">
        <v>0</v>
      </c>
      <c r="AP88" s="23">
        <v>0</v>
      </c>
      <c r="AQ88" s="25">
        <f t="shared" si="0"/>
        <v>0</v>
      </c>
      <c r="AR88" s="23"/>
      <c r="AS88" s="16"/>
      <c r="AT88" s="16"/>
      <c r="AU88" s="24"/>
      <c r="AV88" s="23"/>
      <c r="AW88" s="16"/>
      <c r="AX88" s="16"/>
      <c r="AY88" s="24"/>
      <c r="AZ88" s="23"/>
      <c r="BA88" s="16"/>
      <c r="BB88" s="16"/>
      <c r="BC88" s="24"/>
      <c r="BD88" s="23"/>
      <c r="BE88" s="16"/>
      <c r="BF88" s="16"/>
      <c r="BG88" s="24">
        <v>94788090</v>
      </c>
      <c r="BH88" s="23">
        <v>0.1111</v>
      </c>
      <c r="BI88" s="16"/>
      <c r="BJ88" s="16"/>
      <c r="BK88" s="24">
        <v>94788090</v>
      </c>
      <c r="BL88" s="23">
        <v>0.1111</v>
      </c>
      <c r="BM88" s="16"/>
      <c r="BN88" s="16"/>
      <c r="BO88" s="24">
        <v>94788090</v>
      </c>
      <c r="BP88" s="23">
        <v>0.1111</v>
      </c>
      <c r="BQ88" s="16"/>
      <c r="BR88" s="16"/>
      <c r="BS88" s="24">
        <v>94788090</v>
      </c>
      <c r="BT88" s="23">
        <v>0.1111</v>
      </c>
      <c r="BU88" s="16"/>
      <c r="BV88" s="16"/>
      <c r="BW88" s="24">
        <v>94788090</v>
      </c>
      <c r="BX88" s="23">
        <v>0.1111</v>
      </c>
      <c r="BY88" s="16"/>
      <c r="BZ88" s="16"/>
      <c r="CA88" s="24">
        <v>94788090</v>
      </c>
      <c r="CB88" s="23">
        <v>0.1111</v>
      </c>
      <c r="CC88" s="16"/>
      <c r="CD88" s="16"/>
      <c r="CE88" s="24">
        <v>94788090</v>
      </c>
      <c r="CF88" s="23">
        <v>0.1111</v>
      </c>
      <c r="CG88" s="16"/>
      <c r="CH88" s="16"/>
      <c r="CI88" s="24">
        <v>94788090</v>
      </c>
      <c r="CJ88" s="23">
        <v>0.1111</v>
      </c>
      <c r="CK88" s="16"/>
      <c r="CL88" s="16"/>
      <c r="CM88" s="24">
        <v>94788092</v>
      </c>
      <c r="CN88" s="23">
        <v>0.11119999999999999</v>
      </c>
      <c r="CO88" s="16"/>
      <c r="CP88" s="16"/>
      <c r="CQ88" s="26">
        <f t="shared" si="12"/>
        <v>853092812</v>
      </c>
      <c r="CR88" s="23"/>
      <c r="CS88" s="16"/>
      <c r="CT88" s="16"/>
      <c r="CU88" s="24"/>
      <c r="CV88" s="23"/>
      <c r="CW88" s="16"/>
      <c r="CX88" s="16"/>
      <c r="CY88" s="24"/>
      <c r="CZ88" s="23"/>
      <c r="DA88" s="16"/>
      <c r="DB88" s="16"/>
      <c r="DC88" s="24"/>
      <c r="DD88" s="23"/>
      <c r="DE88" s="16"/>
      <c r="DF88" s="16"/>
      <c r="DG88" s="24"/>
      <c r="DH88" s="23"/>
      <c r="DI88" s="16"/>
      <c r="DJ88" s="16"/>
      <c r="DK88" s="24"/>
      <c r="DL88" s="23"/>
      <c r="DM88" s="16"/>
      <c r="DN88" s="16"/>
      <c r="DO88" s="24"/>
      <c r="DP88" s="23"/>
      <c r="DQ88" s="16"/>
      <c r="DR88" s="16"/>
      <c r="DS88" s="24"/>
      <c r="DT88" s="23"/>
      <c r="DU88" s="16"/>
      <c r="DV88" s="16"/>
      <c r="DW88" s="24"/>
      <c r="DX88" s="23"/>
      <c r="DY88" s="16"/>
      <c r="DZ88" s="16"/>
      <c r="EA88" s="24"/>
      <c r="EB88" s="23"/>
      <c r="EC88" s="16"/>
      <c r="ED88" s="16"/>
      <c r="EE88" s="24"/>
      <c r="EF88" s="23"/>
      <c r="EG88" s="16"/>
      <c r="EH88" s="16"/>
      <c r="EI88" s="24"/>
      <c r="EJ88" s="23"/>
      <c r="EK88" s="16"/>
      <c r="EL88" s="16"/>
      <c r="EM88" s="24"/>
      <c r="EN88" s="23"/>
      <c r="EO88" s="16"/>
      <c r="EP88" s="16"/>
      <c r="EQ88" s="26">
        <f t="shared" si="2"/>
        <v>0</v>
      </c>
      <c r="ER88" s="23"/>
      <c r="ES88" s="16"/>
      <c r="ET88" s="16"/>
      <c r="EU88" s="26">
        <v>853092812</v>
      </c>
    </row>
    <row r="89" spans="1:151" ht="44.25" customHeight="1">
      <c r="A89" s="9" t="s">
        <v>16</v>
      </c>
      <c r="B89" s="27" t="s">
        <v>371</v>
      </c>
      <c r="C89" s="11" t="s">
        <v>18</v>
      </c>
      <c r="D89" s="12">
        <v>26005393</v>
      </c>
      <c r="E89" s="13" t="s">
        <v>372</v>
      </c>
      <c r="F89" s="2" t="s">
        <v>54</v>
      </c>
      <c r="G89" s="13" t="s">
        <v>383</v>
      </c>
      <c r="H89" s="14">
        <v>2571879961</v>
      </c>
      <c r="I89" s="72" t="s">
        <v>291</v>
      </c>
      <c r="J89" s="16" t="s">
        <v>29</v>
      </c>
      <c r="K89" s="16" t="s">
        <v>225</v>
      </c>
      <c r="L89" s="8">
        <v>46114</v>
      </c>
      <c r="M89" s="8">
        <v>46387</v>
      </c>
      <c r="N89" s="73">
        <v>46122</v>
      </c>
      <c r="O89" s="48">
        <f t="shared" ca="1" si="27"/>
        <v>180</v>
      </c>
      <c r="P89" s="12" t="str">
        <f ca="1">IF(O89&gt;=6,"Vigente",IF(AND(O89&gt;=1,O89&lt;=5),"Por Vencer","Vencido"))</f>
        <v>Vigente</v>
      </c>
      <c r="Q89" s="8">
        <v>46171</v>
      </c>
      <c r="R89" s="48">
        <f t="shared" ca="1" si="28"/>
        <v>229</v>
      </c>
      <c r="S89" s="12" t="str">
        <f t="shared" ca="1" si="29"/>
        <v>Vigente</v>
      </c>
      <c r="T89" s="108"/>
      <c r="U89" s="22"/>
      <c r="V89" s="23"/>
      <c r="W89" s="24"/>
      <c r="X89" s="24"/>
      <c r="Y89" s="24"/>
      <c r="Z89" s="23"/>
      <c r="AA89" s="16"/>
      <c r="AB89" s="16"/>
      <c r="AC89" s="24">
        <v>0</v>
      </c>
      <c r="AD89" s="23"/>
      <c r="AE89" s="16"/>
      <c r="AF89" s="16"/>
      <c r="AG89" s="24">
        <v>0</v>
      </c>
      <c r="AH89" s="23"/>
      <c r="AI89" s="16"/>
      <c r="AJ89" s="16"/>
      <c r="AK89" s="24">
        <v>0</v>
      </c>
      <c r="AL89" s="23"/>
      <c r="AM89" s="16"/>
      <c r="AN89" s="16"/>
      <c r="AO89" s="24">
        <v>0</v>
      </c>
      <c r="AP89" s="23">
        <v>0</v>
      </c>
      <c r="AQ89" s="25">
        <f t="shared" si="0"/>
        <v>0</v>
      </c>
      <c r="AR89" s="23"/>
      <c r="AS89" s="16"/>
      <c r="AT89" s="16"/>
      <c r="AU89" s="24"/>
      <c r="AV89" s="23"/>
      <c r="AW89" s="16"/>
      <c r="AX89" s="16"/>
      <c r="AY89" s="24"/>
      <c r="AZ89" s="23"/>
      <c r="BA89" s="16"/>
      <c r="BB89" s="16"/>
      <c r="BC89" s="24"/>
      <c r="BD89" s="23"/>
      <c r="BE89" s="16"/>
      <c r="BF89" s="16"/>
      <c r="BG89" s="24">
        <v>128593998</v>
      </c>
      <c r="BH89" s="23">
        <v>0.05</v>
      </c>
      <c r="BI89" s="16"/>
      <c r="BJ89" s="16"/>
      <c r="BK89" s="24">
        <v>257187996</v>
      </c>
      <c r="BL89" s="23">
        <v>0.1</v>
      </c>
      <c r="BM89" s="16"/>
      <c r="BN89" s="16"/>
      <c r="BO89" s="24">
        <v>308625595</v>
      </c>
      <c r="BP89" s="23">
        <v>0.12</v>
      </c>
      <c r="BQ89" s="16"/>
      <c r="BR89" s="16"/>
      <c r="BS89" s="24">
        <v>385781994</v>
      </c>
      <c r="BT89" s="23">
        <v>0.15</v>
      </c>
      <c r="BU89" s="16"/>
      <c r="BV89" s="16"/>
      <c r="BW89" s="24">
        <v>308625595</v>
      </c>
      <c r="BX89" s="23">
        <v>0.12</v>
      </c>
      <c r="BY89" s="16"/>
      <c r="BZ89" s="16"/>
      <c r="CA89" s="24">
        <v>385781994</v>
      </c>
      <c r="CB89" s="23">
        <v>0.15</v>
      </c>
      <c r="CC89" s="16"/>
      <c r="CD89" s="16"/>
      <c r="CE89" s="24">
        <v>257187996</v>
      </c>
      <c r="CF89" s="23">
        <v>0.1</v>
      </c>
      <c r="CG89" s="16"/>
      <c r="CH89" s="16"/>
      <c r="CI89" s="24">
        <v>257187996</v>
      </c>
      <c r="CJ89" s="23">
        <v>0.1</v>
      </c>
      <c r="CK89" s="16"/>
      <c r="CL89" s="16"/>
      <c r="CM89" s="24">
        <v>282906797</v>
      </c>
      <c r="CN89" s="23">
        <v>0.11</v>
      </c>
      <c r="CO89" s="16"/>
      <c r="CP89" s="16"/>
      <c r="CQ89" s="26">
        <f t="shared" si="12"/>
        <v>2571879961</v>
      </c>
      <c r="CR89" s="23"/>
      <c r="CS89" s="16"/>
      <c r="CT89" s="16"/>
      <c r="CU89" s="24"/>
      <c r="CV89" s="23"/>
      <c r="CW89" s="16"/>
      <c r="CX89" s="16"/>
      <c r="CY89" s="24"/>
      <c r="CZ89" s="23"/>
      <c r="DA89" s="16"/>
      <c r="DB89" s="16"/>
      <c r="DC89" s="24"/>
      <c r="DD89" s="23"/>
      <c r="DE89" s="16"/>
      <c r="DF89" s="16"/>
      <c r="DG89" s="24"/>
      <c r="DH89" s="23"/>
      <c r="DI89" s="16"/>
      <c r="DJ89" s="16"/>
      <c r="DK89" s="24"/>
      <c r="DL89" s="23"/>
      <c r="DM89" s="16"/>
      <c r="DN89" s="16"/>
      <c r="DO89" s="24"/>
      <c r="DP89" s="23"/>
      <c r="DQ89" s="16"/>
      <c r="DR89" s="16"/>
      <c r="DS89" s="24"/>
      <c r="DT89" s="23"/>
      <c r="DU89" s="16"/>
      <c r="DV89" s="16"/>
      <c r="DW89" s="24"/>
      <c r="DX89" s="23"/>
      <c r="DY89" s="16"/>
      <c r="DZ89" s="16"/>
      <c r="EA89" s="24"/>
      <c r="EB89" s="23"/>
      <c r="EC89" s="16"/>
      <c r="ED89" s="16"/>
      <c r="EE89" s="24"/>
      <c r="EF89" s="23"/>
      <c r="EG89" s="16"/>
      <c r="EH89" s="16"/>
      <c r="EI89" s="24"/>
      <c r="EJ89" s="23"/>
      <c r="EK89" s="16"/>
      <c r="EL89" s="16"/>
      <c r="EM89" s="24"/>
      <c r="EN89" s="23"/>
      <c r="EO89" s="16"/>
      <c r="EP89" s="16"/>
      <c r="EQ89" s="26">
        <f t="shared" si="2"/>
        <v>0</v>
      </c>
      <c r="ER89" s="23"/>
      <c r="ES89" s="16"/>
      <c r="ET89" s="16"/>
      <c r="EU89" s="26">
        <v>2571879961</v>
      </c>
    </row>
    <row r="90" spans="1:151" ht="44.25" customHeight="1">
      <c r="A90" s="9" t="s">
        <v>16</v>
      </c>
      <c r="B90" s="10" t="s">
        <v>371</v>
      </c>
      <c r="C90" s="11" t="s">
        <v>18</v>
      </c>
      <c r="D90" s="12">
        <v>26005393</v>
      </c>
      <c r="E90" s="13" t="s">
        <v>372</v>
      </c>
      <c r="F90" s="2" t="s">
        <v>54</v>
      </c>
      <c r="G90" s="13" t="s">
        <v>384</v>
      </c>
      <c r="H90" s="14">
        <v>1986793597</v>
      </c>
      <c r="I90" s="15" t="s">
        <v>385</v>
      </c>
      <c r="J90" s="16" t="s">
        <v>29</v>
      </c>
      <c r="K90" s="16" t="s">
        <v>225</v>
      </c>
      <c r="L90" s="8">
        <v>46174</v>
      </c>
      <c r="M90" s="8">
        <v>46371</v>
      </c>
      <c r="N90" s="73">
        <v>46150</v>
      </c>
      <c r="O90" s="48">
        <f t="shared" ca="1" si="27"/>
        <v>208</v>
      </c>
      <c r="P90" s="12" t="str">
        <f ca="1">IF(O90&gt;=6,"Vigente",IF(AND(O90&gt;=1,O90&lt;=5),"Por Vencer","Vencido"))</f>
        <v>Vigente</v>
      </c>
      <c r="Q90" s="8">
        <v>46167</v>
      </c>
      <c r="R90" s="48">
        <f t="shared" ca="1" si="28"/>
        <v>225</v>
      </c>
      <c r="S90" s="12" t="str">
        <f t="shared" ca="1" si="29"/>
        <v>Vigente</v>
      </c>
      <c r="T90" s="108"/>
      <c r="U90" s="22"/>
      <c r="V90" s="23"/>
      <c r="W90" s="24"/>
      <c r="X90" s="24"/>
      <c r="Y90" s="24"/>
      <c r="Z90" s="23"/>
      <c r="AA90" s="16"/>
      <c r="AB90" s="16"/>
      <c r="AC90" s="24">
        <v>0</v>
      </c>
      <c r="AD90" s="23"/>
      <c r="AE90" s="16"/>
      <c r="AF90" s="16"/>
      <c r="AG90" s="24">
        <v>0</v>
      </c>
      <c r="AH90" s="23"/>
      <c r="AI90" s="16"/>
      <c r="AJ90" s="16"/>
      <c r="AK90" s="24">
        <v>0</v>
      </c>
      <c r="AL90" s="23"/>
      <c r="AM90" s="16"/>
      <c r="AN90" s="16"/>
      <c r="AO90" s="24">
        <v>0</v>
      </c>
      <c r="AP90" s="23">
        <v>0</v>
      </c>
      <c r="AQ90" s="25">
        <f t="shared" si="0"/>
        <v>0</v>
      </c>
      <c r="AR90" s="23"/>
      <c r="AS90" s="16"/>
      <c r="AT90" s="16"/>
      <c r="AU90" s="24"/>
      <c r="AV90" s="23"/>
      <c r="AW90" s="16"/>
      <c r="AX90" s="16"/>
      <c r="AY90" s="24"/>
      <c r="AZ90" s="23"/>
      <c r="BA90" s="16"/>
      <c r="BB90" s="16"/>
      <c r="BC90" s="24"/>
      <c r="BD90" s="23"/>
      <c r="BE90" s="16"/>
      <c r="BF90" s="16"/>
      <c r="BG90" s="24"/>
      <c r="BH90" s="23"/>
      <c r="BI90" s="16"/>
      <c r="BJ90" s="16"/>
      <c r="BK90" s="24"/>
      <c r="BL90" s="23"/>
      <c r="BM90" s="16"/>
      <c r="BN90" s="16"/>
      <c r="BO90" s="24">
        <v>397358719</v>
      </c>
      <c r="BP90" s="23">
        <v>0.2</v>
      </c>
      <c r="BQ90" s="16"/>
      <c r="BR90" s="16"/>
      <c r="BS90" s="24">
        <v>198679360</v>
      </c>
      <c r="BT90" s="23">
        <v>0.1</v>
      </c>
      <c r="BU90" s="16"/>
      <c r="BV90" s="16"/>
      <c r="BW90" s="24">
        <v>198679360</v>
      </c>
      <c r="BX90" s="23">
        <v>0.1</v>
      </c>
      <c r="BY90" s="16"/>
      <c r="BZ90" s="16"/>
      <c r="CA90" s="24">
        <v>198679360</v>
      </c>
      <c r="CB90" s="23">
        <v>0.1</v>
      </c>
      <c r="CC90" s="16"/>
      <c r="CD90" s="16"/>
      <c r="CE90" s="24">
        <v>198679360</v>
      </c>
      <c r="CF90" s="23">
        <v>0.1</v>
      </c>
      <c r="CG90" s="16"/>
      <c r="CH90" s="16"/>
      <c r="CI90" s="24">
        <v>298019040</v>
      </c>
      <c r="CJ90" s="23">
        <v>0.15</v>
      </c>
      <c r="CK90" s="16"/>
      <c r="CL90" s="16"/>
      <c r="CM90" s="24">
        <v>496698398</v>
      </c>
      <c r="CN90" s="23">
        <v>0.25</v>
      </c>
      <c r="CO90" s="16"/>
      <c r="CP90" s="16"/>
      <c r="CQ90" s="26">
        <f t="shared" si="12"/>
        <v>1986793597</v>
      </c>
      <c r="CR90" s="23"/>
      <c r="CS90" s="16"/>
      <c r="CT90" s="16"/>
      <c r="CU90" s="24"/>
      <c r="CV90" s="23"/>
      <c r="CW90" s="16"/>
      <c r="CX90" s="16"/>
      <c r="CY90" s="24"/>
      <c r="CZ90" s="23"/>
      <c r="DA90" s="16"/>
      <c r="DB90" s="16"/>
      <c r="DC90" s="24"/>
      <c r="DD90" s="23"/>
      <c r="DE90" s="16"/>
      <c r="DF90" s="16"/>
      <c r="DG90" s="24"/>
      <c r="DH90" s="23"/>
      <c r="DI90" s="16"/>
      <c r="DJ90" s="16"/>
      <c r="DK90" s="24"/>
      <c r="DL90" s="23"/>
      <c r="DM90" s="16"/>
      <c r="DN90" s="16"/>
      <c r="DO90" s="24"/>
      <c r="DP90" s="23"/>
      <c r="DQ90" s="16"/>
      <c r="DR90" s="16"/>
      <c r="DS90" s="24"/>
      <c r="DT90" s="23"/>
      <c r="DU90" s="16"/>
      <c r="DV90" s="16"/>
      <c r="DW90" s="24"/>
      <c r="DX90" s="23"/>
      <c r="DY90" s="16"/>
      <c r="DZ90" s="16"/>
      <c r="EA90" s="24"/>
      <c r="EB90" s="23"/>
      <c r="EC90" s="16"/>
      <c r="ED90" s="16"/>
      <c r="EE90" s="24"/>
      <c r="EF90" s="23"/>
      <c r="EG90" s="16"/>
      <c r="EH90" s="16"/>
      <c r="EI90" s="24"/>
      <c r="EJ90" s="23"/>
      <c r="EK90" s="16"/>
      <c r="EL90" s="16"/>
      <c r="EM90" s="24"/>
      <c r="EN90" s="23"/>
      <c r="EO90" s="16"/>
      <c r="EP90" s="16"/>
      <c r="EQ90" s="26">
        <f t="shared" si="2"/>
        <v>0</v>
      </c>
      <c r="ER90" s="23"/>
      <c r="ES90" s="16"/>
      <c r="ET90" s="16"/>
      <c r="EU90" s="26">
        <v>1986793597</v>
      </c>
    </row>
    <row r="91" spans="1:151" ht="44.25" customHeight="1">
      <c r="A91" s="9" t="s">
        <v>9</v>
      </c>
      <c r="B91" s="27" t="s">
        <v>22</v>
      </c>
      <c r="C91" s="9" t="s">
        <v>24</v>
      </c>
      <c r="D91" s="12">
        <v>26005913</v>
      </c>
      <c r="E91" s="13" t="s">
        <v>386</v>
      </c>
      <c r="F91" s="9" t="s">
        <v>55</v>
      </c>
      <c r="G91" s="13"/>
      <c r="H91" s="14">
        <v>77682841177</v>
      </c>
      <c r="I91" s="72" t="s">
        <v>370</v>
      </c>
      <c r="J91" s="16" t="s">
        <v>387</v>
      </c>
      <c r="K91" s="16" t="s">
        <v>29</v>
      </c>
      <c r="L91" s="8">
        <v>45978</v>
      </c>
      <c r="M91" s="8">
        <v>46458</v>
      </c>
      <c r="N91" s="8"/>
      <c r="O91" s="48"/>
      <c r="P91" s="12"/>
      <c r="Q91" s="8"/>
      <c r="R91" s="48"/>
      <c r="S91" s="12"/>
      <c r="T91" s="47"/>
      <c r="U91" s="22">
        <v>0</v>
      </c>
      <c r="V91" s="23">
        <v>0</v>
      </c>
      <c r="W91" s="24"/>
      <c r="X91" s="24"/>
      <c r="Y91" s="24">
        <v>0</v>
      </c>
      <c r="Z91" s="23">
        <v>0</v>
      </c>
      <c r="AA91" s="16"/>
      <c r="AB91" s="16"/>
      <c r="AC91" s="24">
        <v>0</v>
      </c>
      <c r="AD91" s="23">
        <v>0</v>
      </c>
      <c r="AE91" s="16"/>
      <c r="AF91" s="16"/>
      <c r="AG91" s="24">
        <v>0</v>
      </c>
      <c r="AH91" s="23">
        <v>0</v>
      </c>
      <c r="AI91" s="16"/>
      <c r="AJ91" s="16"/>
      <c r="AK91" s="24">
        <v>0</v>
      </c>
      <c r="AL91" s="23">
        <v>0</v>
      </c>
      <c r="AM91" s="16"/>
      <c r="AN91" s="16"/>
      <c r="AO91" s="24">
        <v>0</v>
      </c>
      <c r="AP91" s="23">
        <v>0</v>
      </c>
      <c r="AQ91" s="25">
        <f t="shared" si="0"/>
        <v>0</v>
      </c>
      <c r="AR91" s="23">
        <v>0</v>
      </c>
      <c r="AS91" s="16"/>
      <c r="AT91" s="16"/>
      <c r="AU91" s="24">
        <v>0</v>
      </c>
      <c r="AV91" s="23">
        <v>0</v>
      </c>
      <c r="AW91" s="16"/>
      <c r="AX91" s="16"/>
      <c r="AY91" s="24">
        <v>0</v>
      </c>
      <c r="AZ91" s="23">
        <v>0</v>
      </c>
      <c r="BA91" s="16"/>
      <c r="BB91" s="16"/>
      <c r="BC91" s="24">
        <v>0</v>
      </c>
      <c r="BD91" s="23">
        <v>0</v>
      </c>
      <c r="BE91" s="16"/>
      <c r="BF91" s="16"/>
      <c r="BG91" s="24">
        <v>0</v>
      </c>
      <c r="BH91" s="23">
        <v>0</v>
      </c>
      <c r="BI91" s="16"/>
      <c r="BJ91" s="16"/>
      <c r="BK91" s="24">
        <v>0</v>
      </c>
      <c r="BL91" s="23">
        <v>0</v>
      </c>
      <c r="BM91" s="16"/>
      <c r="BN91" s="16"/>
      <c r="BO91" s="24">
        <v>0</v>
      </c>
      <c r="BP91" s="23">
        <v>0</v>
      </c>
      <c r="BQ91" s="16"/>
      <c r="BR91" s="16"/>
      <c r="BS91" s="24">
        <v>0</v>
      </c>
      <c r="BT91" s="23">
        <v>0</v>
      </c>
      <c r="BU91" s="16"/>
      <c r="BV91" s="16"/>
      <c r="BW91" s="24">
        <v>0</v>
      </c>
      <c r="BX91" s="23">
        <v>0</v>
      </c>
      <c r="BY91" s="16"/>
      <c r="BZ91" s="16"/>
      <c r="CA91" s="24">
        <v>0</v>
      </c>
      <c r="CB91" s="23">
        <v>0</v>
      </c>
      <c r="CC91" s="16"/>
      <c r="CD91" s="16"/>
      <c r="CE91" s="24">
        <v>0</v>
      </c>
      <c r="CF91" s="23">
        <v>0</v>
      </c>
      <c r="CG91" s="16"/>
      <c r="CH91" s="16"/>
      <c r="CI91" s="24">
        <v>0</v>
      </c>
      <c r="CJ91" s="23">
        <v>0</v>
      </c>
      <c r="CK91" s="16"/>
      <c r="CL91" s="16"/>
      <c r="CM91" s="24">
        <v>0</v>
      </c>
      <c r="CN91" s="23">
        <v>0</v>
      </c>
      <c r="CO91" s="16"/>
      <c r="CP91" s="16"/>
      <c r="CQ91" s="26">
        <f t="shared" si="12"/>
        <v>0</v>
      </c>
      <c r="CR91" s="23">
        <v>0.5</v>
      </c>
      <c r="CS91" s="16"/>
      <c r="CT91" s="16"/>
      <c r="CU91" s="24">
        <v>0</v>
      </c>
      <c r="CV91" s="23">
        <v>0</v>
      </c>
      <c r="CW91" s="16"/>
      <c r="CX91" s="16"/>
      <c r="CY91" s="24">
        <v>0</v>
      </c>
      <c r="CZ91" s="23">
        <v>0</v>
      </c>
      <c r="DA91" s="16"/>
      <c r="DB91" s="16"/>
      <c r="DC91" s="24">
        <v>0</v>
      </c>
      <c r="DD91" s="23">
        <v>0</v>
      </c>
      <c r="DE91" s="16"/>
      <c r="DF91" s="16"/>
      <c r="DG91" s="24">
        <v>0</v>
      </c>
      <c r="DH91" s="23">
        <v>0</v>
      </c>
      <c r="DI91" s="16"/>
      <c r="DJ91" s="16"/>
      <c r="DK91" s="24">
        <v>0</v>
      </c>
      <c r="DL91" s="23">
        <v>0</v>
      </c>
      <c r="DM91" s="16"/>
      <c r="DN91" s="16"/>
      <c r="DO91" s="24">
        <v>0</v>
      </c>
      <c r="DP91" s="23">
        <v>0</v>
      </c>
      <c r="DQ91" s="16"/>
      <c r="DR91" s="16"/>
      <c r="DS91" s="24">
        <v>0</v>
      </c>
      <c r="DT91" s="23">
        <v>0</v>
      </c>
      <c r="DU91" s="16"/>
      <c r="DV91" s="16"/>
      <c r="DW91" s="24">
        <v>0</v>
      </c>
      <c r="DX91" s="23">
        <v>0</v>
      </c>
      <c r="DY91" s="16"/>
      <c r="DZ91" s="16"/>
      <c r="EA91" s="24">
        <v>0</v>
      </c>
      <c r="EB91" s="23">
        <v>0</v>
      </c>
      <c r="EC91" s="16"/>
      <c r="ED91" s="16"/>
      <c r="EE91" s="24">
        <v>0</v>
      </c>
      <c r="EF91" s="23">
        <v>0</v>
      </c>
      <c r="EG91" s="16"/>
      <c r="EH91" s="16"/>
      <c r="EI91" s="24">
        <v>0</v>
      </c>
      <c r="EJ91" s="23">
        <v>0</v>
      </c>
      <c r="EK91" s="16"/>
      <c r="EL91" s="16"/>
      <c r="EM91" s="24">
        <v>0</v>
      </c>
      <c r="EN91" s="23">
        <v>0</v>
      </c>
      <c r="EO91" s="16"/>
      <c r="EP91" s="16"/>
      <c r="EQ91" s="26">
        <f t="shared" si="2"/>
        <v>0</v>
      </c>
      <c r="ER91" s="23">
        <v>1</v>
      </c>
      <c r="ES91" s="16"/>
      <c r="ET91" s="16"/>
      <c r="EU91" s="26">
        <v>0</v>
      </c>
    </row>
    <row r="92" spans="1:151" ht="44.25" customHeight="1">
      <c r="A92" s="9" t="s">
        <v>16</v>
      </c>
      <c r="B92" s="10" t="s">
        <v>17</v>
      </c>
      <c r="C92" s="11" t="s">
        <v>6</v>
      </c>
      <c r="D92" s="12">
        <v>26005340</v>
      </c>
      <c r="E92" s="13" t="s">
        <v>388</v>
      </c>
      <c r="F92" s="11" t="s">
        <v>389</v>
      </c>
      <c r="G92" s="13" t="s">
        <v>270</v>
      </c>
      <c r="H92" s="14">
        <v>5757381578</v>
      </c>
      <c r="I92" s="15" t="s">
        <v>224</v>
      </c>
      <c r="J92" s="16" t="s">
        <v>29</v>
      </c>
      <c r="K92" s="16" t="s">
        <v>225</v>
      </c>
      <c r="L92" s="8">
        <v>45910</v>
      </c>
      <c r="M92" s="8">
        <v>46081</v>
      </c>
      <c r="N92" s="73">
        <v>45869</v>
      </c>
      <c r="O92" s="48"/>
      <c r="P92" s="19" t="s">
        <v>226</v>
      </c>
      <c r="Q92" s="7">
        <v>45918</v>
      </c>
      <c r="R92" s="48"/>
      <c r="S92" s="19" t="s">
        <v>52</v>
      </c>
      <c r="T92" s="74"/>
      <c r="U92" s="22"/>
      <c r="V92" s="23"/>
      <c r="W92" s="24"/>
      <c r="X92" s="24"/>
      <c r="Y92" s="24"/>
      <c r="Z92" s="23"/>
      <c r="AA92" s="16"/>
      <c r="AB92" s="16"/>
      <c r="AC92" s="24"/>
      <c r="AD92" s="23"/>
      <c r="AE92" s="16"/>
      <c r="AF92" s="16"/>
      <c r="AG92" s="24">
        <v>1995132230</v>
      </c>
      <c r="AH92" s="23">
        <v>0.35</v>
      </c>
      <c r="AI92" s="16"/>
      <c r="AJ92" s="16"/>
      <c r="AK92" s="24">
        <v>1425094450</v>
      </c>
      <c r="AL92" s="23">
        <v>0.25</v>
      </c>
      <c r="AM92" s="16"/>
      <c r="AN92" s="16"/>
      <c r="AO92" s="24">
        <v>1482098228</v>
      </c>
      <c r="AP92" s="23">
        <v>0.25</v>
      </c>
      <c r="AQ92" s="25">
        <f t="shared" si="0"/>
        <v>4902324908</v>
      </c>
      <c r="AR92" s="23">
        <v>0.85</v>
      </c>
      <c r="AS92" s="16"/>
      <c r="AT92" s="16"/>
      <c r="AU92" s="24"/>
      <c r="AV92" s="23"/>
      <c r="AW92" s="16"/>
      <c r="AX92" s="16"/>
      <c r="AY92" s="24"/>
      <c r="AZ92" s="23"/>
      <c r="BA92" s="16"/>
      <c r="BB92" s="16"/>
      <c r="BC92" s="24">
        <v>855056670</v>
      </c>
      <c r="BD92" s="23">
        <v>0.15</v>
      </c>
      <c r="BE92" s="16"/>
      <c r="BF92" s="16"/>
      <c r="BG92" s="24"/>
      <c r="BH92" s="23"/>
      <c r="BI92" s="16"/>
      <c r="BJ92" s="16"/>
      <c r="BK92" s="24"/>
      <c r="BL92" s="23"/>
      <c r="BM92" s="16"/>
      <c r="BN92" s="16"/>
      <c r="BO92" s="24"/>
      <c r="BP92" s="23"/>
      <c r="BQ92" s="16"/>
      <c r="BR92" s="16"/>
      <c r="BS92" s="24"/>
      <c r="BT92" s="23"/>
      <c r="BU92" s="16"/>
      <c r="BV92" s="16"/>
      <c r="BW92" s="24"/>
      <c r="BX92" s="23"/>
      <c r="BY92" s="16"/>
      <c r="BZ92" s="16"/>
      <c r="CA92" s="24"/>
      <c r="CB92" s="23"/>
      <c r="CC92" s="16"/>
      <c r="CD92" s="16"/>
      <c r="CE92" s="24"/>
      <c r="CF92" s="23"/>
      <c r="CG92" s="16"/>
      <c r="CH92" s="16"/>
      <c r="CI92" s="24"/>
      <c r="CJ92" s="23"/>
      <c r="CK92" s="16"/>
      <c r="CL92" s="16"/>
      <c r="CM92" s="24"/>
      <c r="CN92" s="23"/>
      <c r="CO92" s="16"/>
      <c r="CP92" s="16"/>
      <c r="CQ92" s="26">
        <f t="shared" si="12"/>
        <v>855056670</v>
      </c>
      <c r="CR92" s="23">
        <v>1</v>
      </c>
      <c r="CS92" s="16"/>
      <c r="CT92" s="16"/>
      <c r="CU92" s="24"/>
      <c r="CV92" s="23"/>
      <c r="CW92" s="16"/>
      <c r="CX92" s="16"/>
      <c r="CY92" s="24"/>
      <c r="CZ92" s="23"/>
      <c r="DA92" s="16"/>
      <c r="DB92" s="16"/>
      <c r="DC92" s="24"/>
      <c r="DD92" s="23"/>
      <c r="DE92" s="16"/>
      <c r="DF92" s="16"/>
      <c r="DG92" s="24"/>
      <c r="DH92" s="23"/>
      <c r="DI92" s="16"/>
      <c r="DJ92" s="16"/>
      <c r="DK92" s="24"/>
      <c r="DL92" s="23"/>
      <c r="DM92" s="16"/>
      <c r="DN92" s="16"/>
      <c r="DO92" s="24"/>
      <c r="DP92" s="23"/>
      <c r="DQ92" s="16"/>
      <c r="DR92" s="16"/>
      <c r="DS92" s="24"/>
      <c r="DT92" s="23"/>
      <c r="DU92" s="16"/>
      <c r="DV92" s="16"/>
      <c r="DW92" s="24"/>
      <c r="DX92" s="23"/>
      <c r="DY92" s="16"/>
      <c r="DZ92" s="16"/>
      <c r="EA92" s="24"/>
      <c r="EB92" s="23"/>
      <c r="EC92" s="16"/>
      <c r="ED92" s="16"/>
      <c r="EE92" s="24"/>
      <c r="EF92" s="23"/>
      <c r="EG92" s="16"/>
      <c r="EH92" s="16"/>
      <c r="EI92" s="24"/>
      <c r="EJ92" s="23"/>
      <c r="EK92" s="16"/>
      <c r="EL92" s="16"/>
      <c r="EM92" s="24"/>
      <c r="EN92" s="23"/>
      <c r="EO92" s="16"/>
      <c r="EP92" s="16"/>
      <c r="EQ92" s="26">
        <f t="shared" si="2"/>
        <v>0</v>
      </c>
      <c r="ER92" s="23"/>
      <c r="ES92" s="16"/>
      <c r="ET92" s="16"/>
      <c r="EU92" s="26">
        <v>5757381578</v>
      </c>
    </row>
    <row r="93" spans="1:151" ht="44.25" customHeight="1">
      <c r="A93" s="9" t="s">
        <v>16</v>
      </c>
      <c r="B93" s="27" t="s">
        <v>17</v>
      </c>
      <c r="C93" s="11" t="s">
        <v>6</v>
      </c>
      <c r="D93" s="12">
        <v>26005340</v>
      </c>
      <c r="E93" s="13" t="s">
        <v>388</v>
      </c>
      <c r="F93" s="11" t="s">
        <v>389</v>
      </c>
      <c r="G93" s="13" t="s">
        <v>390</v>
      </c>
      <c r="H93" s="14">
        <v>599955458</v>
      </c>
      <c r="I93" s="15" t="s">
        <v>229</v>
      </c>
      <c r="J93" s="16" t="s">
        <v>29</v>
      </c>
      <c r="K93" s="16" t="s">
        <v>225</v>
      </c>
      <c r="L93" s="8">
        <v>45910</v>
      </c>
      <c r="M93" s="8">
        <v>46096</v>
      </c>
      <c r="N93" s="73">
        <v>45869</v>
      </c>
      <c r="O93" s="48"/>
      <c r="P93" s="19" t="s">
        <v>226</v>
      </c>
      <c r="Q93" s="7">
        <v>45926</v>
      </c>
      <c r="R93" s="48"/>
      <c r="S93" s="19" t="s">
        <v>52</v>
      </c>
      <c r="T93" s="144"/>
      <c r="U93" s="22"/>
      <c r="V93" s="23"/>
      <c r="W93" s="24"/>
      <c r="X93" s="24"/>
      <c r="Y93" s="24"/>
      <c r="Z93" s="23"/>
      <c r="AA93" s="16"/>
      <c r="AB93" s="16"/>
      <c r="AC93" s="24"/>
      <c r="AD93" s="23"/>
      <c r="AE93" s="16"/>
      <c r="AF93" s="16"/>
      <c r="AG93" s="24">
        <v>209984410.29999998</v>
      </c>
      <c r="AH93" s="23">
        <v>0.35</v>
      </c>
      <c r="AI93" s="16"/>
      <c r="AJ93" s="16"/>
      <c r="AK93" s="24">
        <v>149988864.5</v>
      </c>
      <c r="AL93" s="23">
        <v>0.25</v>
      </c>
      <c r="AM93" s="16"/>
      <c r="AN93" s="16"/>
      <c r="AO93" s="24">
        <v>149988864.5</v>
      </c>
      <c r="AP93" s="23">
        <v>0.25</v>
      </c>
      <c r="AQ93" s="25">
        <f t="shared" si="0"/>
        <v>509962139.29999995</v>
      </c>
      <c r="AR93" s="23">
        <v>0.85</v>
      </c>
      <c r="AS93" s="16"/>
      <c r="AT93" s="16"/>
      <c r="AU93" s="24"/>
      <c r="AV93" s="23"/>
      <c r="AW93" s="16"/>
      <c r="AX93" s="16"/>
      <c r="AY93" s="24"/>
      <c r="AZ93" s="23"/>
      <c r="BA93" s="16"/>
      <c r="BB93" s="16"/>
      <c r="BC93" s="24">
        <v>89993318.700000003</v>
      </c>
      <c r="BD93" s="23">
        <v>0.15</v>
      </c>
      <c r="BE93" s="16"/>
      <c r="BF93" s="16"/>
      <c r="BG93" s="24"/>
      <c r="BH93" s="23"/>
      <c r="BI93" s="16"/>
      <c r="BJ93" s="16"/>
      <c r="BK93" s="24"/>
      <c r="BL93" s="23"/>
      <c r="BM93" s="16"/>
      <c r="BN93" s="16"/>
      <c r="BO93" s="24"/>
      <c r="BP93" s="23"/>
      <c r="BQ93" s="16"/>
      <c r="BR93" s="16"/>
      <c r="BS93" s="24"/>
      <c r="BT93" s="23"/>
      <c r="BU93" s="16"/>
      <c r="BV93" s="16"/>
      <c r="BW93" s="24"/>
      <c r="BX93" s="23"/>
      <c r="BY93" s="16"/>
      <c r="BZ93" s="16"/>
      <c r="CA93" s="24"/>
      <c r="CB93" s="23"/>
      <c r="CC93" s="16"/>
      <c r="CD93" s="16"/>
      <c r="CE93" s="24"/>
      <c r="CF93" s="23"/>
      <c r="CG93" s="16"/>
      <c r="CH93" s="16"/>
      <c r="CI93" s="24"/>
      <c r="CJ93" s="23"/>
      <c r="CK93" s="16"/>
      <c r="CL93" s="16"/>
      <c r="CM93" s="24"/>
      <c r="CN93" s="23"/>
      <c r="CO93" s="16"/>
      <c r="CP93" s="16"/>
      <c r="CQ93" s="26">
        <f t="shared" si="12"/>
        <v>89993318.700000003</v>
      </c>
      <c r="CR93" s="23">
        <v>1</v>
      </c>
      <c r="CS93" s="16"/>
      <c r="CT93" s="16"/>
      <c r="CU93" s="24"/>
      <c r="CV93" s="23"/>
      <c r="CW93" s="16"/>
      <c r="CX93" s="16"/>
      <c r="CY93" s="24"/>
      <c r="CZ93" s="23"/>
      <c r="DA93" s="16"/>
      <c r="DB93" s="16"/>
      <c r="DC93" s="24"/>
      <c r="DD93" s="23"/>
      <c r="DE93" s="16"/>
      <c r="DF93" s="16"/>
      <c r="DG93" s="24"/>
      <c r="DH93" s="23"/>
      <c r="DI93" s="16"/>
      <c r="DJ93" s="16"/>
      <c r="DK93" s="24"/>
      <c r="DL93" s="23"/>
      <c r="DM93" s="16"/>
      <c r="DN93" s="16"/>
      <c r="DO93" s="24"/>
      <c r="DP93" s="23"/>
      <c r="DQ93" s="16"/>
      <c r="DR93" s="16"/>
      <c r="DS93" s="24"/>
      <c r="DT93" s="23"/>
      <c r="DU93" s="16"/>
      <c r="DV93" s="16"/>
      <c r="DW93" s="24"/>
      <c r="DX93" s="23"/>
      <c r="DY93" s="16"/>
      <c r="DZ93" s="16"/>
      <c r="EA93" s="24"/>
      <c r="EB93" s="23"/>
      <c r="EC93" s="16"/>
      <c r="ED93" s="16"/>
      <c r="EE93" s="24"/>
      <c r="EF93" s="23"/>
      <c r="EG93" s="16"/>
      <c r="EH93" s="16"/>
      <c r="EI93" s="24"/>
      <c r="EJ93" s="23"/>
      <c r="EK93" s="16"/>
      <c r="EL93" s="16"/>
      <c r="EM93" s="24"/>
      <c r="EN93" s="23"/>
      <c r="EO93" s="16"/>
      <c r="EP93" s="16"/>
      <c r="EQ93" s="26">
        <f t="shared" si="2"/>
        <v>0</v>
      </c>
      <c r="ER93" s="23"/>
      <c r="ES93" s="16"/>
      <c r="ET93" s="16"/>
      <c r="EU93" s="26">
        <v>599955458</v>
      </c>
    </row>
    <row r="94" spans="1:151" ht="44.25" customHeight="1">
      <c r="A94" s="9" t="s">
        <v>9</v>
      </c>
      <c r="B94" s="10" t="s">
        <v>10</v>
      </c>
      <c r="C94" s="11" t="s">
        <v>18</v>
      </c>
      <c r="D94" s="12">
        <v>26005488</v>
      </c>
      <c r="E94" s="13" t="s">
        <v>391</v>
      </c>
      <c r="F94" s="11" t="s">
        <v>56</v>
      </c>
      <c r="G94" s="13" t="s">
        <v>392</v>
      </c>
      <c r="H94" s="14">
        <v>13895959782</v>
      </c>
      <c r="I94" s="15" t="s">
        <v>299</v>
      </c>
      <c r="J94" s="16" t="s">
        <v>225</v>
      </c>
      <c r="K94" s="16" t="s">
        <v>29</v>
      </c>
      <c r="L94" s="8"/>
      <c r="M94" s="8">
        <v>46021</v>
      </c>
      <c r="N94" s="17">
        <v>45922</v>
      </c>
      <c r="O94" s="48">
        <f t="shared" ref="O94:O95" ca="1" si="30">N94-TODAY()</f>
        <v>-20</v>
      </c>
      <c r="P94" s="12" t="str">
        <f ca="1">IF(O94&gt;=6,"Vigente",IF(AND(O94&gt;=1,O94&lt;=5),"Por Vencer","Vencido"))</f>
        <v>Vencido</v>
      </c>
      <c r="Q94" s="17">
        <v>45947</v>
      </c>
      <c r="R94" s="48">
        <f t="shared" ref="R94:R95" ca="1" si="31">Q94-TODAY()</f>
        <v>5</v>
      </c>
      <c r="S94" s="12" t="str">
        <f t="shared" ref="S94:S95" ca="1" si="32">IF(R94&gt;=6,"Vigente",IF(AND(R94&gt;=1,R94&lt;=5),"Por Vencer","Vencido"))</f>
        <v>Por Vencer</v>
      </c>
      <c r="T94" s="47"/>
      <c r="U94" s="22"/>
      <c r="V94" s="23"/>
      <c r="W94" s="24"/>
      <c r="X94" s="24"/>
      <c r="Y94" s="24"/>
      <c r="Z94" s="23"/>
      <c r="AA94" s="16"/>
      <c r="AB94" s="16"/>
      <c r="AC94" s="24"/>
      <c r="AD94" s="23"/>
      <c r="AE94" s="16"/>
      <c r="AF94" s="16"/>
      <c r="AG94" s="24"/>
      <c r="AH94" s="23"/>
      <c r="AI94" s="16"/>
      <c r="AJ94" s="16"/>
      <c r="AK94" s="24"/>
      <c r="AL94" s="23"/>
      <c r="AM94" s="16"/>
      <c r="AN94" s="16"/>
      <c r="AO94" s="24">
        <v>13895959782</v>
      </c>
      <c r="AP94" s="23">
        <v>1</v>
      </c>
      <c r="AQ94" s="25">
        <f t="shared" si="0"/>
        <v>13895959782</v>
      </c>
      <c r="AR94" s="23"/>
      <c r="AS94" s="16"/>
      <c r="AT94" s="16"/>
      <c r="AU94" s="24"/>
      <c r="AV94" s="23"/>
      <c r="AW94" s="16"/>
      <c r="AX94" s="16"/>
      <c r="AY94" s="24"/>
      <c r="AZ94" s="23"/>
      <c r="BA94" s="16"/>
      <c r="BB94" s="16"/>
      <c r="BC94" s="24"/>
      <c r="BD94" s="23"/>
      <c r="BE94" s="16"/>
      <c r="BF94" s="16"/>
      <c r="BG94" s="24"/>
      <c r="BH94" s="23"/>
      <c r="BI94" s="16"/>
      <c r="BJ94" s="16"/>
      <c r="BK94" s="24"/>
      <c r="BL94" s="23"/>
      <c r="BM94" s="16"/>
      <c r="BN94" s="16"/>
      <c r="BO94" s="24"/>
      <c r="BP94" s="23"/>
      <c r="BQ94" s="16"/>
      <c r="BR94" s="16"/>
      <c r="BS94" s="24"/>
      <c r="BT94" s="23"/>
      <c r="BU94" s="16"/>
      <c r="BV94" s="16"/>
      <c r="BW94" s="24"/>
      <c r="BX94" s="23"/>
      <c r="BY94" s="16"/>
      <c r="BZ94" s="16"/>
      <c r="CA94" s="24"/>
      <c r="CB94" s="23"/>
      <c r="CC94" s="16"/>
      <c r="CD94" s="16"/>
      <c r="CE94" s="24"/>
      <c r="CF94" s="23"/>
      <c r="CG94" s="16"/>
      <c r="CH94" s="16"/>
      <c r="CI94" s="24"/>
      <c r="CJ94" s="23"/>
      <c r="CK94" s="16"/>
      <c r="CL94" s="16"/>
      <c r="CM94" s="24"/>
      <c r="CN94" s="23"/>
      <c r="CO94" s="16"/>
      <c r="CP94" s="16"/>
      <c r="CQ94" s="26">
        <f t="shared" si="12"/>
        <v>0</v>
      </c>
      <c r="CR94" s="23"/>
      <c r="CS94" s="16"/>
      <c r="CT94" s="16"/>
      <c r="CU94" s="24"/>
      <c r="CV94" s="23"/>
      <c r="CW94" s="16"/>
      <c r="CX94" s="16"/>
      <c r="CY94" s="24"/>
      <c r="CZ94" s="23"/>
      <c r="DA94" s="16"/>
      <c r="DB94" s="16"/>
      <c r="DC94" s="24"/>
      <c r="DD94" s="23"/>
      <c r="DE94" s="16"/>
      <c r="DF94" s="16"/>
      <c r="DG94" s="24"/>
      <c r="DH94" s="23"/>
      <c r="DI94" s="16"/>
      <c r="DJ94" s="16"/>
      <c r="DK94" s="24"/>
      <c r="DL94" s="23"/>
      <c r="DM94" s="16"/>
      <c r="DN94" s="16"/>
      <c r="DO94" s="24"/>
      <c r="DP94" s="23"/>
      <c r="DQ94" s="16"/>
      <c r="DR94" s="16"/>
      <c r="DS94" s="24"/>
      <c r="DT94" s="23"/>
      <c r="DU94" s="16"/>
      <c r="DV94" s="16"/>
      <c r="DW94" s="24"/>
      <c r="DX94" s="23"/>
      <c r="DY94" s="16"/>
      <c r="DZ94" s="16"/>
      <c r="EA94" s="24"/>
      <c r="EB94" s="23"/>
      <c r="EC94" s="16"/>
      <c r="ED94" s="16"/>
      <c r="EE94" s="24"/>
      <c r="EF94" s="23"/>
      <c r="EG94" s="16"/>
      <c r="EH94" s="16"/>
      <c r="EI94" s="24"/>
      <c r="EJ94" s="23"/>
      <c r="EK94" s="16"/>
      <c r="EL94" s="16"/>
      <c r="EM94" s="24"/>
      <c r="EN94" s="23"/>
      <c r="EO94" s="16"/>
      <c r="EP94" s="16"/>
      <c r="EQ94" s="26">
        <f t="shared" si="2"/>
        <v>0</v>
      </c>
      <c r="ER94" s="23"/>
      <c r="ES94" s="16"/>
      <c r="ET94" s="16"/>
      <c r="EU94" s="26">
        <v>13895959782</v>
      </c>
    </row>
    <row r="95" spans="1:151" ht="44.25" customHeight="1">
      <c r="A95" s="9" t="s">
        <v>9</v>
      </c>
      <c r="B95" s="27" t="s">
        <v>10</v>
      </c>
      <c r="C95" s="11" t="s">
        <v>6</v>
      </c>
      <c r="D95" s="12">
        <v>26005488</v>
      </c>
      <c r="E95" s="13" t="s">
        <v>391</v>
      </c>
      <c r="F95" s="11" t="s">
        <v>56</v>
      </c>
      <c r="G95" s="13" t="s">
        <v>393</v>
      </c>
      <c r="H95" s="14">
        <v>5000000000</v>
      </c>
      <c r="I95" s="15" t="s">
        <v>394</v>
      </c>
      <c r="J95" s="16" t="s">
        <v>225</v>
      </c>
      <c r="K95" s="16" t="s">
        <v>29</v>
      </c>
      <c r="L95" s="8"/>
      <c r="M95" s="8">
        <v>46021</v>
      </c>
      <c r="N95" s="46">
        <v>45922</v>
      </c>
      <c r="O95" s="48">
        <f t="shared" ca="1" si="30"/>
        <v>-20</v>
      </c>
      <c r="P95" s="12" t="str">
        <f ca="1">IF(O95&gt;=6,"Vigente",IF(AND(O95&gt;=1,O95&lt;=5),"Por Vencer","Vencido"))</f>
        <v>Vencido</v>
      </c>
      <c r="Q95" s="46">
        <v>45947</v>
      </c>
      <c r="R95" s="48">
        <f t="shared" ca="1" si="31"/>
        <v>5</v>
      </c>
      <c r="S95" s="12" t="str">
        <f t="shared" ca="1" si="32"/>
        <v>Por Vencer</v>
      </c>
      <c r="T95" s="47"/>
      <c r="U95" s="22"/>
      <c r="V95" s="23"/>
      <c r="W95" s="24"/>
      <c r="X95" s="24"/>
      <c r="Y95" s="24"/>
      <c r="Z95" s="23"/>
      <c r="AA95" s="16"/>
      <c r="AB95" s="16"/>
      <c r="AC95" s="24"/>
      <c r="AD95" s="23"/>
      <c r="AE95" s="16"/>
      <c r="AF95" s="16"/>
      <c r="AG95" s="24"/>
      <c r="AH95" s="23"/>
      <c r="AI95" s="16"/>
      <c r="AJ95" s="16"/>
      <c r="AK95" s="24"/>
      <c r="AL95" s="23"/>
      <c r="AM95" s="16"/>
      <c r="AN95" s="16"/>
      <c r="AO95" s="24">
        <v>5000000000</v>
      </c>
      <c r="AP95" s="23">
        <v>1</v>
      </c>
      <c r="AQ95" s="25">
        <f t="shared" si="0"/>
        <v>5000000000</v>
      </c>
      <c r="AR95" s="23">
        <v>1</v>
      </c>
      <c r="AS95" s="16"/>
      <c r="AT95" s="16"/>
      <c r="AU95" s="24"/>
      <c r="AV95" s="23"/>
      <c r="AW95" s="16"/>
      <c r="AX95" s="16"/>
      <c r="AY95" s="24"/>
      <c r="AZ95" s="23"/>
      <c r="BA95" s="16"/>
      <c r="BB95" s="16"/>
      <c r="BC95" s="24"/>
      <c r="BD95" s="23"/>
      <c r="BE95" s="16"/>
      <c r="BF95" s="16"/>
      <c r="BG95" s="24"/>
      <c r="BH95" s="23"/>
      <c r="BI95" s="16"/>
      <c r="BJ95" s="16"/>
      <c r="BK95" s="24"/>
      <c r="BL95" s="23"/>
      <c r="BM95" s="16"/>
      <c r="BN95" s="16"/>
      <c r="BO95" s="24"/>
      <c r="BP95" s="23"/>
      <c r="BQ95" s="16"/>
      <c r="BR95" s="16"/>
      <c r="BS95" s="24"/>
      <c r="BT95" s="23"/>
      <c r="BU95" s="16"/>
      <c r="BV95" s="16"/>
      <c r="BW95" s="24"/>
      <c r="BX95" s="23"/>
      <c r="BY95" s="16"/>
      <c r="BZ95" s="16"/>
      <c r="CA95" s="24"/>
      <c r="CB95" s="23"/>
      <c r="CC95" s="16"/>
      <c r="CD95" s="16"/>
      <c r="CE95" s="24"/>
      <c r="CF95" s="23"/>
      <c r="CG95" s="16"/>
      <c r="CH95" s="16"/>
      <c r="CI95" s="24"/>
      <c r="CJ95" s="23"/>
      <c r="CK95" s="16"/>
      <c r="CL95" s="16"/>
      <c r="CM95" s="24"/>
      <c r="CN95" s="23"/>
      <c r="CO95" s="16"/>
      <c r="CP95" s="16"/>
      <c r="CQ95" s="26">
        <f t="shared" si="12"/>
        <v>0</v>
      </c>
      <c r="CR95" s="23"/>
      <c r="CS95" s="16"/>
      <c r="CT95" s="16"/>
      <c r="CU95" s="24"/>
      <c r="CV95" s="23"/>
      <c r="CW95" s="16"/>
      <c r="CX95" s="16"/>
      <c r="CY95" s="24"/>
      <c r="CZ95" s="23"/>
      <c r="DA95" s="16"/>
      <c r="DB95" s="16"/>
      <c r="DC95" s="24"/>
      <c r="DD95" s="23"/>
      <c r="DE95" s="16"/>
      <c r="DF95" s="16"/>
      <c r="DG95" s="24"/>
      <c r="DH95" s="23"/>
      <c r="DI95" s="16"/>
      <c r="DJ95" s="16"/>
      <c r="DK95" s="24"/>
      <c r="DL95" s="23"/>
      <c r="DM95" s="16"/>
      <c r="DN95" s="16"/>
      <c r="DO95" s="24"/>
      <c r="DP95" s="23"/>
      <c r="DQ95" s="16"/>
      <c r="DR95" s="16"/>
      <c r="DS95" s="24"/>
      <c r="DT95" s="23"/>
      <c r="DU95" s="16"/>
      <c r="DV95" s="16"/>
      <c r="DW95" s="24"/>
      <c r="DX95" s="23"/>
      <c r="DY95" s="16"/>
      <c r="DZ95" s="16"/>
      <c r="EA95" s="24"/>
      <c r="EB95" s="23"/>
      <c r="EC95" s="16"/>
      <c r="ED95" s="16"/>
      <c r="EE95" s="24"/>
      <c r="EF95" s="23"/>
      <c r="EG95" s="16"/>
      <c r="EH95" s="16"/>
      <c r="EI95" s="24"/>
      <c r="EJ95" s="23"/>
      <c r="EK95" s="16"/>
      <c r="EL95" s="16"/>
      <c r="EM95" s="24"/>
      <c r="EN95" s="23"/>
      <c r="EO95" s="16"/>
      <c r="EP95" s="16"/>
      <c r="EQ95" s="26">
        <f t="shared" si="2"/>
        <v>0</v>
      </c>
      <c r="ER95" s="23"/>
      <c r="ES95" s="16"/>
      <c r="ET95" s="16"/>
      <c r="EU95" s="26">
        <v>5000000000</v>
      </c>
    </row>
    <row r="96" spans="1:151" ht="44.25" customHeight="1">
      <c r="A96" s="9" t="s">
        <v>9</v>
      </c>
      <c r="B96" s="10" t="s">
        <v>34</v>
      </c>
      <c r="C96" s="11" t="s">
        <v>6</v>
      </c>
      <c r="D96" s="12">
        <v>26005260</v>
      </c>
      <c r="E96" s="13" t="s">
        <v>395</v>
      </c>
      <c r="F96" s="9" t="s">
        <v>57</v>
      </c>
      <c r="G96" s="90" t="s">
        <v>396</v>
      </c>
      <c r="H96" s="14">
        <v>260000000</v>
      </c>
      <c r="I96" s="15" t="s">
        <v>295</v>
      </c>
      <c r="J96" s="16" t="s">
        <v>225</v>
      </c>
      <c r="K96" s="16" t="s">
        <v>225</v>
      </c>
      <c r="L96" s="8">
        <v>45907</v>
      </c>
      <c r="M96" s="8">
        <v>46006</v>
      </c>
      <c r="N96" s="17">
        <v>45853</v>
      </c>
      <c r="O96" s="48"/>
      <c r="P96" s="19" t="s">
        <v>226</v>
      </c>
      <c r="Q96" s="17">
        <v>45899</v>
      </c>
      <c r="R96" s="48"/>
      <c r="S96" s="132" t="s">
        <v>52</v>
      </c>
      <c r="T96" s="52" t="s">
        <v>397</v>
      </c>
      <c r="U96" s="22"/>
      <c r="V96" s="23"/>
      <c r="W96" s="24"/>
      <c r="X96" s="24"/>
      <c r="Y96" s="24"/>
      <c r="Z96" s="23"/>
      <c r="AA96" s="16"/>
      <c r="AB96" s="16"/>
      <c r="AC96" s="24"/>
      <c r="AD96" s="23"/>
      <c r="AE96" s="16"/>
      <c r="AF96" s="16"/>
      <c r="AG96" s="24">
        <v>130000000</v>
      </c>
      <c r="AH96" s="23">
        <v>0.5</v>
      </c>
      <c r="AI96" s="16"/>
      <c r="AJ96" s="16"/>
      <c r="AK96" s="24">
        <v>65000000</v>
      </c>
      <c r="AL96" s="23">
        <v>0.25</v>
      </c>
      <c r="AM96" s="16"/>
      <c r="AN96" s="16"/>
      <c r="AO96" s="24">
        <v>65000000</v>
      </c>
      <c r="AP96" s="23">
        <v>0.25</v>
      </c>
      <c r="AQ96" s="25">
        <f t="shared" si="0"/>
        <v>260000000</v>
      </c>
      <c r="AR96" s="23"/>
      <c r="AS96" s="16"/>
      <c r="AT96" s="16"/>
      <c r="AU96" s="24"/>
      <c r="AV96" s="23"/>
      <c r="AW96" s="16"/>
      <c r="AX96" s="16"/>
      <c r="AY96" s="24"/>
      <c r="AZ96" s="23"/>
      <c r="BA96" s="16"/>
      <c r="BB96" s="16"/>
      <c r="BC96" s="24"/>
      <c r="BD96" s="23"/>
      <c r="BE96" s="16"/>
      <c r="BF96" s="16"/>
      <c r="BG96" s="24"/>
      <c r="BH96" s="23"/>
      <c r="BI96" s="16"/>
      <c r="BJ96" s="16"/>
      <c r="BK96" s="24"/>
      <c r="BL96" s="23"/>
      <c r="BM96" s="16"/>
      <c r="BN96" s="16"/>
      <c r="BO96" s="24"/>
      <c r="BP96" s="23"/>
      <c r="BQ96" s="16"/>
      <c r="BR96" s="16"/>
      <c r="BS96" s="24"/>
      <c r="BT96" s="23"/>
      <c r="BU96" s="16"/>
      <c r="BV96" s="16"/>
      <c r="BW96" s="24"/>
      <c r="BX96" s="23"/>
      <c r="BY96" s="16"/>
      <c r="BZ96" s="16"/>
      <c r="CA96" s="24"/>
      <c r="CB96" s="23"/>
      <c r="CC96" s="16"/>
      <c r="CD96" s="16"/>
      <c r="CE96" s="24"/>
      <c r="CF96" s="23"/>
      <c r="CG96" s="16"/>
      <c r="CH96" s="16"/>
      <c r="CI96" s="24"/>
      <c r="CJ96" s="23"/>
      <c r="CK96" s="16"/>
      <c r="CL96" s="16"/>
      <c r="CM96" s="24"/>
      <c r="CN96" s="23"/>
      <c r="CO96" s="16"/>
      <c r="CP96" s="16"/>
      <c r="CQ96" s="26">
        <f t="shared" si="12"/>
        <v>0</v>
      </c>
      <c r="CR96" s="23"/>
      <c r="CS96" s="16"/>
      <c r="CT96" s="16"/>
      <c r="CU96" s="24"/>
      <c r="CV96" s="23"/>
      <c r="CW96" s="16"/>
      <c r="CX96" s="16"/>
      <c r="CY96" s="24"/>
      <c r="CZ96" s="23"/>
      <c r="DA96" s="16"/>
      <c r="DB96" s="16"/>
      <c r="DC96" s="24"/>
      <c r="DD96" s="23"/>
      <c r="DE96" s="16"/>
      <c r="DF96" s="16"/>
      <c r="DG96" s="24"/>
      <c r="DH96" s="23"/>
      <c r="DI96" s="16"/>
      <c r="DJ96" s="16"/>
      <c r="DK96" s="24"/>
      <c r="DL96" s="23"/>
      <c r="DM96" s="16"/>
      <c r="DN96" s="16"/>
      <c r="DO96" s="24"/>
      <c r="DP96" s="23"/>
      <c r="DQ96" s="16"/>
      <c r="DR96" s="16"/>
      <c r="DS96" s="24"/>
      <c r="DT96" s="23"/>
      <c r="DU96" s="16"/>
      <c r="DV96" s="16"/>
      <c r="DW96" s="24"/>
      <c r="DX96" s="23"/>
      <c r="DY96" s="16"/>
      <c r="DZ96" s="16"/>
      <c r="EA96" s="24"/>
      <c r="EB96" s="23"/>
      <c r="EC96" s="16"/>
      <c r="ED96" s="16"/>
      <c r="EE96" s="24"/>
      <c r="EF96" s="23"/>
      <c r="EG96" s="16"/>
      <c r="EH96" s="16"/>
      <c r="EI96" s="24"/>
      <c r="EJ96" s="23"/>
      <c r="EK96" s="16"/>
      <c r="EL96" s="16"/>
      <c r="EM96" s="24"/>
      <c r="EN96" s="23"/>
      <c r="EO96" s="16"/>
      <c r="EP96" s="16"/>
      <c r="EQ96" s="26">
        <f t="shared" si="2"/>
        <v>0</v>
      </c>
      <c r="ER96" s="23"/>
      <c r="ES96" s="16"/>
      <c r="ET96" s="16"/>
      <c r="EU96" s="26">
        <v>260000000</v>
      </c>
    </row>
    <row r="97" spans="1:151" ht="44.25" customHeight="1">
      <c r="A97" s="9" t="s">
        <v>9</v>
      </c>
      <c r="B97" s="27" t="s">
        <v>34</v>
      </c>
      <c r="C97" s="11" t="s">
        <v>6</v>
      </c>
      <c r="D97" s="12">
        <v>26005260</v>
      </c>
      <c r="E97" s="13" t="s">
        <v>395</v>
      </c>
      <c r="F97" s="9" t="s">
        <v>57</v>
      </c>
      <c r="G97" s="90" t="s">
        <v>398</v>
      </c>
      <c r="H97" s="14">
        <v>500000000</v>
      </c>
      <c r="I97" s="15" t="s">
        <v>265</v>
      </c>
      <c r="J97" s="16" t="s">
        <v>225</v>
      </c>
      <c r="K97" s="16" t="s">
        <v>225</v>
      </c>
      <c r="L97" s="8">
        <v>45892</v>
      </c>
      <c r="M97" s="8">
        <v>46021</v>
      </c>
      <c r="N97" s="17">
        <v>45869</v>
      </c>
      <c r="O97" s="48"/>
      <c r="P97" s="19" t="s">
        <v>226</v>
      </c>
      <c r="Q97" s="17">
        <v>45884</v>
      </c>
      <c r="R97" s="48"/>
      <c r="S97" s="132" t="s">
        <v>52</v>
      </c>
      <c r="T97" s="52" t="s">
        <v>397</v>
      </c>
      <c r="U97" s="22"/>
      <c r="V97" s="23"/>
      <c r="W97" s="24"/>
      <c r="X97" s="24"/>
      <c r="Y97" s="24"/>
      <c r="Z97" s="23"/>
      <c r="AA97" s="16"/>
      <c r="AB97" s="16"/>
      <c r="AC97" s="24"/>
      <c r="AD97" s="23"/>
      <c r="AE97" s="16"/>
      <c r="AF97" s="16"/>
      <c r="AG97" s="24">
        <v>250000000</v>
      </c>
      <c r="AH97" s="23">
        <v>0.5</v>
      </c>
      <c r="AI97" s="16"/>
      <c r="AJ97" s="16"/>
      <c r="AK97" s="24"/>
      <c r="AL97" s="23"/>
      <c r="AM97" s="16"/>
      <c r="AN97" s="16"/>
      <c r="AO97" s="24">
        <v>250000000</v>
      </c>
      <c r="AP97" s="23">
        <v>0.5</v>
      </c>
      <c r="AQ97" s="25">
        <f t="shared" si="0"/>
        <v>500000000</v>
      </c>
      <c r="AR97" s="23"/>
      <c r="AS97" s="16"/>
      <c r="AT97" s="16"/>
      <c r="AU97" s="24"/>
      <c r="AV97" s="23"/>
      <c r="AW97" s="16"/>
      <c r="AX97" s="16"/>
      <c r="AY97" s="24"/>
      <c r="AZ97" s="23"/>
      <c r="BA97" s="16"/>
      <c r="BB97" s="16"/>
      <c r="BC97" s="24"/>
      <c r="BD97" s="23"/>
      <c r="BE97" s="16"/>
      <c r="BF97" s="16"/>
      <c r="BG97" s="24"/>
      <c r="BH97" s="23"/>
      <c r="BI97" s="16"/>
      <c r="BJ97" s="16"/>
      <c r="BK97" s="24"/>
      <c r="BL97" s="23"/>
      <c r="BM97" s="16"/>
      <c r="BN97" s="16"/>
      <c r="BO97" s="24"/>
      <c r="BP97" s="23"/>
      <c r="BQ97" s="16"/>
      <c r="BR97" s="16"/>
      <c r="BS97" s="24"/>
      <c r="BT97" s="23"/>
      <c r="BU97" s="16"/>
      <c r="BV97" s="16"/>
      <c r="BW97" s="24"/>
      <c r="BX97" s="23"/>
      <c r="BY97" s="16"/>
      <c r="BZ97" s="16"/>
      <c r="CA97" s="24"/>
      <c r="CB97" s="23"/>
      <c r="CC97" s="16"/>
      <c r="CD97" s="16"/>
      <c r="CE97" s="24"/>
      <c r="CF97" s="23"/>
      <c r="CG97" s="16"/>
      <c r="CH97" s="16"/>
      <c r="CI97" s="24"/>
      <c r="CJ97" s="23"/>
      <c r="CK97" s="16"/>
      <c r="CL97" s="16"/>
      <c r="CM97" s="24"/>
      <c r="CN97" s="23"/>
      <c r="CO97" s="16"/>
      <c r="CP97" s="16"/>
      <c r="CQ97" s="26">
        <f t="shared" si="12"/>
        <v>0</v>
      </c>
      <c r="CR97" s="23"/>
      <c r="CS97" s="16"/>
      <c r="CT97" s="16"/>
      <c r="CU97" s="24"/>
      <c r="CV97" s="23"/>
      <c r="CW97" s="16"/>
      <c r="CX97" s="16"/>
      <c r="CY97" s="24"/>
      <c r="CZ97" s="23"/>
      <c r="DA97" s="16"/>
      <c r="DB97" s="16"/>
      <c r="DC97" s="24"/>
      <c r="DD97" s="23"/>
      <c r="DE97" s="16"/>
      <c r="DF97" s="16"/>
      <c r="DG97" s="24"/>
      <c r="DH97" s="23"/>
      <c r="DI97" s="16"/>
      <c r="DJ97" s="16"/>
      <c r="DK97" s="24"/>
      <c r="DL97" s="23"/>
      <c r="DM97" s="16"/>
      <c r="DN97" s="16"/>
      <c r="DO97" s="24"/>
      <c r="DP97" s="23"/>
      <c r="DQ97" s="16"/>
      <c r="DR97" s="16"/>
      <c r="DS97" s="24"/>
      <c r="DT97" s="23"/>
      <c r="DU97" s="16"/>
      <c r="DV97" s="16"/>
      <c r="DW97" s="24"/>
      <c r="DX97" s="23"/>
      <c r="DY97" s="16"/>
      <c r="DZ97" s="16"/>
      <c r="EA97" s="24"/>
      <c r="EB97" s="23"/>
      <c r="EC97" s="16"/>
      <c r="ED97" s="16"/>
      <c r="EE97" s="24"/>
      <c r="EF97" s="23"/>
      <c r="EG97" s="16"/>
      <c r="EH97" s="16"/>
      <c r="EI97" s="24"/>
      <c r="EJ97" s="23"/>
      <c r="EK97" s="16"/>
      <c r="EL97" s="16"/>
      <c r="EM97" s="24"/>
      <c r="EN97" s="23"/>
      <c r="EO97" s="16"/>
      <c r="EP97" s="16"/>
      <c r="EQ97" s="26">
        <f t="shared" si="2"/>
        <v>0</v>
      </c>
      <c r="ER97" s="23"/>
      <c r="ES97" s="16"/>
      <c r="ET97" s="16"/>
      <c r="EU97" s="26">
        <v>500000000</v>
      </c>
    </row>
    <row r="98" spans="1:151" ht="44.25" customHeight="1">
      <c r="A98" s="9" t="s">
        <v>9</v>
      </c>
      <c r="B98" s="10" t="s">
        <v>34</v>
      </c>
      <c r="C98" s="11" t="s">
        <v>6</v>
      </c>
      <c r="D98" s="89">
        <v>26005260</v>
      </c>
      <c r="E98" s="90" t="s">
        <v>395</v>
      </c>
      <c r="F98" s="9" t="s">
        <v>57</v>
      </c>
      <c r="G98" s="90" t="s">
        <v>399</v>
      </c>
      <c r="H98" s="14">
        <v>15661471447</v>
      </c>
      <c r="I98" s="15" t="s">
        <v>291</v>
      </c>
      <c r="J98" s="16" t="s">
        <v>225</v>
      </c>
      <c r="K98" s="16" t="s">
        <v>29</v>
      </c>
      <c r="L98" s="8">
        <v>45944</v>
      </c>
      <c r="M98" s="8">
        <v>46021</v>
      </c>
      <c r="N98" s="17">
        <v>45873</v>
      </c>
      <c r="O98" s="48"/>
      <c r="P98" s="19" t="s">
        <v>226</v>
      </c>
      <c r="Q98" s="46">
        <v>45918</v>
      </c>
      <c r="R98" s="48"/>
      <c r="S98" s="19" t="s">
        <v>52</v>
      </c>
      <c r="T98" s="47"/>
      <c r="U98" s="22"/>
      <c r="V98" s="23"/>
      <c r="W98" s="24"/>
      <c r="X98" s="24"/>
      <c r="Y98" s="24"/>
      <c r="Z98" s="23"/>
      <c r="AA98" s="16"/>
      <c r="AB98" s="16"/>
      <c r="AC98" s="24"/>
      <c r="AD98" s="23"/>
      <c r="AE98" s="16"/>
      <c r="AF98" s="16"/>
      <c r="AG98" s="24">
        <v>0</v>
      </c>
      <c r="AH98" s="23"/>
      <c r="AI98" s="16"/>
      <c r="AJ98" s="16"/>
      <c r="AK98" s="24">
        <v>7830735723.5</v>
      </c>
      <c r="AL98" s="23">
        <v>0.5</v>
      </c>
      <c r="AM98" s="16"/>
      <c r="AN98" s="16"/>
      <c r="AO98" s="24">
        <v>7830735723.5</v>
      </c>
      <c r="AP98" s="23">
        <v>0.5</v>
      </c>
      <c r="AQ98" s="25">
        <f t="shared" si="0"/>
        <v>15661471447</v>
      </c>
      <c r="AR98" s="23"/>
      <c r="AS98" s="16"/>
      <c r="AT98" s="16"/>
      <c r="AU98" s="24"/>
      <c r="AV98" s="23"/>
      <c r="AW98" s="16"/>
      <c r="AX98" s="16"/>
      <c r="AY98" s="24"/>
      <c r="AZ98" s="23"/>
      <c r="BA98" s="16"/>
      <c r="BB98" s="16"/>
      <c r="BC98" s="24"/>
      <c r="BD98" s="23"/>
      <c r="BE98" s="16"/>
      <c r="BF98" s="16"/>
      <c r="BG98" s="24"/>
      <c r="BH98" s="23"/>
      <c r="BI98" s="16"/>
      <c r="BJ98" s="16"/>
      <c r="BK98" s="24"/>
      <c r="BL98" s="23"/>
      <c r="BM98" s="16"/>
      <c r="BN98" s="16"/>
      <c r="BO98" s="24"/>
      <c r="BP98" s="23"/>
      <c r="BQ98" s="16"/>
      <c r="BR98" s="16"/>
      <c r="BS98" s="24"/>
      <c r="BT98" s="23"/>
      <c r="BU98" s="16"/>
      <c r="BV98" s="16"/>
      <c r="BW98" s="24"/>
      <c r="BX98" s="23"/>
      <c r="BY98" s="16"/>
      <c r="BZ98" s="16"/>
      <c r="CA98" s="24"/>
      <c r="CB98" s="23"/>
      <c r="CC98" s="16"/>
      <c r="CD98" s="16"/>
      <c r="CE98" s="24"/>
      <c r="CF98" s="23"/>
      <c r="CG98" s="16"/>
      <c r="CH98" s="16"/>
      <c r="CI98" s="24"/>
      <c r="CJ98" s="23"/>
      <c r="CK98" s="16"/>
      <c r="CL98" s="16"/>
      <c r="CM98" s="24"/>
      <c r="CN98" s="23"/>
      <c r="CO98" s="16"/>
      <c r="CP98" s="16"/>
      <c r="CQ98" s="26">
        <f t="shared" si="12"/>
        <v>0</v>
      </c>
      <c r="CR98" s="23"/>
      <c r="CS98" s="16"/>
      <c r="CT98" s="16"/>
      <c r="CU98" s="24"/>
      <c r="CV98" s="23"/>
      <c r="CW98" s="16"/>
      <c r="CX98" s="16"/>
      <c r="CY98" s="24"/>
      <c r="CZ98" s="23"/>
      <c r="DA98" s="16"/>
      <c r="DB98" s="16"/>
      <c r="DC98" s="24"/>
      <c r="DD98" s="23"/>
      <c r="DE98" s="16"/>
      <c r="DF98" s="16"/>
      <c r="DG98" s="24"/>
      <c r="DH98" s="23"/>
      <c r="DI98" s="16"/>
      <c r="DJ98" s="16"/>
      <c r="DK98" s="24"/>
      <c r="DL98" s="23"/>
      <c r="DM98" s="16"/>
      <c r="DN98" s="16"/>
      <c r="DO98" s="24"/>
      <c r="DP98" s="23"/>
      <c r="DQ98" s="16"/>
      <c r="DR98" s="16"/>
      <c r="DS98" s="24"/>
      <c r="DT98" s="23"/>
      <c r="DU98" s="16"/>
      <c r="DV98" s="16"/>
      <c r="DW98" s="24"/>
      <c r="DX98" s="23"/>
      <c r="DY98" s="16"/>
      <c r="DZ98" s="16"/>
      <c r="EA98" s="24"/>
      <c r="EB98" s="23"/>
      <c r="EC98" s="16"/>
      <c r="ED98" s="16"/>
      <c r="EE98" s="24"/>
      <c r="EF98" s="23"/>
      <c r="EG98" s="16"/>
      <c r="EH98" s="16"/>
      <c r="EI98" s="24"/>
      <c r="EJ98" s="23"/>
      <c r="EK98" s="16"/>
      <c r="EL98" s="16"/>
      <c r="EM98" s="24"/>
      <c r="EN98" s="23"/>
      <c r="EO98" s="16"/>
      <c r="EP98" s="16"/>
      <c r="EQ98" s="26">
        <f t="shared" si="2"/>
        <v>0</v>
      </c>
      <c r="ER98" s="23"/>
      <c r="ES98" s="16"/>
      <c r="ET98" s="16"/>
      <c r="EU98" s="26">
        <v>15661471447</v>
      </c>
    </row>
    <row r="99" spans="1:151" ht="44.25" customHeight="1">
      <c r="A99" s="9" t="s">
        <v>9</v>
      </c>
      <c r="B99" s="27" t="s">
        <v>34</v>
      </c>
      <c r="C99" s="11" t="s">
        <v>6</v>
      </c>
      <c r="D99" s="12">
        <v>26005260</v>
      </c>
      <c r="E99" s="13" t="s">
        <v>395</v>
      </c>
      <c r="F99" s="9" t="s">
        <v>57</v>
      </c>
      <c r="G99" s="90" t="s">
        <v>400</v>
      </c>
      <c r="H99" s="14">
        <v>5120000000</v>
      </c>
      <c r="I99" s="15" t="s">
        <v>401</v>
      </c>
      <c r="J99" s="16" t="s">
        <v>225</v>
      </c>
      <c r="K99" s="16" t="s">
        <v>29</v>
      </c>
      <c r="L99" s="8">
        <v>45889</v>
      </c>
      <c r="M99" s="8">
        <v>46021</v>
      </c>
      <c r="N99" s="17">
        <v>45876</v>
      </c>
      <c r="O99" s="48"/>
      <c r="P99" s="19" t="s">
        <v>226</v>
      </c>
      <c r="Q99" s="17">
        <v>45881</v>
      </c>
      <c r="R99" s="48"/>
      <c r="S99" s="132" t="s">
        <v>52</v>
      </c>
      <c r="T99" s="52" t="s">
        <v>402</v>
      </c>
      <c r="U99" s="22"/>
      <c r="V99" s="23"/>
      <c r="W99" s="24"/>
      <c r="X99" s="24"/>
      <c r="Y99" s="24"/>
      <c r="Z99" s="23"/>
      <c r="AA99" s="16"/>
      <c r="AB99" s="16"/>
      <c r="AC99" s="24"/>
      <c r="AD99" s="23"/>
      <c r="AE99" s="16"/>
      <c r="AF99" s="16"/>
      <c r="AG99" s="24">
        <v>0</v>
      </c>
      <c r="AH99" s="23"/>
      <c r="AI99" s="16"/>
      <c r="AJ99" s="16"/>
      <c r="AK99" s="24">
        <v>5120000000</v>
      </c>
      <c r="AL99" s="23">
        <v>1</v>
      </c>
      <c r="AM99" s="16"/>
      <c r="AN99" s="16"/>
      <c r="AO99" s="24"/>
      <c r="AP99" s="23"/>
      <c r="AQ99" s="25">
        <f t="shared" si="0"/>
        <v>5120000000</v>
      </c>
      <c r="AR99" s="23"/>
      <c r="AS99" s="16"/>
      <c r="AT99" s="16"/>
      <c r="AU99" s="24"/>
      <c r="AV99" s="23"/>
      <c r="AW99" s="16"/>
      <c r="AX99" s="16"/>
      <c r="AY99" s="24"/>
      <c r="AZ99" s="23"/>
      <c r="BA99" s="16"/>
      <c r="BB99" s="16"/>
      <c r="BC99" s="24"/>
      <c r="BD99" s="23"/>
      <c r="BE99" s="16"/>
      <c r="BF99" s="16"/>
      <c r="BG99" s="24"/>
      <c r="BH99" s="23"/>
      <c r="BI99" s="16"/>
      <c r="BJ99" s="16"/>
      <c r="BK99" s="24"/>
      <c r="BL99" s="23"/>
      <c r="BM99" s="16"/>
      <c r="BN99" s="16"/>
      <c r="BO99" s="24"/>
      <c r="BP99" s="23"/>
      <c r="BQ99" s="16"/>
      <c r="BR99" s="16"/>
      <c r="BS99" s="24"/>
      <c r="BT99" s="23"/>
      <c r="BU99" s="16"/>
      <c r="BV99" s="16"/>
      <c r="BW99" s="24"/>
      <c r="BX99" s="23"/>
      <c r="BY99" s="16"/>
      <c r="BZ99" s="16"/>
      <c r="CA99" s="24"/>
      <c r="CB99" s="23"/>
      <c r="CC99" s="16"/>
      <c r="CD99" s="16"/>
      <c r="CE99" s="24"/>
      <c r="CF99" s="23"/>
      <c r="CG99" s="16"/>
      <c r="CH99" s="16"/>
      <c r="CI99" s="24"/>
      <c r="CJ99" s="23"/>
      <c r="CK99" s="16"/>
      <c r="CL99" s="16"/>
      <c r="CM99" s="24"/>
      <c r="CN99" s="23"/>
      <c r="CO99" s="16"/>
      <c r="CP99" s="16"/>
      <c r="CQ99" s="26">
        <f t="shared" si="12"/>
        <v>0</v>
      </c>
      <c r="CR99" s="23"/>
      <c r="CS99" s="16"/>
      <c r="CT99" s="16"/>
      <c r="CU99" s="24"/>
      <c r="CV99" s="23"/>
      <c r="CW99" s="16"/>
      <c r="CX99" s="16"/>
      <c r="CY99" s="24"/>
      <c r="CZ99" s="23"/>
      <c r="DA99" s="16"/>
      <c r="DB99" s="16"/>
      <c r="DC99" s="24"/>
      <c r="DD99" s="23"/>
      <c r="DE99" s="16"/>
      <c r="DF99" s="16"/>
      <c r="DG99" s="24"/>
      <c r="DH99" s="23"/>
      <c r="DI99" s="16"/>
      <c r="DJ99" s="16"/>
      <c r="DK99" s="24"/>
      <c r="DL99" s="23"/>
      <c r="DM99" s="16"/>
      <c r="DN99" s="16"/>
      <c r="DO99" s="24"/>
      <c r="DP99" s="23"/>
      <c r="DQ99" s="16"/>
      <c r="DR99" s="16"/>
      <c r="DS99" s="24"/>
      <c r="DT99" s="23"/>
      <c r="DU99" s="16"/>
      <c r="DV99" s="16"/>
      <c r="DW99" s="24"/>
      <c r="DX99" s="23"/>
      <c r="DY99" s="16"/>
      <c r="DZ99" s="16"/>
      <c r="EA99" s="24"/>
      <c r="EB99" s="23"/>
      <c r="EC99" s="16"/>
      <c r="ED99" s="16"/>
      <c r="EE99" s="24"/>
      <c r="EF99" s="23"/>
      <c r="EG99" s="16"/>
      <c r="EH99" s="16"/>
      <c r="EI99" s="24"/>
      <c r="EJ99" s="23"/>
      <c r="EK99" s="16"/>
      <c r="EL99" s="16"/>
      <c r="EM99" s="24"/>
      <c r="EN99" s="23"/>
      <c r="EO99" s="16"/>
      <c r="EP99" s="16"/>
      <c r="EQ99" s="26">
        <f t="shared" si="2"/>
        <v>0</v>
      </c>
      <c r="ER99" s="23"/>
      <c r="ES99" s="16"/>
      <c r="ET99" s="16"/>
      <c r="EU99" s="26">
        <v>5120000000</v>
      </c>
    </row>
    <row r="100" spans="1:151" ht="44.25" customHeight="1">
      <c r="A100" s="9" t="s">
        <v>9</v>
      </c>
      <c r="B100" s="10" t="s">
        <v>34</v>
      </c>
      <c r="C100" s="11" t="s">
        <v>6</v>
      </c>
      <c r="D100" s="12">
        <v>26005260</v>
      </c>
      <c r="E100" s="13" t="s">
        <v>395</v>
      </c>
      <c r="F100" s="9" t="s">
        <v>57</v>
      </c>
      <c r="G100" s="90" t="s">
        <v>403</v>
      </c>
      <c r="H100" s="14">
        <v>2480000000</v>
      </c>
      <c r="I100" s="15" t="s">
        <v>317</v>
      </c>
      <c r="J100" s="16" t="s">
        <v>29</v>
      </c>
      <c r="K100" s="16" t="s">
        <v>225</v>
      </c>
      <c r="L100" s="8">
        <v>45927</v>
      </c>
      <c r="M100" s="8">
        <v>46073</v>
      </c>
      <c r="N100" s="46">
        <v>45894</v>
      </c>
      <c r="O100" s="48"/>
      <c r="P100" s="19" t="s">
        <v>226</v>
      </c>
      <c r="Q100" s="46">
        <v>45927</v>
      </c>
      <c r="R100" s="48"/>
      <c r="S100" s="19" t="s">
        <v>52</v>
      </c>
      <c r="T100" s="52" t="s">
        <v>404</v>
      </c>
      <c r="U100" s="22"/>
      <c r="V100" s="23"/>
      <c r="W100" s="24"/>
      <c r="X100" s="24"/>
      <c r="Y100" s="24"/>
      <c r="Z100" s="23"/>
      <c r="AA100" s="16"/>
      <c r="AB100" s="16"/>
      <c r="AC100" s="24"/>
      <c r="AD100" s="23"/>
      <c r="AE100" s="16"/>
      <c r="AF100" s="16"/>
      <c r="AG100" s="24"/>
      <c r="AH100" s="23"/>
      <c r="AI100" s="16"/>
      <c r="AJ100" s="16"/>
      <c r="AK100" s="24">
        <v>496000000</v>
      </c>
      <c r="AL100" s="23">
        <v>0.2</v>
      </c>
      <c r="AM100" s="16"/>
      <c r="AN100" s="16"/>
      <c r="AO100" s="24">
        <v>1488000000</v>
      </c>
      <c r="AP100" s="23">
        <v>0.6</v>
      </c>
      <c r="AQ100" s="25">
        <f t="shared" si="0"/>
        <v>1984000000</v>
      </c>
      <c r="AR100" s="23"/>
      <c r="AS100" s="16"/>
      <c r="AT100" s="16"/>
      <c r="AU100" s="24"/>
      <c r="AV100" s="23"/>
      <c r="AW100" s="16"/>
      <c r="AX100" s="16"/>
      <c r="AY100" s="24"/>
      <c r="AZ100" s="23"/>
      <c r="BA100" s="16"/>
      <c r="BB100" s="16"/>
      <c r="BC100" s="24">
        <v>496000000</v>
      </c>
      <c r="BD100" s="23">
        <v>0.2</v>
      </c>
      <c r="BE100" s="16"/>
      <c r="BF100" s="16"/>
      <c r="BG100" s="24"/>
      <c r="BH100" s="23"/>
      <c r="BI100" s="16"/>
      <c r="BJ100" s="16"/>
      <c r="BK100" s="24"/>
      <c r="BL100" s="23"/>
      <c r="BM100" s="16"/>
      <c r="BN100" s="16"/>
      <c r="BO100" s="24"/>
      <c r="BP100" s="23"/>
      <c r="BQ100" s="16"/>
      <c r="BR100" s="16"/>
      <c r="BS100" s="24"/>
      <c r="BT100" s="23"/>
      <c r="BU100" s="16"/>
      <c r="BV100" s="16"/>
      <c r="BW100" s="24"/>
      <c r="BX100" s="23"/>
      <c r="BY100" s="16"/>
      <c r="BZ100" s="16"/>
      <c r="CA100" s="24"/>
      <c r="CB100" s="23"/>
      <c r="CC100" s="16"/>
      <c r="CD100" s="16"/>
      <c r="CE100" s="24"/>
      <c r="CF100" s="23"/>
      <c r="CG100" s="16"/>
      <c r="CH100" s="16"/>
      <c r="CI100" s="24"/>
      <c r="CJ100" s="23"/>
      <c r="CK100" s="16"/>
      <c r="CL100" s="16"/>
      <c r="CM100" s="24"/>
      <c r="CN100" s="23"/>
      <c r="CO100" s="16"/>
      <c r="CP100" s="16"/>
      <c r="CQ100" s="26">
        <f t="shared" si="12"/>
        <v>496000000</v>
      </c>
      <c r="CR100" s="23"/>
      <c r="CS100" s="16"/>
      <c r="CT100" s="16"/>
      <c r="CU100" s="24"/>
      <c r="CV100" s="23"/>
      <c r="CW100" s="16"/>
      <c r="CX100" s="16"/>
      <c r="CY100" s="24"/>
      <c r="CZ100" s="23"/>
      <c r="DA100" s="16"/>
      <c r="DB100" s="16"/>
      <c r="DC100" s="24"/>
      <c r="DD100" s="23"/>
      <c r="DE100" s="16"/>
      <c r="DF100" s="16"/>
      <c r="DG100" s="24"/>
      <c r="DH100" s="23"/>
      <c r="DI100" s="16"/>
      <c r="DJ100" s="16"/>
      <c r="DK100" s="24"/>
      <c r="DL100" s="23"/>
      <c r="DM100" s="16"/>
      <c r="DN100" s="16"/>
      <c r="DO100" s="24"/>
      <c r="DP100" s="23"/>
      <c r="DQ100" s="16"/>
      <c r="DR100" s="16"/>
      <c r="DS100" s="24"/>
      <c r="DT100" s="23"/>
      <c r="DU100" s="16"/>
      <c r="DV100" s="16"/>
      <c r="DW100" s="24"/>
      <c r="DX100" s="23"/>
      <c r="DY100" s="16"/>
      <c r="DZ100" s="16"/>
      <c r="EA100" s="24"/>
      <c r="EB100" s="23"/>
      <c r="EC100" s="16"/>
      <c r="ED100" s="16"/>
      <c r="EE100" s="24"/>
      <c r="EF100" s="23"/>
      <c r="EG100" s="16"/>
      <c r="EH100" s="16"/>
      <c r="EI100" s="24"/>
      <c r="EJ100" s="23"/>
      <c r="EK100" s="16"/>
      <c r="EL100" s="16"/>
      <c r="EM100" s="24"/>
      <c r="EN100" s="23"/>
      <c r="EO100" s="16"/>
      <c r="EP100" s="16"/>
      <c r="EQ100" s="26">
        <f t="shared" si="2"/>
        <v>0</v>
      </c>
      <c r="ER100" s="23"/>
      <c r="ES100" s="16"/>
      <c r="ET100" s="16"/>
      <c r="EU100" s="26">
        <v>2480000000</v>
      </c>
    </row>
    <row r="101" spans="1:151" ht="44.25" customHeight="1">
      <c r="A101" s="9" t="s">
        <v>9</v>
      </c>
      <c r="B101" s="27" t="s">
        <v>34</v>
      </c>
      <c r="C101" s="11" t="s">
        <v>6</v>
      </c>
      <c r="D101" s="12">
        <v>26005260</v>
      </c>
      <c r="E101" s="13" t="s">
        <v>395</v>
      </c>
      <c r="F101" s="9" t="s">
        <v>57</v>
      </c>
      <c r="G101" s="90" t="s">
        <v>405</v>
      </c>
      <c r="H101" s="14">
        <v>2897500000</v>
      </c>
      <c r="I101" s="15" t="s">
        <v>291</v>
      </c>
      <c r="J101" s="16" t="s">
        <v>29</v>
      </c>
      <c r="K101" s="16" t="s">
        <v>225</v>
      </c>
      <c r="L101" s="8">
        <v>45959</v>
      </c>
      <c r="M101" s="8">
        <v>46073</v>
      </c>
      <c r="N101" s="17">
        <v>45894</v>
      </c>
      <c r="O101" s="48"/>
      <c r="P101" s="19" t="s">
        <v>226</v>
      </c>
      <c r="Q101" s="46">
        <v>45957</v>
      </c>
      <c r="R101" s="48">
        <f ca="1">Q101-TODAY()</f>
        <v>15</v>
      </c>
      <c r="S101" s="12" t="str">
        <f ca="1">IF(R101&gt;=6,"Vigente",IF(AND(R101&gt;=1,R101&lt;=5),"Por Vencer","Vencido"))</f>
        <v>Vigente</v>
      </c>
      <c r="T101" s="52" t="s">
        <v>406</v>
      </c>
      <c r="U101" s="22"/>
      <c r="V101" s="23"/>
      <c r="W101" s="24"/>
      <c r="X101" s="24"/>
      <c r="Y101" s="24"/>
      <c r="Z101" s="23"/>
      <c r="AA101" s="16"/>
      <c r="AB101" s="16"/>
      <c r="AC101" s="24"/>
      <c r="AD101" s="23"/>
      <c r="AE101" s="16"/>
      <c r="AF101" s="16"/>
      <c r="AG101" s="24"/>
      <c r="AH101" s="23"/>
      <c r="AI101" s="16"/>
      <c r="AJ101" s="16"/>
      <c r="AK101" s="24">
        <v>579500000</v>
      </c>
      <c r="AL101" s="23">
        <v>0.2</v>
      </c>
      <c r="AM101" s="16"/>
      <c r="AN101" s="16"/>
      <c r="AO101" s="24">
        <v>1593625000.0000002</v>
      </c>
      <c r="AP101" s="23">
        <v>0.55000000000000004</v>
      </c>
      <c r="AQ101" s="25">
        <f t="shared" si="0"/>
        <v>2173125000</v>
      </c>
      <c r="AR101" s="23"/>
      <c r="AS101" s="16"/>
      <c r="AT101" s="16"/>
      <c r="AU101" s="24"/>
      <c r="AV101" s="23"/>
      <c r="AW101" s="16"/>
      <c r="AX101" s="16"/>
      <c r="AY101" s="24"/>
      <c r="AZ101" s="23"/>
      <c r="BA101" s="16"/>
      <c r="BB101" s="16"/>
      <c r="BC101" s="24">
        <v>724375000</v>
      </c>
      <c r="BD101" s="23">
        <v>0.25</v>
      </c>
      <c r="BE101" s="16"/>
      <c r="BF101" s="16"/>
      <c r="BG101" s="24"/>
      <c r="BH101" s="23"/>
      <c r="BI101" s="16"/>
      <c r="BJ101" s="16"/>
      <c r="BK101" s="24"/>
      <c r="BL101" s="23"/>
      <c r="BM101" s="16"/>
      <c r="BN101" s="16"/>
      <c r="BO101" s="24"/>
      <c r="BP101" s="23"/>
      <c r="BQ101" s="16"/>
      <c r="BR101" s="16"/>
      <c r="BS101" s="24"/>
      <c r="BT101" s="23"/>
      <c r="BU101" s="16"/>
      <c r="BV101" s="16"/>
      <c r="BW101" s="24"/>
      <c r="BX101" s="23"/>
      <c r="BY101" s="16"/>
      <c r="BZ101" s="16"/>
      <c r="CA101" s="24"/>
      <c r="CB101" s="23"/>
      <c r="CC101" s="16"/>
      <c r="CD101" s="16"/>
      <c r="CE101" s="24"/>
      <c r="CF101" s="23"/>
      <c r="CG101" s="16"/>
      <c r="CH101" s="16"/>
      <c r="CI101" s="24"/>
      <c r="CJ101" s="23"/>
      <c r="CK101" s="16"/>
      <c r="CL101" s="16"/>
      <c r="CM101" s="24"/>
      <c r="CN101" s="23"/>
      <c r="CO101" s="16"/>
      <c r="CP101" s="16"/>
      <c r="CQ101" s="26">
        <f t="shared" si="12"/>
        <v>724375000</v>
      </c>
      <c r="CR101" s="23"/>
      <c r="CS101" s="16"/>
      <c r="CT101" s="16"/>
      <c r="CU101" s="24"/>
      <c r="CV101" s="23"/>
      <c r="CW101" s="16"/>
      <c r="CX101" s="16"/>
      <c r="CY101" s="24"/>
      <c r="CZ101" s="23"/>
      <c r="DA101" s="16"/>
      <c r="DB101" s="16"/>
      <c r="DC101" s="24"/>
      <c r="DD101" s="23"/>
      <c r="DE101" s="16"/>
      <c r="DF101" s="16"/>
      <c r="DG101" s="24"/>
      <c r="DH101" s="23"/>
      <c r="DI101" s="16"/>
      <c r="DJ101" s="16"/>
      <c r="DK101" s="24"/>
      <c r="DL101" s="23"/>
      <c r="DM101" s="16"/>
      <c r="DN101" s="16"/>
      <c r="DO101" s="24"/>
      <c r="DP101" s="23"/>
      <c r="DQ101" s="16"/>
      <c r="DR101" s="16"/>
      <c r="DS101" s="24"/>
      <c r="DT101" s="23"/>
      <c r="DU101" s="16"/>
      <c r="DV101" s="16"/>
      <c r="DW101" s="24"/>
      <c r="DX101" s="23"/>
      <c r="DY101" s="16"/>
      <c r="DZ101" s="16"/>
      <c r="EA101" s="24"/>
      <c r="EB101" s="23"/>
      <c r="EC101" s="16"/>
      <c r="ED101" s="16"/>
      <c r="EE101" s="24"/>
      <c r="EF101" s="23"/>
      <c r="EG101" s="16"/>
      <c r="EH101" s="16"/>
      <c r="EI101" s="24"/>
      <c r="EJ101" s="23"/>
      <c r="EK101" s="16"/>
      <c r="EL101" s="16"/>
      <c r="EM101" s="24"/>
      <c r="EN101" s="23"/>
      <c r="EO101" s="16"/>
      <c r="EP101" s="16"/>
      <c r="EQ101" s="26">
        <f t="shared" si="2"/>
        <v>0</v>
      </c>
      <c r="ER101" s="23"/>
      <c r="ES101" s="16"/>
      <c r="ET101" s="16"/>
      <c r="EU101" s="26">
        <v>2897500000</v>
      </c>
    </row>
    <row r="102" spans="1:151" ht="44.25" customHeight="1">
      <c r="A102" s="9" t="s">
        <v>9</v>
      </c>
      <c r="B102" s="10" t="s">
        <v>34</v>
      </c>
      <c r="C102" s="11" t="s">
        <v>6</v>
      </c>
      <c r="D102" s="12">
        <v>26005260</v>
      </c>
      <c r="E102" s="13" t="s">
        <v>395</v>
      </c>
      <c r="F102" s="9" t="s">
        <v>57</v>
      </c>
      <c r="G102" s="90" t="s">
        <v>407</v>
      </c>
      <c r="H102" s="14">
        <v>920000000</v>
      </c>
      <c r="I102" s="15" t="s">
        <v>401</v>
      </c>
      <c r="J102" s="16" t="s">
        <v>29</v>
      </c>
      <c r="K102" s="16" t="s">
        <v>225</v>
      </c>
      <c r="L102" s="8">
        <v>45927</v>
      </c>
      <c r="M102" s="8">
        <v>46073</v>
      </c>
      <c r="N102" s="46">
        <v>45895</v>
      </c>
      <c r="O102" s="48"/>
      <c r="P102" s="19" t="s">
        <v>226</v>
      </c>
      <c r="Q102" s="46">
        <v>45910</v>
      </c>
      <c r="R102" s="48"/>
      <c r="S102" s="19" t="s">
        <v>52</v>
      </c>
      <c r="T102" s="52" t="s">
        <v>404</v>
      </c>
      <c r="U102" s="22"/>
      <c r="V102" s="23"/>
      <c r="W102" s="24"/>
      <c r="X102" s="24"/>
      <c r="Y102" s="24"/>
      <c r="Z102" s="23"/>
      <c r="AA102" s="16"/>
      <c r="AB102" s="16"/>
      <c r="AC102" s="24"/>
      <c r="AD102" s="23"/>
      <c r="AE102" s="16"/>
      <c r="AF102" s="16"/>
      <c r="AG102" s="24"/>
      <c r="AH102" s="23"/>
      <c r="AI102" s="16"/>
      <c r="AJ102" s="16"/>
      <c r="AK102" s="24">
        <v>230000000</v>
      </c>
      <c r="AL102" s="23">
        <v>0.25</v>
      </c>
      <c r="AM102" s="16"/>
      <c r="AN102" s="16"/>
      <c r="AO102" s="24">
        <v>460000000</v>
      </c>
      <c r="AP102" s="23">
        <v>0.5</v>
      </c>
      <c r="AQ102" s="25">
        <f t="shared" si="0"/>
        <v>690000000</v>
      </c>
      <c r="AR102" s="23"/>
      <c r="AS102" s="16"/>
      <c r="AT102" s="16"/>
      <c r="AU102" s="24"/>
      <c r="AV102" s="23"/>
      <c r="AW102" s="16"/>
      <c r="AX102" s="16"/>
      <c r="AY102" s="24"/>
      <c r="AZ102" s="23"/>
      <c r="BA102" s="16"/>
      <c r="BB102" s="16"/>
      <c r="BC102" s="24">
        <v>230000000</v>
      </c>
      <c r="BD102" s="23">
        <v>0.25</v>
      </c>
      <c r="BE102" s="16"/>
      <c r="BF102" s="16"/>
      <c r="BG102" s="24"/>
      <c r="BH102" s="23"/>
      <c r="BI102" s="16"/>
      <c r="BJ102" s="16"/>
      <c r="BK102" s="24"/>
      <c r="BL102" s="23"/>
      <c r="BM102" s="16"/>
      <c r="BN102" s="16"/>
      <c r="BO102" s="24"/>
      <c r="BP102" s="23"/>
      <c r="BQ102" s="16"/>
      <c r="BR102" s="16"/>
      <c r="BS102" s="24"/>
      <c r="BT102" s="23"/>
      <c r="BU102" s="16"/>
      <c r="BV102" s="16"/>
      <c r="BW102" s="24"/>
      <c r="BX102" s="23"/>
      <c r="BY102" s="16"/>
      <c r="BZ102" s="16"/>
      <c r="CA102" s="24"/>
      <c r="CB102" s="23"/>
      <c r="CC102" s="16"/>
      <c r="CD102" s="16"/>
      <c r="CE102" s="24"/>
      <c r="CF102" s="23"/>
      <c r="CG102" s="16"/>
      <c r="CH102" s="16"/>
      <c r="CI102" s="24"/>
      <c r="CJ102" s="23"/>
      <c r="CK102" s="16"/>
      <c r="CL102" s="16"/>
      <c r="CM102" s="24"/>
      <c r="CN102" s="23"/>
      <c r="CO102" s="16"/>
      <c r="CP102" s="16"/>
      <c r="CQ102" s="26">
        <f t="shared" si="12"/>
        <v>230000000</v>
      </c>
      <c r="CR102" s="23"/>
      <c r="CS102" s="16"/>
      <c r="CT102" s="16"/>
      <c r="CU102" s="24"/>
      <c r="CV102" s="23"/>
      <c r="CW102" s="16"/>
      <c r="CX102" s="16"/>
      <c r="CY102" s="24"/>
      <c r="CZ102" s="23"/>
      <c r="DA102" s="16"/>
      <c r="DB102" s="16"/>
      <c r="DC102" s="24"/>
      <c r="DD102" s="23"/>
      <c r="DE102" s="16"/>
      <c r="DF102" s="16"/>
      <c r="DG102" s="24"/>
      <c r="DH102" s="23"/>
      <c r="DI102" s="16"/>
      <c r="DJ102" s="16"/>
      <c r="DK102" s="24"/>
      <c r="DL102" s="23"/>
      <c r="DM102" s="16"/>
      <c r="DN102" s="16"/>
      <c r="DO102" s="24"/>
      <c r="DP102" s="23"/>
      <c r="DQ102" s="16"/>
      <c r="DR102" s="16"/>
      <c r="DS102" s="24"/>
      <c r="DT102" s="23"/>
      <c r="DU102" s="16"/>
      <c r="DV102" s="16"/>
      <c r="DW102" s="24"/>
      <c r="DX102" s="23"/>
      <c r="DY102" s="16"/>
      <c r="DZ102" s="16"/>
      <c r="EA102" s="24"/>
      <c r="EB102" s="23"/>
      <c r="EC102" s="16"/>
      <c r="ED102" s="16"/>
      <c r="EE102" s="24"/>
      <c r="EF102" s="23"/>
      <c r="EG102" s="16"/>
      <c r="EH102" s="16"/>
      <c r="EI102" s="24"/>
      <c r="EJ102" s="23"/>
      <c r="EK102" s="16"/>
      <c r="EL102" s="16"/>
      <c r="EM102" s="24"/>
      <c r="EN102" s="23"/>
      <c r="EO102" s="16"/>
      <c r="EP102" s="16"/>
      <c r="EQ102" s="26">
        <f t="shared" si="2"/>
        <v>0</v>
      </c>
      <c r="ER102" s="23"/>
      <c r="ES102" s="16"/>
      <c r="ET102" s="16"/>
      <c r="EU102" s="26">
        <v>920000000</v>
      </c>
    </row>
    <row r="103" spans="1:151" ht="44.25" customHeight="1">
      <c r="A103" s="9" t="s">
        <v>9</v>
      </c>
      <c r="B103" s="27" t="s">
        <v>34</v>
      </c>
      <c r="C103" s="11" t="s">
        <v>6</v>
      </c>
      <c r="D103" s="12">
        <v>26005260</v>
      </c>
      <c r="E103" s="13" t="s">
        <v>395</v>
      </c>
      <c r="F103" s="9" t="s">
        <v>57</v>
      </c>
      <c r="G103" s="90" t="s">
        <v>408</v>
      </c>
      <c r="H103" s="14">
        <v>5000000000</v>
      </c>
      <c r="I103" s="15" t="s">
        <v>317</v>
      </c>
      <c r="J103" s="16" t="s">
        <v>225</v>
      </c>
      <c r="K103" s="16" t="s">
        <v>29</v>
      </c>
      <c r="L103" s="8">
        <v>45934</v>
      </c>
      <c r="M103" s="8">
        <v>46073</v>
      </c>
      <c r="N103" s="17">
        <v>45898</v>
      </c>
      <c r="O103" s="48"/>
      <c r="P103" s="19" t="s">
        <v>226</v>
      </c>
      <c r="Q103" s="46">
        <v>45910</v>
      </c>
      <c r="R103" s="48"/>
      <c r="S103" s="19" t="s">
        <v>52</v>
      </c>
      <c r="T103" s="52" t="s">
        <v>292</v>
      </c>
      <c r="U103" s="22"/>
      <c r="V103" s="23"/>
      <c r="W103" s="24"/>
      <c r="X103" s="24"/>
      <c r="Y103" s="24"/>
      <c r="Z103" s="23"/>
      <c r="AA103" s="16"/>
      <c r="AB103" s="16"/>
      <c r="AC103" s="24"/>
      <c r="AD103" s="23"/>
      <c r="AE103" s="16"/>
      <c r="AF103" s="16"/>
      <c r="AG103" s="24"/>
      <c r="AH103" s="23"/>
      <c r="AI103" s="16"/>
      <c r="AJ103" s="16"/>
      <c r="AK103" s="24">
        <v>5000000000</v>
      </c>
      <c r="AL103" s="23">
        <v>1</v>
      </c>
      <c r="AM103" s="16"/>
      <c r="AN103" s="16"/>
      <c r="AO103" s="24"/>
      <c r="AP103" s="23"/>
      <c r="AQ103" s="25">
        <f t="shared" si="0"/>
        <v>5000000000</v>
      </c>
      <c r="AR103" s="23"/>
      <c r="AS103" s="16"/>
      <c r="AT103" s="16"/>
      <c r="AU103" s="24"/>
      <c r="AV103" s="23"/>
      <c r="AW103" s="16"/>
      <c r="AX103" s="16"/>
      <c r="AY103" s="24"/>
      <c r="AZ103" s="23"/>
      <c r="BA103" s="16"/>
      <c r="BB103" s="16"/>
      <c r="BC103" s="24"/>
      <c r="BD103" s="23"/>
      <c r="BE103" s="16"/>
      <c r="BF103" s="16"/>
      <c r="BG103" s="24"/>
      <c r="BH103" s="23"/>
      <c r="BI103" s="16"/>
      <c r="BJ103" s="16"/>
      <c r="BK103" s="24"/>
      <c r="BL103" s="23"/>
      <c r="BM103" s="16"/>
      <c r="BN103" s="16"/>
      <c r="BO103" s="24"/>
      <c r="BP103" s="23"/>
      <c r="BQ103" s="16"/>
      <c r="BR103" s="16"/>
      <c r="BS103" s="24"/>
      <c r="BT103" s="23"/>
      <c r="BU103" s="16"/>
      <c r="BV103" s="16"/>
      <c r="BW103" s="24"/>
      <c r="BX103" s="23"/>
      <c r="BY103" s="16"/>
      <c r="BZ103" s="16"/>
      <c r="CA103" s="24"/>
      <c r="CB103" s="23"/>
      <c r="CC103" s="16"/>
      <c r="CD103" s="16"/>
      <c r="CE103" s="24"/>
      <c r="CF103" s="23"/>
      <c r="CG103" s="16"/>
      <c r="CH103" s="16"/>
      <c r="CI103" s="24"/>
      <c r="CJ103" s="23"/>
      <c r="CK103" s="16"/>
      <c r="CL103" s="16"/>
      <c r="CM103" s="24"/>
      <c r="CN103" s="23"/>
      <c r="CO103" s="16"/>
      <c r="CP103" s="16"/>
      <c r="CQ103" s="26">
        <f t="shared" si="12"/>
        <v>0</v>
      </c>
      <c r="CR103" s="23"/>
      <c r="CS103" s="16"/>
      <c r="CT103" s="16"/>
      <c r="CU103" s="24"/>
      <c r="CV103" s="23"/>
      <c r="CW103" s="16"/>
      <c r="CX103" s="16"/>
      <c r="CY103" s="24"/>
      <c r="CZ103" s="23"/>
      <c r="DA103" s="16"/>
      <c r="DB103" s="16"/>
      <c r="DC103" s="24"/>
      <c r="DD103" s="23"/>
      <c r="DE103" s="16"/>
      <c r="DF103" s="16"/>
      <c r="DG103" s="24"/>
      <c r="DH103" s="23"/>
      <c r="DI103" s="16"/>
      <c r="DJ103" s="16"/>
      <c r="DK103" s="24"/>
      <c r="DL103" s="23"/>
      <c r="DM103" s="16"/>
      <c r="DN103" s="16"/>
      <c r="DO103" s="24"/>
      <c r="DP103" s="23"/>
      <c r="DQ103" s="16"/>
      <c r="DR103" s="16"/>
      <c r="DS103" s="24"/>
      <c r="DT103" s="23"/>
      <c r="DU103" s="16"/>
      <c r="DV103" s="16"/>
      <c r="DW103" s="24"/>
      <c r="DX103" s="23"/>
      <c r="DY103" s="16"/>
      <c r="DZ103" s="16"/>
      <c r="EA103" s="24"/>
      <c r="EB103" s="23"/>
      <c r="EC103" s="16"/>
      <c r="ED103" s="16"/>
      <c r="EE103" s="24"/>
      <c r="EF103" s="23"/>
      <c r="EG103" s="16"/>
      <c r="EH103" s="16"/>
      <c r="EI103" s="24"/>
      <c r="EJ103" s="23"/>
      <c r="EK103" s="16"/>
      <c r="EL103" s="16"/>
      <c r="EM103" s="24"/>
      <c r="EN103" s="23"/>
      <c r="EO103" s="16"/>
      <c r="EP103" s="16"/>
      <c r="EQ103" s="26">
        <f t="shared" si="2"/>
        <v>0</v>
      </c>
      <c r="ER103" s="23"/>
      <c r="ES103" s="16"/>
      <c r="ET103" s="16"/>
      <c r="EU103" s="26">
        <v>5000000000</v>
      </c>
    </row>
    <row r="104" spans="1:151" ht="44.25" customHeight="1">
      <c r="A104" s="9" t="s">
        <v>9</v>
      </c>
      <c r="B104" s="10" t="s">
        <v>34</v>
      </c>
      <c r="C104" s="11" t="s">
        <v>6</v>
      </c>
      <c r="D104" s="12">
        <v>26005260</v>
      </c>
      <c r="E104" s="13" t="s">
        <v>395</v>
      </c>
      <c r="F104" s="9" t="s">
        <v>57</v>
      </c>
      <c r="G104" s="90" t="s">
        <v>409</v>
      </c>
      <c r="H104" s="14">
        <v>10820000000</v>
      </c>
      <c r="I104" s="15" t="s">
        <v>317</v>
      </c>
      <c r="J104" s="16" t="s">
        <v>29</v>
      </c>
      <c r="K104" s="16" t="s">
        <v>29</v>
      </c>
      <c r="L104" s="8">
        <v>45930</v>
      </c>
      <c r="M104" s="8">
        <v>46073</v>
      </c>
      <c r="N104" s="17">
        <v>45898</v>
      </c>
      <c r="O104" s="48"/>
      <c r="P104" s="19" t="s">
        <v>226</v>
      </c>
      <c r="Q104" s="46">
        <v>45910</v>
      </c>
      <c r="R104" s="48"/>
      <c r="S104" s="19" t="s">
        <v>52</v>
      </c>
      <c r="T104" s="52" t="s">
        <v>410</v>
      </c>
      <c r="U104" s="22"/>
      <c r="V104" s="23"/>
      <c r="W104" s="24"/>
      <c r="X104" s="24"/>
      <c r="Y104" s="24"/>
      <c r="Z104" s="23"/>
      <c r="AA104" s="16"/>
      <c r="AB104" s="16"/>
      <c r="AC104" s="24"/>
      <c r="AD104" s="23"/>
      <c r="AE104" s="16"/>
      <c r="AF104" s="16"/>
      <c r="AG104" s="24"/>
      <c r="AH104" s="23">
        <v>0.6</v>
      </c>
      <c r="AI104" s="16"/>
      <c r="AJ104" s="16"/>
      <c r="AK104" s="24">
        <v>6492000000</v>
      </c>
      <c r="AL104" s="23">
        <v>0.6</v>
      </c>
      <c r="AM104" s="16"/>
      <c r="AN104" s="16"/>
      <c r="AO104" s="24">
        <v>2164000000</v>
      </c>
      <c r="AP104" s="23">
        <v>0.2</v>
      </c>
      <c r="AQ104" s="25">
        <f t="shared" si="0"/>
        <v>8656000000</v>
      </c>
      <c r="AR104" s="23"/>
      <c r="AS104" s="16"/>
      <c r="AT104" s="16"/>
      <c r="AU104" s="24"/>
      <c r="AV104" s="23"/>
      <c r="AW104" s="16"/>
      <c r="AX104" s="16"/>
      <c r="AY104" s="24"/>
      <c r="AZ104" s="23"/>
      <c r="BA104" s="16"/>
      <c r="BB104" s="16"/>
      <c r="BC104" s="24">
        <v>2164000000</v>
      </c>
      <c r="BD104" s="23">
        <v>0.2</v>
      </c>
      <c r="BE104" s="16"/>
      <c r="BF104" s="16"/>
      <c r="BG104" s="24"/>
      <c r="BH104" s="23"/>
      <c r="BI104" s="16"/>
      <c r="BJ104" s="16"/>
      <c r="BK104" s="24"/>
      <c r="BL104" s="23"/>
      <c r="BM104" s="16"/>
      <c r="BN104" s="16"/>
      <c r="BO104" s="24"/>
      <c r="BP104" s="23"/>
      <c r="BQ104" s="16"/>
      <c r="BR104" s="16"/>
      <c r="BS104" s="24"/>
      <c r="BT104" s="23"/>
      <c r="BU104" s="16"/>
      <c r="BV104" s="16"/>
      <c r="BW104" s="24"/>
      <c r="BX104" s="23"/>
      <c r="BY104" s="16"/>
      <c r="BZ104" s="16"/>
      <c r="CA104" s="24"/>
      <c r="CB104" s="23"/>
      <c r="CC104" s="16"/>
      <c r="CD104" s="16"/>
      <c r="CE104" s="24"/>
      <c r="CF104" s="23"/>
      <c r="CG104" s="16"/>
      <c r="CH104" s="16"/>
      <c r="CI104" s="24"/>
      <c r="CJ104" s="23"/>
      <c r="CK104" s="16"/>
      <c r="CL104" s="16"/>
      <c r="CM104" s="24"/>
      <c r="CN104" s="23"/>
      <c r="CO104" s="16"/>
      <c r="CP104" s="16"/>
      <c r="CQ104" s="26">
        <f t="shared" si="12"/>
        <v>2164000000</v>
      </c>
      <c r="CR104" s="23"/>
      <c r="CS104" s="16"/>
      <c r="CT104" s="16"/>
      <c r="CU104" s="24"/>
      <c r="CV104" s="23"/>
      <c r="CW104" s="16"/>
      <c r="CX104" s="16"/>
      <c r="CY104" s="24"/>
      <c r="CZ104" s="23"/>
      <c r="DA104" s="16"/>
      <c r="DB104" s="16"/>
      <c r="DC104" s="24"/>
      <c r="DD104" s="23"/>
      <c r="DE104" s="16"/>
      <c r="DF104" s="16"/>
      <c r="DG104" s="24"/>
      <c r="DH104" s="23"/>
      <c r="DI104" s="16"/>
      <c r="DJ104" s="16"/>
      <c r="DK104" s="24"/>
      <c r="DL104" s="23"/>
      <c r="DM104" s="16"/>
      <c r="DN104" s="16"/>
      <c r="DO104" s="24"/>
      <c r="DP104" s="23"/>
      <c r="DQ104" s="16"/>
      <c r="DR104" s="16"/>
      <c r="DS104" s="24"/>
      <c r="DT104" s="23"/>
      <c r="DU104" s="16"/>
      <c r="DV104" s="16"/>
      <c r="DW104" s="24"/>
      <c r="DX104" s="23"/>
      <c r="DY104" s="16"/>
      <c r="DZ104" s="16"/>
      <c r="EA104" s="24"/>
      <c r="EB104" s="23"/>
      <c r="EC104" s="16"/>
      <c r="ED104" s="16"/>
      <c r="EE104" s="24"/>
      <c r="EF104" s="23"/>
      <c r="EG104" s="16"/>
      <c r="EH104" s="16"/>
      <c r="EI104" s="24"/>
      <c r="EJ104" s="23"/>
      <c r="EK104" s="16"/>
      <c r="EL104" s="16"/>
      <c r="EM104" s="24"/>
      <c r="EN104" s="23"/>
      <c r="EO104" s="16"/>
      <c r="EP104" s="16"/>
      <c r="EQ104" s="26">
        <f t="shared" si="2"/>
        <v>0</v>
      </c>
      <c r="ER104" s="23"/>
      <c r="ES104" s="16"/>
      <c r="ET104" s="16"/>
      <c r="EU104" s="26">
        <v>10820000000</v>
      </c>
    </row>
    <row r="105" spans="1:151" ht="44.25" customHeight="1">
      <c r="A105" s="9" t="s">
        <v>9</v>
      </c>
      <c r="B105" s="27" t="s">
        <v>34</v>
      </c>
      <c r="C105" s="11" t="s">
        <v>6</v>
      </c>
      <c r="D105" s="12">
        <v>26005260</v>
      </c>
      <c r="E105" s="13" t="s">
        <v>395</v>
      </c>
      <c r="F105" s="9" t="s">
        <v>57</v>
      </c>
      <c r="G105" s="90" t="s">
        <v>411</v>
      </c>
      <c r="H105" s="14">
        <v>6720000000</v>
      </c>
      <c r="I105" s="15" t="s">
        <v>291</v>
      </c>
      <c r="J105" s="16" t="s">
        <v>225</v>
      </c>
      <c r="K105" s="16" t="s">
        <v>29</v>
      </c>
      <c r="L105" s="8">
        <v>45969</v>
      </c>
      <c r="M105" s="8">
        <v>46073</v>
      </c>
      <c r="N105" s="17">
        <v>45898</v>
      </c>
      <c r="O105" s="48"/>
      <c r="P105" s="19" t="s">
        <v>226</v>
      </c>
      <c r="Q105" s="17">
        <v>45961</v>
      </c>
      <c r="R105" s="48">
        <f t="shared" ref="R105:R116" ca="1" si="33">Q105-TODAY()</f>
        <v>19</v>
      </c>
      <c r="S105" s="12" t="str">
        <f t="shared" ref="S105:S116" ca="1" si="34">IF(R105&gt;=6,"Vigente",IF(AND(R105&gt;=1,R105&lt;=5),"Por Vencer","Vencido"))</f>
        <v>Vigente</v>
      </c>
      <c r="T105" s="52" t="s">
        <v>412</v>
      </c>
      <c r="U105" s="22"/>
      <c r="V105" s="23"/>
      <c r="W105" s="24"/>
      <c r="X105" s="24"/>
      <c r="Y105" s="24"/>
      <c r="Z105" s="23"/>
      <c r="AA105" s="16"/>
      <c r="AB105" s="16"/>
      <c r="AC105" s="24"/>
      <c r="AD105" s="23"/>
      <c r="AE105" s="16"/>
      <c r="AF105" s="16"/>
      <c r="AG105" s="24"/>
      <c r="AH105" s="23"/>
      <c r="AI105" s="16"/>
      <c r="AJ105" s="16"/>
      <c r="AK105" s="24">
        <v>6510000000</v>
      </c>
      <c r="AL105" s="23">
        <v>0.96875</v>
      </c>
      <c r="AM105" s="16"/>
      <c r="AN105" s="16"/>
      <c r="AO105" s="24"/>
      <c r="AP105" s="23"/>
      <c r="AQ105" s="25">
        <f t="shared" si="0"/>
        <v>6510000000</v>
      </c>
      <c r="AR105" s="23"/>
      <c r="AS105" s="16"/>
      <c r="AT105" s="16"/>
      <c r="AU105" s="24"/>
      <c r="AV105" s="23"/>
      <c r="AW105" s="16"/>
      <c r="AX105" s="16"/>
      <c r="AY105" s="24"/>
      <c r="AZ105" s="23"/>
      <c r="BA105" s="16"/>
      <c r="BB105" s="16"/>
      <c r="BC105" s="24">
        <v>210000000</v>
      </c>
      <c r="BD105" s="23">
        <v>3.125E-2</v>
      </c>
      <c r="BE105" s="16"/>
      <c r="BF105" s="16"/>
      <c r="BG105" s="24"/>
      <c r="BH105" s="23"/>
      <c r="BI105" s="16"/>
      <c r="BJ105" s="16"/>
      <c r="BK105" s="24"/>
      <c r="BL105" s="23"/>
      <c r="BM105" s="16"/>
      <c r="BN105" s="16"/>
      <c r="BO105" s="24"/>
      <c r="BP105" s="23"/>
      <c r="BQ105" s="16"/>
      <c r="BR105" s="16"/>
      <c r="BS105" s="24"/>
      <c r="BT105" s="23"/>
      <c r="BU105" s="16"/>
      <c r="BV105" s="16"/>
      <c r="BW105" s="24"/>
      <c r="BX105" s="23"/>
      <c r="BY105" s="16"/>
      <c r="BZ105" s="16"/>
      <c r="CA105" s="24"/>
      <c r="CB105" s="23"/>
      <c r="CC105" s="16"/>
      <c r="CD105" s="16"/>
      <c r="CE105" s="24"/>
      <c r="CF105" s="23"/>
      <c r="CG105" s="16"/>
      <c r="CH105" s="16"/>
      <c r="CI105" s="24"/>
      <c r="CJ105" s="23"/>
      <c r="CK105" s="16"/>
      <c r="CL105" s="16"/>
      <c r="CM105" s="24"/>
      <c r="CN105" s="23"/>
      <c r="CO105" s="16"/>
      <c r="CP105" s="16"/>
      <c r="CQ105" s="26">
        <f t="shared" si="12"/>
        <v>210000000</v>
      </c>
      <c r="CR105" s="23"/>
      <c r="CS105" s="16"/>
      <c r="CT105" s="16"/>
      <c r="CU105" s="24"/>
      <c r="CV105" s="23"/>
      <c r="CW105" s="16"/>
      <c r="CX105" s="16"/>
      <c r="CY105" s="24"/>
      <c r="CZ105" s="23"/>
      <c r="DA105" s="16"/>
      <c r="DB105" s="16"/>
      <c r="DC105" s="24"/>
      <c r="DD105" s="23"/>
      <c r="DE105" s="16"/>
      <c r="DF105" s="16"/>
      <c r="DG105" s="24"/>
      <c r="DH105" s="23"/>
      <c r="DI105" s="16"/>
      <c r="DJ105" s="16"/>
      <c r="DK105" s="24"/>
      <c r="DL105" s="23"/>
      <c r="DM105" s="16"/>
      <c r="DN105" s="16"/>
      <c r="DO105" s="24"/>
      <c r="DP105" s="23"/>
      <c r="DQ105" s="16"/>
      <c r="DR105" s="16"/>
      <c r="DS105" s="24"/>
      <c r="DT105" s="23"/>
      <c r="DU105" s="16"/>
      <c r="DV105" s="16"/>
      <c r="DW105" s="24"/>
      <c r="DX105" s="23"/>
      <c r="DY105" s="16"/>
      <c r="DZ105" s="16"/>
      <c r="EA105" s="24"/>
      <c r="EB105" s="23"/>
      <c r="EC105" s="16"/>
      <c r="ED105" s="16"/>
      <c r="EE105" s="24"/>
      <c r="EF105" s="23"/>
      <c r="EG105" s="16"/>
      <c r="EH105" s="16"/>
      <c r="EI105" s="24"/>
      <c r="EJ105" s="23"/>
      <c r="EK105" s="16"/>
      <c r="EL105" s="16"/>
      <c r="EM105" s="24"/>
      <c r="EN105" s="23"/>
      <c r="EO105" s="16"/>
      <c r="EP105" s="16"/>
      <c r="EQ105" s="26">
        <f t="shared" si="2"/>
        <v>0</v>
      </c>
      <c r="ER105" s="23"/>
      <c r="ES105" s="16"/>
      <c r="ET105" s="16"/>
      <c r="EU105" s="26">
        <v>6720000000</v>
      </c>
    </row>
    <row r="106" spans="1:151" ht="44.25" customHeight="1">
      <c r="A106" s="9" t="s">
        <v>9</v>
      </c>
      <c r="B106" s="10" t="s">
        <v>34</v>
      </c>
      <c r="C106" s="11" t="s">
        <v>6</v>
      </c>
      <c r="D106" s="12">
        <v>26005260</v>
      </c>
      <c r="E106" s="13" t="s">
        <v>395</v>
      </c>
      <c r="F106" s="9" t="s">
        <v>57</v>
      </c>
      <c r="G106" s="90" t="s">
        <v>413</v>
      </c>
      <c r="H106" s="14">
        <v>824287971</v>
      </c>
      <c r="I106" s="15" t="s">
        <v>229</v>
      </c>
      <c r="J106" s="16" t="s">
        <v>225</v>
      </c>
      <c r="K106" s="16" t="s">
        <v>225</v>
      </c>
      <c r="L106" s="8">
        <v>45962</v>
      </c>
      <c r="M106" s="8">
        <v>46021</v>
      </c>
      <c r="N106" s="46">
        <v>45912</v>
      </c>
      <c r="O106" s="48"/>
      <c r="P106" s="19" t="s">
        <v>226</v>
      </c>
      <c r="Q106" s="17">
        <v>45954</v>
      </c>
      <c r="R106" s="48">
        <f t="shared" ca="1" si="33"/>
        <v>12</v>
      </c>
      <c r="S106" s="12" t="str">
        <f t="shared" ca="1" si="34"/>
        <v>Vigente</v>
      </c>
      <c r="T106" s="52" t="s">
        <v>414</v>
      </c>
      <c r="U106" s="22"/>
      <c r="V106" s="23"/>
      <c r="W106" s="24"/>
      <c r="X106" s="24"/>
      <c r="Y106" s="24"/>
      <c r="Z106" s="23"/>
      <c r="AA106" s="16"/>
      <c r="AB106" s="16"/>
      <c r="AC106" s="24"/>
      <c r="AD106" s="23"/>
      <c r="AE106" s="16"/>
      <c r="AF106" s="16"/>
      <c r="AG106" s="24">
        <v>0</v>
      </c>
      <c r="AH106" s="23"/>
      <c r="AI106" s="16"/>
      <c r="AJ106" s="16"/>
      <c r="AK106" s="24">
        <v>412143985.5</v>
      </c>
      <c r="AL106" s="23">
        <v>0.5</v>
      </c>
      <c r="AM106" s="16"/>
      <c r="AN106" s="16"/>
      <c r="AO106" s="24">
        <v>412143985.5</v>
      </c>
      <c r="AP106" s="23">
        <v>0.5</v>
      </c>
      <c r="AQ106" s="25">
        <f t="shared" si="0"/>
        <v>824287971</v>
      </c>
      <c r="AR106" s="23"/>
      <c r="AS106" s="16"/>
      <c r="AT106" s="16"/>
      <c r="AU106" s="24"/>
      <c r="AV106" s="23"/>
      <c r="AW106" s="16"/>
      <c r="AX106" s="16"/>
      <c r="AY106" s="24"/>
      <c r="AZ106" s="23"/>
      <c r="BA106" s="16"/>
      <c r="BB106" s="16"/>
      <c r="BC106" s="24"/>
      <c r="BD106" s="23"/>
      <c r="BE106" s="16"/>
      <c r="BF106" s="16"/>
      <c r="BG106" s="24"/>
      <c r="BH106" s="23"/>
      <c r="BI106" s="16"/>
      <c r="BJ106" s="16"/>
      <c r="BK106" s="24"/>
      <c r="BL106" s="23"/>
      <c r="BM106" s="16"/>
      <c r="BN106" s="16"/>
      <c r="BO106" s="24"/>
      <c r="BP106" s="23"/>
      <c r="BQ106" s="16"/>
      <c r="BR106" s="16"/>
      <c r="BS106" s="24"/>
      <c r="BT106" s="23"/>
      <c r="BU106" s="16"/>
      <c r="BV106" s="16"/>
      <c r="BW106" s="24"/>
      <c r="BX106" s="23"/>
      <c r="BY106" s="16"/>
      <c r="BZ106" s="16"/>
      <c r="CA106" s="24"/>
      <c r="CB106" s="23"/>
      <c r="CC106" s="16"/>
      <c r="CD106" s="16"/>
      <c r="CE106" s="24"/>
      <c r="CF106" s="23"/>
      <c r="CG106" s="16"/>
      <c r="CH106" s="16"/>
      <c r="CI106" s="24"/>
      <c r="CJ106" s="23"/>
      <c r="CK106" s="16"/>
      <c r="CL106" s="16"/>
      <c r="CM106" s="24"/>
      <c r="CN106" s="23"/>
      <c r="CO106" s="16"/>
      <c r="CP106" s="16"/>
      <c r="CQ106" s="26">
        <f t="shared" si="12"/>
        <v>0</v>
      </c>
      <c r="CR106" s="23"/>
      <c r="CS106" s="16"/>
      <c r="CT106" s="16"/>
      <c r="CU106" s="24"/>
      <c r="CV106" s="23"/>
      <c r="CW106" s="16"/>
      <c r="CX106" s="16"/>
      <c r="CY106" s="24"/>
      <c r="CZ106" s="23"/>
      <c r="DA106" s="16"/>
      <c r="DB106" s="16"/>
      <c r="DC106" s="24"/>
      <c r="DD106" s="23"/>
      <c r="DE106" s="16"/>
      <c r="DF106" s="16"/>
      <c r="DG106" s="24"/>
      <c r="DH106" s="23"/>
      <c r="DI106" s="16"/>
      <c r="DJ106" s="16"/>
      <c r="DK106" s="24"/>
      <c r="DL106" s="23"/>
      <c r="DM106" s="16"/>
      <c r="DN106" s="16"/>
      <c r="DO106" s="24"/>
      <c r="DP106" s="23"/>
      <c r="DQ106" s="16"/>
      <c r="DR106" s="16"/>
      <c r="DS106" s="24"/>
      <c r="DT106" s="23"/>
      <c r="DU106" s="16"/>
      <c r="DV106" s="16"/>
      <c r="DW106" s="24"/>
      <c r="DX106" s="23"/>
      <c r="DY106" s="16"/>
      <c r="DZ106" s="16"/>
      <c r="EA106" s="24"/>
      <c r="EB106" s="23"/>
      <c r="EC106" s="16"/>
      <c r="ED106" s="16"/>
      <c r="EE106" s="24"/>
      <c r="EF106" s="23"/>
      <c r="EG106" s="16"/>
      <c r="EH106" s="16"/>
      <c r="EI106" s="24"/>
      <c r="EJ106" s="23"/>
      <c r="EK106" s="16"/>
      <c r="EL106" s="16"/>
      <c r="EM106" s="24"/>
      <c r="EN106" s="23"/>
      <c r="EO106" s="16"/>
      <c r="EP106" s="16"/>
      <c r="EQ106" s="26">
        <f t="shared" si="2"/>
        <v>0</v>
      </c>
      <c r="ER106" s="23"/>
      <c r="ES106" s="16"/>
      <c r="ET106" s="16"/>
      <c r="EU106" s="26">
        <v>824287971</v>
      </c>
    </row>
    <row r="107" spans="1:151" ht="44.25" customHeight="1">
      <c r="A107" s="9" t="s">
        <v>9</v>
      </c>
      <c r="B107" s="27" t="s">
        <v>34</v>
      </c>
      <c r="C107" s="11" t="s">
        <v>6</v>
      </c>
      <c r="D107" s="12">
        <v>26005260</v>
      </c>
      <c r="E107" s="13" t="s">
        <v>395</v>
      </c>
      <c r="F107" s="9" t="s">
        <v>57</v>
      </c>
      <c r="G107" s="90" t="s">
        <v>415</v>
      </c>
      <c r="H107" s="14">
        <v>380000000</v>
      </c>
      <c r="I107" s="15" t="s">
        <v>295</v>
      </c>
      <c r="J107" s="16" t="s">
        <v>29</v>
      </c>
      <c r="K107" s="16" t="s">
        <v>225</v>
      </c>
      <c r="L107" s="8">
        <v>45969</v>
      </c>
      <c r="M107" s="8">
        <v>46073</v>
      </c>
      <c r="N107" s="46">
        <v>45930</v>
      </c>
      <c r="O107" s="48"/>
      <c r="P107" s="19" t="s">
        <v>226</v>
      </c>
      <c r="Q107" s="17">
        <v>45961</v>
      </c>
      <c r="R107" s="48">
        <f t="shared" ca="1" si="33"/>
        <v>19</v>
      </c>
      <c r="S107" s="12" t="str">
        <f t="shared" ca="1" si="34"/>
        <v>Vigente</v>
      </c>
      <c r="T107" s="145" t="s">
        <v>416</v>
      </c>
      <c r="U107" s="22"/>
      <c r="V107" s="23"/>
      <c r="W107" s="24"/>
      <c r="X107" s="24"/>
      <c r="Y107" s="24"/>
      <c r="Z107" s="23"/>
      <c r="AA107" s="16"/>
      <c r="AB107" s="16"/>
      <c r="AC107" s="24"/>
      <c r="AD107" s="23"/>
      <c r="AE107" s="16"/>
      <c r="AF107" s="16"/>
      <c r="AG107" s="24"/>
      <c r="AH107" s="23"/>
      <c r="AI107" s="16"/>
      <c r="AJ107" s="16"/>
      <c r="AK107" s="24">
        <v>95000000</v>
      </c>
      <c r="AL107" s="23">
        <v>0.25</v>
      </c>
      <c r="AM107" s="16"/>
      <c r="AN107" s="16"/>
      <c r="AO107" s="24">
        <v>190000000</v>
      </c>
      <c r="AP107" s="23">
        <v>0.5</v>
      </c>
      <c r="AQ107" s="25">
        <f t="shared" si="0"/>
        <v>285000000</v>
      </c>
      <c r="AR107" s="23"/>
      <c r="AS107" s="16"/>
      <c r="AT107" s="16"/>
      <c r="AU107" s="24"/>
      <c r="AV107" s="23"/>
      <c r="AW107" s="16"/>
      <c r="AX107" s="16"/>
      <c r="AY107" s="24"/>
      <c r="AZ107" s="23"/>
      <c r="BA107" s="16"/>
      <c r="BB107" s="16"/>
      <c r="BC107" s="24">
        <v>95000000</v>
      </c>
      <c r="BD107" s="23">
        <v>0.25</v>
      </c>
      <c r="BE107" s="16"/>
      <c r="BF107" s="16"/>
      <c r="BG107" s="24"/>
      <c r="BH107" s="23"/>
      <c r="BI107" s="16"/>
      <c r="BJ107" s="16"/>
      <c r="BK107" s="24"/>
      <c r="BL107" s="23"/>
      <c r="BM107" s="16"/>
      <c r="BN107" s="16"/>
      <c r="BO107" s="24"/>
      <c r="BP107" s="23"/>
      <c r="BQ107" s="16"/>
      <c r="BR107" s="16"/>
      <c r="BS107" s="24"/>
      <c r="BT107" s="23"/>
      <c r="BU107" s="16"/>
      <c r="BV107" s="16"/>
      <c r="BW107" s="24"/>
      <c r="BX107" s="23"/>
      <c r="BY107" s="16"/>
      <c r="BZ107" s="16"/>
      <c r="CA107" s="24"/>
      <c r="CB107" s="23"/>
      <c r="CC107" s="16"/>
      <c r="CD107" s="16"/>
      <c r="CE107" s="24"/>
      <c r="CF107" s="23"/>
      <c r="CG107" s="16"/>
      <c r="CH107" s="16"/>
      <c r="CI107" s="24"/>
      <c r="CJ107" s="23"/>
      <c r="CK107" s="16"/>
      <c r="CL107" s="16"/>
      <c r="CM107" s="24"/>
      <c r="CN107" s="23"/>
      <c r="CO107" s="16"/>
      <c r="CP107" s="16"/>
      <c r="CQ107" s="26">
        <f t="shared" si="12"/>
        <v>95000000</v>
      </c>
      <c r="CR107" s="23"/>
      <c r="CS107" s="16"/>
      <c r="CT107" s="16"/>
      <c r="CU107" s="24"/>
      <c r="CV107" s="23"/>
      <c r="CW107" s="16"/>
      <c r="CX107" s="16"/>
      <c r="CY107" s="24"/>
      <c r="CZ107" s="23"/>
      <c r="DA107" s="16"/>
      <c r="DB107" s="16"/>
      <c r="DC107" s="24"/>
      <c r="DD107" s="23"/>
      <c r="DE107" s="16"/>
      <c r="DF107" s="16"/>
      <c r="DG107" s="24"/>
      <c r="DH107" s="23"/>
      <c r="DI107" s="16"/>
      <c r="DJ107" s="16"/>
      <c r="DK107" s="24"/>
      <c r="DL107" s="23"/>
      <c r="DM107" s="16"/>
      <c r="DN107" s="16"/>
      <c r="DO107" s="24"/>
      <c r="DP107" s="23"/>
      <c r="DQ107" s="16"/>
      <c r="DR107" s="16"/>
      <c r="DS107" s="24"/>
      <c r="DT107" s="23"/>
      <c r="DU107" s="16"/>
      <c r="DV107" s="16"/>
      <c r="DW107" s="24"/>
      <c r="DX107" s="23"/>
      <c r="DY107" s="16"/>
      <c r="DZ107" s="16"/>
      <c r="EA107" s="24"/>
      <c r="EB107" s="23"/>
      <c r="EC107" s="16"/>
      <c r="ED107" s="16"/>
      <c r="EE107" s="24"/>
      <c r="EF107" s="23"/>
      <c r="EG107" s="16"/>
      <c r="EH107" s="16"/>
      <c r="EI107" s="24"/>
      <c r="EJ107" s="23"/>
      <c r="EK107" s="16"/>
      <c r="EL107" s="16"/>
      <c r="EM107" s="24"/>
      <c r="EN107" s="23"/>
      <c r="EO107" s="16"/>
      <c r="EP107" s="16"/>
      <c r="EQ107" s="26">
        <f t="shared" si="2"/>
        <v>0</v>
      </c>
      <c r="ER107" s="23"/>
      <c r="ES107" s="16"/>
      <c r="ET107" s="16"/>
      <c r="EU107" s="26">
        <v>380000000</v>
      </c>
    </row>
    <row r="108" spans="1:151" ht="44.25" customHeight="1">
      <c r="A108" s="9" t="s">
        <v>9</v>
      </c>
      <c r="B108" s="10" t="s">
        <v>34</v>
      </c>
      <c r="C108" s="11" t="s">
        <v>6</v>
      </c>
      <c r="D108" s="12">
        <v>26005260</v>
      </c>
      <c r="E108" s="13" t="s">
        <v>395</v>
      </c>
      <c r="F108" s="9" t="s">
        <v>57</v>
      </c>
      <c r="G108" s="90" t="s">
        <v>417</v>
      </c>
      <c r="H108" s="14">
        <v>152500000</v>
      </c>
      <c r="I108" s="15" t="s">
        <v>229</v>
      </c>
      <c r="J108" s="16" t="s">
        <v>29</v>
      </c>
      <c r="K108" s="16" t="s">
        <v>225</v>
      </c>
      <c r="L108" s="8">
        <v>45965</v>
      </c>
      <c r="M108" s="8">
        <v>46073</v>
      </c>
      <c r="N108" s="46">
        <v>45940</v>
      </c>
      <c r="O108" s="48">
        <f t="shared" ref="O108:O116" ca="1" si="35">N108-TODAY()</f>
        <v>-2</v>
      </c>
      <c r="P108" s="12" t="str">
        <f ca="1">IF(O108&gt;=6,"Vigente",IF(AND(O108&gt;=1,O108&lt;=5),"Por Vencer","Vencido"))</f>
        <v>Vencido</v>
      </c>
      <c r="Q108" s="17">
        <v>45961</v>
      </c>
      <c r="R108" s="48">
        <f t="shared" ca="1" si="33"/>
        <v>19</v>
      </c>
      <c r="S108" s="12" t="str">
        <f t="shared" ca="1" si="34"/>
        <v>Vigente</v>
      </c>
      <c r="T108" s="52" t="s">
        <v>339</v>
      </c>
      <c r="U108" s="22"/>
      <c r="V108" s="23"/>
      <c r="W108" s="24"/>
      <c r="X108" s="24"/>
      <c r="Y108" s="24"/>
      <c r="Z108" s="23"/>
      <c r="AA108" s="16"/>
      <c r="AB108" s="16"/>
      <c r="AC108" s="24"/>
      <c r="AD108" s="23"/>
      <c r="AE108" s="16"/>
      <c r="AF108" s="16"/>
      <c r="AG108" s="24"/>
      <c r="AH108" s="23"/>
      <c r="AI108" s="16"/>
      <c r="AJ108" s="16"/>
      <c r="AK108" s="24">
        <v>30500000</v>
      </c>
      <c r="AL108" s="23">
        <v>0.2</v>
      </c>
      <c r="AM108" s="16"/>
      <c r="AN108" s="16"/>
      <c r="AO108" s="24">
        <v>83875000</v>
      </c>
      <c r="AP108" s="23">
        <v>0.55000000000000004</v>
      </c>
      <c r="AQ108" s="25">
        <f t="shared" si="0"/>
        <v>114375000</v>
      </c>
      <c r="AR108" s="23"/>
      <c r="AS108" s="16"/>
      <c r="AT108" s="16"/>
      <c r="AU108" s="24"/>
      <c r="AV108" s="23"/>
      <c r="AW108" s="16"/>
      <c r="AX108" s="16"/>
      <c r="AY108" s="24"/>
      <c r="AZ108" s="23"/>
      <c r="BA108" s="16"/>
      <c r="BB108" s="16"/>
      <c r="BC108" s="24">
        <v>38125000</v>
      </c>
      <c r="BD108" s="23">
        <v>0.25</v>
      </c>
      <c r="BE108" s="16"/>
      <c r="BF108" s="16"/>
      <c r="BG108" s="24"/>
      <c r="BH108" s="23"/>
      <c r="BI108" s="16"/>
      <c r="BJ108" s="16"/>
      <c r="BK108" s="24"/>
      <c r="BL108" s="23"/>
      <c r="BM108" s="16"/>
      <c r="BN108" s="16"/>
      <c r="BO108" s="24"/>
      <c r="BP108" s="23"/>
      <c r="BQ108" s="16"/>
      <c r="BR108" s="16"/>
      <c r="BS108" s="24"/>
      <c r="BT108" s="23"/>
      <c r="BU108" s="16"/>
      <c r="BV108" s="16"/>
      <c r="BW108" s="24"/>
      <c r="BX108" s="23"/>
      <c r="BY108" s="16"/>
      <c r="BZ108" s="16"/>
      <c r="CA108" s="24"/>
      <c r="CB108" s="23"/>
      <c r="CC108" s="16"/>
      <c r="CD108" s="16"/>
      <c r="CE108" s="24"/>
      <c r="CF108" s="23"/>
      <c r="CG108" s="16"/>
      <c r="CH108" s="16"/>
      <c r="CI108" s="24"/>
      <c r="CJ108" s="23"/>
      <c r="CK108" s="16"/>
      <c r="CL108" s="16"/>
      <c r="CM108" s="24"/>
      <c r="CN108" s="23"/>
      <c r="CO108" s="16"/>
      <c r="CP108" s="16"/>
      <c r="CQ108" s="26">
        <f t="shared" si="12"/>
        <v>38125000</v>
      </c>
      <c r="CR108" s="23"/>
      <c r="CS108" s="16"/>
      <c r="CT108" s="16"/>
      <c r="CU108" s="24"/>
      <c r="CV108" s="23"/>
      <c r="CW108" s="16"/>
      <c r="CX108" s="16"/>
      <c r="CY108" s="24"/>
      <c r="CZ108" s="23"/>
      <c r="DA108" s="16"/>
      <c r="DB108" s="16"/>
      <c r="DC108" s="24"/>
      <c r="DD108" s="23"/>
      <c r="DE108" s="16"/>
      <c r="DF108" s="16"/>
      <c r="DG108" s="24"/>
      <c r="DH108" s="23"/>
      <c r="DI108" s="16"/>
      <c r="DJ108" s="16"/>
      <c r="DK108" s="24"/>
      <c r="DL108" s="23"/>
      <c r="DM108" s="16"/>
      <c r="DN108" s="16"/>
      <c r="DO108" s="24"/>
      <c r="DP108" s="23"/>
      <c r="DQ108" s="16"/>
      <c r="DR108" s="16"/>
      <c r="DS108" s="24"/>
      <c r="DT108" s="23"/>
      <c r="DU108" s="16"/>
      <c r="DV108" s="16"/>
      <c r="DW108" s="24"/>
      <c r="DX108" s="23"/>
      <c r="DY108" s="16"/>
      <c r="DZ108" s="16"/>
      <c r="EA108" s="24"/>
      <c r="EB108" s="23"/>
      <c r="EC108" s="16"/>
      <c r="ED108" s="16"/>
      <c r="EE108" s="24"/>
      <c r="EF108" s="23"/>
      <c r="EG108" s="16"/>
      <c r="EH108" s="16"/>
      <c r="EI108" s="24"/>
      <c r="EJ108" s="23"/>
      <c r="EK108" s="16"/>
      <c r="EL108" s="16"/>
      <c r="EM108" s="24"/>
      <c r="EN108" s="23"/>
      <c r="EO108" s="16"/>
      <c r="EP108" s="16"/>
      <c r="EQ108" s="26">
        <f t="shared" si="2"/>
        <v>0</v>
      </c>
      <c r="ER108" s="23"/>
      <c r="ES108" s="16"/>
      <c r="ET108" s="16"/>
      <c r="EU108" s="26">
        <v>152500000</v>
      </c>
    </row>
    <row r="109" spans="1:151" ht="44.25" customHeight="1">
      <c r="A109" s="9" t="s">
        <v>9</v>
      </c>
      <c r="B109" s="27" t="s">
        <v>34</v>
      </c>
      <c r="C109" s="11" t="s">
        <v>6</v>
      </c>
      <c r="D109" s="12">
        <v>26005260</v>
      </c>
      <c r="E109" s="13" t="s">
        <v>395</v>
      </c>
      <c r="F109" s="9" t="s">
        <v>57</v>
      </c>
      <c r="G109" s="90" t="s">
        <v>418</v>
      </c>
      <c r="H109" s="14">
        <v>4763325000</v>
      </c>
      <c r="I109" s="15" t="s">
        <v>317</v>
      </c>
      <c r="J109" s="16" t="s">
        <v>225</v>
      </c>
      <c r="K109" s="16" t="s">
        <v>29</v>
      </c>
      <c r="L109" s="8">
        <v>46084</v>
      </c>
      <c r="M109" s="8">
        <v>46090</v>
      </c>
      <c r="N109" s="17">
        <v>46048</v>
      </c>
      <c r="O109" s="48">
        <f t="shared" ca="1" si="35"/>
        <v>106</v>
      </c>
      <c r="P109" s="12" t="str">
        <f ca="1">IF(O109&gt;=6,"Vigente",IF(AND(O109&gt;=1,O109&lt;=5),"Por Vencer","Vencido"))</f>
        <v>Vigente</v>
      </c>
      <c r="Q109" s="17">
        <v>46076</v>
      </c>
      <c r="R109" s="48">
        <f t="shared" ca="1" si="33"/>
        <v>134</v>
      </c>
      <c r="S109" s="12" t="str">
        <f t="shared" ca="1" si="34"/>
        <v>Vigente</v>
      </c>
      <c r="T109" s="47"/>
      <c r="U109" s="22"/>
      <c r="V109" s="23"/>
      <c r="W109" s="24"/>
      <c r="X109" s="24"/>
      <c r="Y109" s="24"/>
      <c r="Z109" s="23"/>
      <c r="AA109" s="16"/>
      <c r="AB109" s="16"/>
      <c r="AC109" s="24"/>
      <c r="AD109" s="23"/>
      <c r="AE109" s="16"/>
      <c r="AF109" s="16"/>
      <c r="AG109" s="24"/>
      <c r="AH109" s="23"/>
      <c r="AI109" s="16"/>
      <c r="AJ109" s="16"/>
      <c r="AK109" s="24"/>
      <c r="AL109" s="23"/>
      <c r="AM109" s="16"/>
      <c r="AN109" s="16"/>
      <c r="AO109" s="24"/>
      <c r="AP109" s="23"/>
      <c r="AQ109" s="25">
        <f t="shared" si="0"/>
        <v>0</v>
      </c>
      <c r="AR109" s="23"/>
      <c r="AS109" s="16"/>
      <c r="AT109" s="16"/>
      <c r="AU109" s="24"/>
      <c r="AV109" s="23"/>
      <c r="AW109" s="16"/>
      <c r="AX109" s="16"/>
      <c r="AY109" s="24"/>
      <c r="AZ109" s="23"/>
      <c r="BA109" s="16"/>
      <c r="BB109" s="16"/>
      <c r="BC109" s="24">
        <v>4763325000</v>
      </c>
      <c r="BD109" s="23">
        <v>1</v>
      </c>
      <c r="BE109" s="16"/>
      <c r="BF109" s="16"/>
      <c r="BG109" s="24"/>
      <c r="BH109" s="23"/>
      <c r="BI109" s="16"/>
      <c r="BJ109" s="16"/>
      <c r="BK109" s="24"/>
      <c r="BL109" s="23"/>
      <c r="BM109" s="16"/>
      <c r="BN109" s="16"/>
      <c r="BO109" s="24"/>
      <c r="BP109" s="23"/>
      <c r="BQ109" s="16"/>
      <c r="BR109" s="16"/>
      <c r="BS109" s="24"/>
      <c r="BT109" s="23"/>
      <c r="BU109" s="16"/>
      <c r="BV109" s="16"/>
      <c r="BW109" s="24"/>
      <c r="BX109" s="23"/>
      <c r="BY109" s="16"/>
      <c r="BZ109" s="16"/>
      <c r="CA109" s="24"/>
      <c r="CB109" s="23"/>
      <c r="CC109" s="16"/>
      <c r="CD109" s="16"/>
      <c r="CE109" s="24"/>
      <c r="CF109" s="23"/>
      <c r="CG109" s="16"/>
      <c r="CH109" s="16"/>
      <c r="CI109" s="24"/>
      <c r="CJ109" s="23"/>
      <c r="CK109" s="16"/>
      <c r="CL109" s="16"/>
      <c r="CM109" s="24"/>
      <c r="CN109" s="23"/>
      <c r="CO109" s="16"/>
      <c r="CP109" s="16"/>
      <c r="CQ109" s="26">
        <f t="shared" si="12"/>
        <v>4763325000</v>
      </c>
      <c r="CR109" s="23"/>
      <c r="CS109" s="16"/>
      <c r="CT109" s="16"/>
      <c r="CU109" s="24"/>
      <c r="CV109" s="23"/>
      <c r="CW109" s="16"/>
      <c r="CX109" s="16"/>
      <c r="CY109" s="24"/>
      <c r="CZ109" s="23"/>
      <c r="DA109" s="16"/>
      <c r="DB109" s="16"/>
      <c r="DC109" s="24"/>
      <c r="DD109" s="23"/>
      <c r="DE109" s="16"/>
      <c r="DF109" s="16"/>
      <c r="DG109" s="24"/>
      <c r="DH109" s="23"/>
      <c r="DI109" s="16"/>
      <c r="DJ109" s="16"/>
      <c r="DK109" s="24"/>
      <c r="DL109" s="23"/>
      <c r="DM109" s="16"/>
      <c r="DN109" s="16"/>
      <c r="DO109" s="24"/>
      <c r="DP109" s="23"/>
      <c r="DQ109" s="16"/>
      <c r="DR109" s="16"/>
      <c r="DS109" s="24"/>
      <c r="DT109" s="23"/>
      <c r="DU109" s="16"/>
      <c r="DV109" s="16"/>
      <c r="DW109" s="24"/>
      <c r="DX109" s="23"/>
      <c r="DY109" s="16"/>
      <c r="DZ109" s="16"/>
      <c r="EA109" s="24"/>
      <c r="EB109" s="23"/>
      <c r="EC109" s="16"/>
      <c r="ED109" s="16"/>
      <c r="EE109" s="24"/>
      <c r="EF109" s="23"/>
      <c r="EG109" s="16"/>
      <c r="EH109" s="16"/>
      <c r="EI109" s="24"/>
      <c r="EJ109" s="23"/>
      <c r="EK109" s="16"/>
      <c r="EL109" s="16"/>
      <c r="EM109" s="24"/>
      <c r="EN109" s="23"/>
      <c r="EO109" s="16"/>
      <c r="EP109" s="16"/>
      <c r="EQ109" s="26">
        <f t="shared" si="2"/>
        <v>0</v>
      </c>
      <c r="ER109" s="23"/>
      <c r="ES109" s="16"/>
      <c r="ET109" s="16"/>
      <c r="EU109" s="26">
        <v>4763325000</v>
      </c>
    </row>
    <row r="110" spans="1:151" ht="44.25" customHeight="1">
      <c r="A110" s="9" t="s">
        <v>4</v>
      </c>
      <c r="B110" s="10" t="s">
        <v>25</v>
      </c>
      <c r="C110" s="11" t="s">
        <v>259</v>
      </c>
      <c r="D110" s="12">
        <v>26005424</v>
      </c>
      <c r="E110" s="13" t="s">
        <v>419</v>
      </c>
      <c r="F110" s="11" t="s">
        <v>58</v>
      </c>
      <c r="G110" s="11" t="s">
        <v>420</v>
      </c>
      <c r="H110" s="14">
        <v>2003759254</v>
      </c>
      <c r="I110" s="15" t="s">
        <v>274</v>
      </c>
      <c r="J110" s="16" t="s">
        <v>225</v>
      </c>
      <c r="K110" s="16" t="s">
        <v>225</v>
      </c>
      <c r="L110" s="8">
        <v>45891</v>
      </c>
      <c r="M110" s="8">
        <v>46006</v>
      </c>
      <c r="N110" s="46">
        <v>45945</v>
      </c>
      <c r="O110" s="18">
        <f t="shared" ca="1" si="35"/>
        <v>3</v>
      </c>
      <c r="P110" s="12" t="str">
        <f ca="1">IF(O110&gt;=6,"Vigente",IF(AND(O110&gt;=1,O110&lt;=5),"Por Vencer","Vencido"))</f>
        <v>Por Vencer</v>
      </c>
      <c r="Q110" s="46">
        <v>45960</v>
      </c>
      <c r="R110" s="18">
        <f t="shared" ca="1" si="33"/>
        <v>18</v>
      </c>
      <c r="S110" s="12" t="str">
        <f t="shared" ca="1" si="34"/>
        <v>Vigente</v>
      </c>
      <c r="T110" s="145" t="s">
        <v>421</v>
      </c>
      <c r="U110" s="22"/>
      <c r="V110" s="23"/>
      <c r="W110" s="24"/>
      <c r="X110" s="24"/>
      <c r="Y110" s="24"/>
      <c r="Z110" s="23"/>
      <c r="AA110" s="16"/>
      <c r="AB110" s="16"/>
      <c r="AC110" s="24"/>
      <c r="AD110" s="23"/>
      <c r="AE110" s="16"/>
      <c r="AF110" s="16"/>
      <c r="AG110" s="24"/>
      <c r="AH110" s="23"/>
      <c r="AI110" s="16"/>
      <c r="AJ110" s="16"/>
      <c r="AK110" s="24">
        <v>600000000</v>
      </c>
      <c r="AL110" s="23">
        <v>0.5</v>
      </c>
      <c r="AM110" s="16"/>
      <c r="AN110" s="16"/>
      <c r="AO110" s="24">
        <v>600000000</v>
      </c>
      <c r="AP110" s="23">
        <v>0.5</v>
      </c>
      <c r="AQ110" s="25">
        <f t="shared" si="0"/>
        <v>1200000000</v>
      </c>
      <c r="AR110" s="23"/>
      <c r="AS110" s="16"/>
      <c r="AT110" s="16"/>
      <c r="AU110" s="24"/>
      <c r="AV110" s="23"/>
      <c r="AW110" s="16"/>
      <c r="AX110" s="16"/>
      <c r="AY110" s="24"/>
      <c r="AZ110" s="23"/>
      <c r="BA110" s="16"/>
      <c r="BB110" s="16"/>
      <c r="BC110" s="24"/>
      <c r="BD110" s="23"/>
      <c r="BE110" s="16"/>
      <c r="BF110" s="16"/>
      <c r="BG110" s="24"/>
      <c r="BH110" s="23"/>
      <c r="BI110" s="16"/>
      <c r="BJ110" s="16"/>
      <c r="BK110" s="24"/>
      <c r="BL110" s="23"/>
      <c r="BM110" s="16"/>
      <c r="BN110" s="16"/>
      <c r="BO110" s="24"/>
      <c r="BP110" s="23"/>
      <c r="BQ110" s="16"/>
      <c r="BR110" s="16"/>
      <c r="BS110" s="24"/>
      <c r="BT110" s="23"/>
      <c r="BU110" s="16"/>
      <c r="BV110" s="16"/>
      <c r="BW110" s="24"/>
      <c r="BX110" s="23"/>
      <c r="BY110" s="16"/>
      <c r="BZ110" s="16"/>
      <c r="CA110" s="24"/>
      <c r="CB110" s="23"/>
      <c r="CC110" s="16"/>
      <c r="CD110" s="16"/>
      <c r="CE110" s="24"/>
      <c r="CF110" s="23"/>
      <c r="CG110" s="16"/>
      <c r="CH110" s="16"/>
      <c r="CI110" s="24"/>
      <c r="CJ110" s="23"/>
      <c r="CK110" s="16"/>
      <c r="CL110" s="16"/>
      <c r="CM110" s="24"/>
      <c r="CN110" s="23"/>
      <c r="CO110" s="16"/>
      <c r="CP110" s="16"/>
      <c r="CQ110" s="26">
        <f t="shared" si="12"/>
        <v>0</v>
      </c>
      <c r="CR110" s="23"/>
      <c r="CS110" s="16"/>
      <c r="CT110" s="16"/>
      <c r="CU110" s="24"/>
      <c r="CV110" s="23"/>
      <c r="CW110" s="16"/>
      <c r="CX110" s="16"/>
      <c r="CY110" s="24"/>
      <c r="CZ110" s="23"/>
      <c r="DA110" s="16"/>
      <c r="DB110" s="16"/>
      <c r="DC110" s="24"/>
      <c r="DD110" s="23"/>
      <c r="DE110" s="16"/>
      <c r="DF110" s="16"/>
      <c r="DG110" s="24"/>
      <c r="DH110" s="23"/>
      <c r="DI110" s="16"/>
      <c r="DJ110" s="16"/>
      <c r="DK110" s="24"/>
      <c r="DL110" s="23"/>
      <c r="DM110" s="16"/>
      <c r="DN110" s="16"/>
      <c r="DO110" s="24"/>
      <c r="DP110" s="23"/>
      <c r="DQ110" s="16"/>
      <c r="DR110" s="16"/>
      <c r="DS110" s="24"/>
      <c r="DT110" s="23"/>
      <c r="DU110" s="16"/>
      <c r="DV110" s="16"/>
      <c r="DW110" s="24"/>
      <c r="DX110" s="23"/>
      <c r="DY110" s="16"/>
      <c r="DZ110" s="16"/>
      <c r="EA110" s="24"/>
      <c r="EB110" s="23"/>
      <c r="EC110" s="16"/>
      <c r="ED110" s="16"/>
      <c r="EE110" s="24"/>
      <c r="EF110" s="23"/>
      <c r="EG110" s="16"/>
      <c r="EH110" s="16"/>
      <c r="EI110" s="24"/>
      <c r="EJ110" s="23"/>
      <c r="EK110" s="16"/>
      <c r="EL110" s="16"/>
      <c r="EM110" s="24"/>
      <c r="EN110" s="23"/>
      <c r="EO110" s="16"/>
      <c r="EP110" s="16"/>
      <c r="EQ110" s="26">
        <f t="shared" si="2"/>
        <v>0</v>
      </c>
      <c r="ER110" s="23"/>
      <c r="ES110" s="16"/>
      <c r="ET110" s="16"/>
      <c r="EU110" s="26">
        <v>1200000000</v>
      </c>
    </row>
    <row r="111" spans="1:151" ht="44.25" customHeight="1">
      <c r="A111" s="9" t="s">
        <v>4</v>
      </c>
      <c r="B111" s="27" t="s">
        <v>25</v>
      </c>
      <c r="C111" s="11" t="s">
        <v>259</v>
      </c>
      <c r="D111" s="12">
        <v>26005424</v>
      </c>
      <c r="E111" s="51" t="s">
        <v>419</v>
      </c>
      <c r="F111" s="11" t="s">
        <v>58</v>
      </c>
      <c r="G111" s="11" t="s">
        <v>422</v>
      </c>
      <c r="H111" s="14">
        <v>596240746</v>
      </c>
      <c r="I111" s="15" t="s">
        <v>274</v>
      </c>
      <c r="J111" s="16" t="s">
        <v>225</v>
      </c>
      <c r="K111" s="16" t="s">
        <v>225</v>
      </c>
      <c r="L111" s="8">
        <v>45891</v>
      </c>
      <c r="M111" s="8">
        <v>46006</v>
      </c>
      <c r="N111" s="46">
        <v>45945</v>
      </c>
      <c r="O111" s="18">
        <f t="shared" ca="1" si="35"/>
        <v>3</v>
      </c>
      <c r="P111" s="12" t="str">
        <f ca="1">IF(O111&gt;=6,"Vigente",IF(AND(O111&gt;=1,O111&lt;=5),"Por Vencer","Vencido"))</f>
        <v>Por Vencer</v>
      </c>
      <c r="Q111" s="46">
        <v>45960</v>
      </c>
      <c r="R111" s="18">
        <f t="shared" ca="1" si="33"/>
        <v>18</v>
      </c>
      <c r="S111" s="12" t="str">
        <f t="shared" ca="1" si="34"/>
        <v>Vigente</v>
      </c>
      <c r="T111" s="52" t="s">
        <v>421</v>
      </c>
      <c r="U111" s="22"/>
      <c r="V111" s="23"/>
      <c r="W111" s="24"/>
      <c r="X111" s="24"/>
      <c r="Y111" s="24"/>
      <c r="Z111" s="23"/>
      <c r="AA111" s="16"/>
      <c r="AB111" s="16"/>
      <c r="AC111" s="24"/>
      <c r="AD111" s="23"/>
      <c r="AE111" s="16"/>
      <c r="AF111" s="16"/>
      <c r="AG111" s="24"/>
      <c r="AH111" s="23"/>
      <c r="AI111" s="16"/>
      <c r="AJ111" s="16"/>
      <c r="AK111" s="24">
        <v>550000000</v>
      </c>
      <c r="AL111" s="23">
        <v>0.5</v>
      </c>
      <c r="AM111" s="16"/>
      <c r="AN111" s="16"/>
      <c r="AO111" s="24">
        <v>550000000</v>
      </c>
      <c r="AP111" s="23">
        <v>0.5</v>
      </c>
      <c r="AQ111" s="25">
        <f t="shared" si="0"/>
        <v>1100000000</v>
      </c>
      <c r="AR111" s="23"/>
      <c r="AS111" s="16"/>
      <c r="AT111" s="16"/>
      <c r="AU111" s="24"/>
      <c r="AV111" s="23"/>
      <c r="AW111" s="16"/>
      <c r="AX111" s="16"/>
      <c r="AY111" s="24"/>
      <c r="AZ111" s="23"/>
      <c r="BA111" s="16"/>
      <c r="BB111" s="16"/>
      <c r="BC111" s="24"/>
      <c r="BD111" s="23"/>
      <c r="BE111" s="16"/>
      <c r="BF111" s="16"/>
      <c r="BG111" s="24"/>
      <c r="BH111" s="23"/>
      <c r="BI111" s="16"/>
      <c r="BJ111" s="16"/>
      <c r="BK111" s="24"/>
      <c r="BL111" s="23"/>
      <c r="BM111" s="16"/>
      <c r="BN111" s="16"/>
      <c r="BO111" s="24"/>
      <c r="BP111" s="23"/>
      <c r="BQ111" s="16"/>
      <c r="BR111" s="16"/>
      <c r="BS111" s="24"/>
      <c r="BT111" s="23"/>
      <c r="BU111" s="16"/>
      <c r="BV111" s="16"/>
      <c r="BW111" s="24"/>
      <c r="BX111" s="23"/>
      <c r="BY111" s="16"/>
      <c r="BZ111" s="16"/>
      <c r="CA111" s="24"/>
      <c r="CB111" s="23"/>
      <c r="CC111" s="16"/>
      <c r="CD111" s="16"/>
      <c r="CE111" s="24"/>
      <c r="CF111" s="23"/>
      <c r="CG111" s="16"/>
      <c r="CH111" s="16"/>
      <c r="CI111" s="24"/>
      <c r="CJ111" s="23"/>
      <c r="CK111" s="16"/>
      <c r="CL111" s="16"/>
      <c r="CM111" s="24"/>
      <c r="CN111" s="23"/>
      <c r="CO111" s="16"/>
      <c r="CP111" s="16"/>
      <c r="CQ111" s="26">
        <f t="shared" si="12"/>
        <v>0</v>
      </c>
      <c r="CR111" s="23"/>
      <c r="CS111" s="16"/>
      <c r="CT111" s="16"/>
      <c r="CU111" s="24"/>
      <c r="CV111" s="23"/>
      <c r="CW111" s="16"/>
      <c r="CX111" s="16"/>
      <c r="CY111" s="24"/>
      <c r="CZ111" s="23"/>
      <c r="DA111" s="16"/>
      <c r="DB111" s="16"/>
      <c r="DC111" s="24"/>
      <c r="DD111" s="23"/>
      <c r="DE111" s="16"/>
      <c r="DF111" s="16"/>
      <c r="DG111" s="24"/>
      <c r="DH111" s="23"/>
      <c r="DI111" s="16"/>
      <c r="DJ111" s="16"/>
      <c r="DK111" s="24"/>
      <c r="DL111" s="23"/>
      <c r="DM111" s="16"/>
      <c r="DN111" s="16"/>
      <c r="DO111" s="24"/>
      <c r="DP111" s="23"/>
      <c r="DQ111" s="16"/>
      <c r="DR111" s="16"/>
      <c r="DS111" s="24"/>
      <c r="DT111" s="23"/>
      <c r="DU111" s="16"/>
      <c r="DV111" s="16"/>
      <c r="DW111" s="24"/>
      <c r="DX111" s="23"/>
      <c r="DY111" s="16"/>
      <c r="DZ111" s="16"/>
      <c r="EA111" s="24"/>
      <c r="EB111" s="23"/>
      <c r="EC111" s="16"/>
      <c r="ED111" s="16"/>
      <c r="EE111" s="24"/>
      <c r="EF111" s="23"/>
      <c r="EG111" s="16"/>
      <c r="EH111" s="16"/>
      <c r="EI111" s="24"/>
      <c r="EJ111" s="23"/>
      <c r="EK111" s="16"/>
      <c r="EL111" s="16"/>
      <c r="EM111" s="24"/>
      <c r="EN111" s="23"/>
      <c r="EO111" s="16"/>
      <c r="EP111" s="16"/>
      <c r="EQ111" s="26">
        <f t="shared" si="2"/>
        <v>0</v>
      </c>
      <c r="ER111" s="23"/>
      <c r="ES111" s="16"/>
      <c r="ET111" s="16"/>
      <c r="EU111" s="26">
        <v>1100000000</v>
      </c>
    </row>
    <row r="112" spans="1:151" ht="44.25" customHeight="1">
      <c r="A112" s="9" t="s">
        <v>4</v>
      </c>
      <c r="B112" s="10" t="s">
        <v>13</v>
      </c>
      <c r="C112" s="11" t="s">
        <v>8</v>
      </c>
      <c r="D112" s="12">
        <v>26005375</v>
      </c>
      <c r="E112" s="11" t="s">
        <v>343</v>
      </c>
      <c r="F112" s="11" t="s">
        <v>59</v>
      </c>
      <c r="G112" s="11" t="s">
        <v>423</v>
      </c>
      <c r="H112" s="14">
        <v>33347968863</v>
      </c>
      <c r="I112" s="15" t="s">
        <v>224</v>
      </c>
      <c r="J112" s="16" t="s">
        <v>29</v>
      </c>
      <c r="K112" s="16" t="s">
        <v>225</v>
      </c>
      <c r="L112" s="8">
        <v>46045</v>
      </c>
      <c r="M112" s="8">
        <v>46690</v>
      </c>
      <c r="N112" s="17">
        <v>45968</v>
      </c>
      <c r="O112" s="18">
        <f t="shared" ca="1" si="35"/>
        <v>26</v>
      </c>
      <c r="P112" s="12" t="str">
        <f ca="1">IF(O112&gt;=6,"Vigente",IF(AND(O112&gt;=1,O112&lt;=5),"Por Vencer","Vencido"))</f>
        <v>Vigente</v>
      </c>
      <c r="Q112" s="17">
        <v>46038</v>
      </c>
      <c r="R112" s="18">
        <f t="shared" ca="1" si="33"/>
        <v>96</v>
      </c>
      <c r="S112" s="12" t="str">
        <f t="shared" ca="1" si="34"/>
        <v>Vigente</v>
      </c>
      <c r="T112" s="47"/>
      <c r="U112" s="22">
        <v>0</v>
      </c>
      <c r="V112" s="23">
        <v>0</v>
      </c>
      <c r="W112" s="24"/>
      <c r="X112" s="24"/>
      <c r="Y112" s="24">
        <v>0</v>
      </c>
      <c r="Z112" s="23">
        <v>0</v>
      </c>
      <c r="AA112" s="16"/>
      <c r="AB112" s="16"/>
      <c r="AC112" s="24">
        <v>0</v>
      </c>
      <c r="AD112" s="23">
        <v>0</v>
      </c>
      <c r="AE112" s="16"/>
      <c r="AF112" s="16"/>
      <c r="AG112" s="24">
        <v>0</v>
      </c>
      <c r="AH112" s="23">
        <v>0</v>
      </c>
      <c r="AI112" s="16"/>
      <c r="AJ112" s="16"/>
      <c r="AK112" s="24">
        <v>0</v>
      </c>
      <c r="AL112" s="23">
        <v>0</v>
      </c>
      <c r="AM112" s="16"/>
      <c r="AN112" s="16"/>
      <c r="AO112" s="24">
        <v>0</v>
      </c>
      <c r="AP112" s="23">
        <v>0</v>
      </c>
      <c r="AQ112" s="25">
        <f t="shared" si="0"/>
        <v>0</v>
      </c>
      <c r="AR112" s="23">
        <v>0</v>
      </c>
      <c r="AS112" s="16"/>
      <c r="AT112" s="16"/>
      <c r="AU112" s="24">
        <v>0</v>
      </c>
      <c r="AV112" s="23">
        <v>0</v>
      </c>
      <c r="AW112" s="16"/>
      <c r="AX112" s="16"/>
      <c r="AY112" s="24">
        <v>0</v>
      </c>
      <c r="AZ112" s="23">
        <v>0</v>
      </c>
      <c r="BA112" s="16"/>
      <c r="BB112" s="16"/>
      <c r="BC112" s="24">
        <v>0</v>
      </c>
      <c r="BD112" s="23">
        <v>0</v>
      </c>
      <c r="BE112" s="16"/>
      <c r="BF112" s="16"/>
      <c r="BG112" s="24">
        <v>300000000</v>
      </c>
      <c r="BH112" s="23">
        <v>5.8823529411764705E-2</v>
      </c>
      <c r="BI112" s="16"/>
      <c r="BJ112" s="16"/>
      <c r="BK112" s="24">
        <v>1961645227</v>
      </c>
      <c r="BL112" s="23">
        <v>5.8823529411764705E-2</v>
      </c>
      <c r="BM112" s="16"/>
      <c r="BN112" s="16"/>
      <c r="BO112" s="24">
        <v>1961645227</v>
      </c>
      <c r="BP112" s="23">
        <v>5.8823529411764705E-2</v>
      </c>
      <c r="BQ112" s="16"/>
      <c r="BR112" s="16"/>
      <c r="BS112" s="24">
        <v>1961645227</v>
      </c>
      <c r="BT112" s="23">
        <v>5.8823529411764705E-2</v>
      </c>
      <c r="BU112" s="16"/>
      <c r="BV112" s="16"/>
      <c r="BW112" s="24">
        <v>1961645227</v>
      </c>
      <c r="BX112" s="23">
        <v>5.8823529411764705E-2</v>
      </c>
      <c r="BY112" s="16"/>
      <c r="BZ112" s="16"/>
      <c r="CA112" s="24">
        <v>1961645227</v>
      </c>
      <c r="CB112" s="23">
        <v>5.8823529411764705E-2</v>
      </c>
      <c r="CC112" s="16"/>
      <c r="CD112" s="16"/>
      <c r="CE112" s="24">
        <v>1961645227</v>
      </c>
      <c r="CF112" s="23">
        <v>5.8823529411764705E-2</v>
      </c>
      <c r="CG112" s="16"/>
      <c r="CH112" s="16"/>
      <c r="CI112" s="24">
        <v>1961645227</v>
      </c>
      <c r="CJ112" s="23">
        <v>5.8823529411764705E-2</v>
      </c>
      <c r="CK112" s="16"/>
      <c r="CL112" s="16"/>
      <c r="CM112" s="24">
        <v>1961645227</v>
      </c>
      <c r="CN112" s="23">
        <v>5.8823529411764705E-2</v>
      </c>
      <c r="CO112" s="16"/>
      <c r="CP112" s="16"/>
      <c r="CQ112" s="26">
        <f t="shared" si="12"/>
        <v>15993161816</v>
      </c>
      <c r="CR112" s="23">
        <v>0.52941176470588236</v>
      </c>
      <c r="CS112" s="16"/>
      <c r="CT112" s="16"/>
      <c r="CU112" s="24">
        <v>1961645227</v>
      </c>
      <c r="CV112" s="23">
        <v>5.8823529411764705E-2</v>
      </c>
      <c r="CW112" s="16"/>
      <c r="CX112" s="16"/>
      <c r="CY112" s="24">
        <v>1961645227</v>
      </c>
      <c r="CZ112" s="23">
        <v>5.8823529411764705E-2</v>
      </c>
      <c r="DA112" s="16"/>
      <c r="DB112" s="16"/>
      <c r="DC112" s="24">
        <v>1961645227</v>
      </c>
      <c r="DD112" s="23">
        <v>5.8823529411764705E-2</v>
      </c>
      <c r="DE112" s="16"/>
      <c r="DF112" s="16"/>
      <c r="DG112" s="24">
        <v>1961645227</v>
      </c>
      <c r="DH112" s="23">
        <v>5.8823529411764705E-2</v>
      </c>
      <c r="DI112" s="16"/>
      <c r="DJ112" s="16"/>
      <c r="DK112" s="24">
        <v>1961645227</v>
      </c>
      <c r="DL112" s="23">
        <v>5.8823529411764705E-2</v>
      </c>
      <c r="DM112" s="16"/>
      <c r="DN112" s="16"/>
      <c r="DO112" s="24">
        <v>1961645227</v>
      </c>
      <c r="DP112" s="23">
        <v>5.8823529411764705E-2</v>
      </c>
      <c r="DQ112" s="16"/>
      <c r="DR112" s="16"/>
      <c r="DS112" s="24">
        <v>1961645227</v>
      </c>
      <c r="DT112" s="23">
        <v>5.8823529411764705E-2</v>
      </c>
      <c r="DU112" s="16"/>
      <c r="DV112" s="16"/>
      <c r="DW112" s="24">
        <v>1961645227</v>
      </c>
      <c r="DX112" s="23">
        <v>5.8823529411764705E-2</v>
      </c>
      <c r="DY112" s="16"/>
      <c r="DZ112" s="16"/>
      <c r="EA112" s="24">
        <v>1661645231</v>
      </c>
      <c r="EB112" s="23">
        <v>0</v>
      </c>
      <c r="EC112" s="16"/>
      <c r="ED112" s="16"/>
      <c r="EE112" s="24">
        <v>0</v>
      </c>
      <c r="EF112" s="23">
        <v>0</v>
      </c>
      <c r="EG112" s="16"/>
      <c r="EH112" s="16"/>
      <c r="EI112" s="24">
        <v>0</v>
      </c>
      <c r="EJ112" s="23">
        <v>0</v>
      </c>
      <c r="EK112" s="16"/>
      <c r="EL112" s="16"/>
      <c r="EM112" s="24">
        <v>0</v>
      </c>
      <c r="EN112" s="23">
        <v>0</v>
      </c>
      <c r="EO112" s="16"/>
      <c r="EP112" s="16"/>
      <c r="EQ112" s="26">
        <f t="shared" si="2"/>
        <v>17354807047</v>
      </c>
      <c r="ER112" s="23">
        <v>0.4705882352941177</v>
      </c>
      <c r="ES112" s="16"/>
      <c r="ET112" s="16"/>
      <c r="EU112" s="26">
        <v>33347968863</v>
      </c>
    </row>
    <row r="113" spans="1:151" ht="44.25" customHeight="1">
      <c r="A113" s="9" t="s">
        <v>4</v>
      </c>
      <c r="B113" s="27" t="s">
        <v>13</v>
      </c>
      <c r="C113" s="11" t="s">
        <v>8</v>
      </c>
      <c r="D113" s="12">
        <v>26005375</v>
      </c>
      <c r="E113" s="11" t="s">
        <v>343</v>
      </c>
      <c r="F113" s="11" t="s">
        <v>59</v>
      </c>
      <c r="G113" s="11" t="s">
        <v>424</v>
      </c>
      <c r="H113" s="14">
        <v>3635276574</v>
      </c>
      <c r="I113" s="15" t="s">
        <v>229</v>
      </c>
      <c r="J113" s="16" t="s">
        <v>29</v>
      </c>
      <c r="K113" s="16" t="s">
        <v>29</v>
      </c>
      <c r="L113" s="8">
        <v>46045</v>
      </c>
      <c r="M113" s="8">
        <v>46690</v>
      </c>
      <c r="N113" s="17">
        <v>45994</v>
      </c>
      <c r="O113" s="18">
        <f t="shared" ca="1" si="35"/>
        <v>52</v>
      </c>
      <c r="P113" s="12" t="str">
        <f ca="1">IF(O113&gt;=6,"Vigente",IF(AND(O113&gt;=1,O113&lt;=5),"Por Vencer","Vencido"))</f>
        <v>Vigente</v>
      </c>
      <c r="Q113" s="17">
        <v>46038</v>
      </c>
      <c r="R113" s="18">
        <f t="shared" ca="1" si="33"/>
        <v>96</v>
      </c>
      <c r="S113" s="12" t="str">
        <f t="shared" ca="1" si="34"/>
        <v>Vigente</v>
      </c>
      <c r="T113" s="47"/>
      <c r="U113" s="22">
        <v>0</v>
      </c>
      <c r="V113" s="23">
        <v>0</v>
      </c>
      <c r="W113" s="24"/>
      <c r="X113" s="24"/>
      <c r="Y113" s="24">
        <v>0</v>
      </c>
      <c r="Z113" s="23">
        <v>0</v>
      </c>
      <c r="AA113" s="16"/>
      <c r="AB113" s="16"/>
      <c r="AC113" s="24">
        <v>0</v>
      </c>
      <c r="AD113" s="23">
        <v>0</v>
      </c>
      <c r="AE113" s="16"/>
      <c r="AF113" s="16"/>
      <c r="AG113" s="24">
        <v>0</v>
      </c>
      <c r="AH113" s="23">
        <v>0</v>
      </c>
      <c r="AI113" s="16"/>
      <c r="AJ113" s="16"/>
      <c r="AK113" s="24">
        <v>0</v>
      </c>
      <c r="AL113" s="23">
        <v>0</v>
      </c>
      <c r="AM113" s="16"/>
      <c r="AN113" s="16"/>
      <c r="AO113" s="24">
        <v>0</v>
      </c>
      <c r="AP113" s="23">
        <v>0</v>
      </c>
      <c r="AQ113" s="25">
        <f t="shared" si="0"/>
        <v>0</v>
      </c>
      <c r="AR113" s="23">
        <v>0</v>
      </c>
      <c r="AS113" s="16"/>
      <c r="AT113" s="16"/>
      <c r="AU113" s="24">
        <v>0</v>
      </c>
      <c r="AV113" s="23">
        <v>0</v>
      </c>
      <c r="AW113" s="16"/>
      <c r="AX113" s="16"/>
      <c r="AY113" s="24">
        <v>0</v>
      </c>
      <c r="AZ113" s="23">
        <v>0</v>
      </c>
      <c r="BA113" s="16"/>
      <c r="BB113" s="16"/>
      <c r="BC113" s="24">
        <v>0</v>
      </c>
      <c r="BD113" s="23">
        <v>5.5555555555555552E-2</v>
      </c>
      <c r="BE113" s="16"/>
      <c r="BF113" s="16"/>
      <c r="BG113" s="24">
        <v>201959810</v>
      </c>
      <c r="BH113" s="23">
        <v>5.5555555555555552E-2</v>
      </c>
      <c r="BI113" s="16"/>
      <c r="BJ113" s="16"/>
      <c r="BK113" s="24">
        <v>201959810</v>
      </c>
      <c r="BL113" s="23">
        <v>5.5555555555555552E-2</v>
      </c>
      <c r="BM113" s="16"/>
      <c r="BN113" s="16"/>
      <c r="BO113" s="24">
        <v>201959810</v>
      </c>
      <c r="BP113" s="23">
        <v>5.5555555555555552E-2</v>
      </c>
      <c r="BQ113" s="16"/>
      <c r="BR113" s="16"/>
      <c r="BS113" s="24">
        <v>201959810</v>
      </c>
      <c r="BT113" s="23">
        <v>5.5555555555555552E-2</v>
      </c>
      <c r="BU113" s="16"/>
      <c r="BV113" s="16"/>
      <c r="BW113" s="24">
        <v>201959810</v>
      </c>
      <c r="BX113" s="23">
        <v>5.5555555555555552E-2</v>
      </c>
      <c r="BY113" s="16"/>
      <c r="BZ113" s="16"/>
      <c r="CA113" s="24">
        <v>201959810</v>
      </c>
      <c r="CB113" s="23">
        <v>5.5555555555555552E-2</v>
      </c>
      <c r="CC113" s="16"/>
      <c r="CD113" s="16"/>
      <c r="CE113" s="24">
        <v>201959810</v>
      </c>
      <c r="CF113" s="23">
        <v>5.5555555555555552E-2</v>
      </c>
      <c r="CG113" s="16"/>
      <c r="CH113" s="16"/>
      <c r="CI113" s="24">
        <v>201959810</v>
      </c>
      <c r="CJ113" s="23">
        <v>5.5555555555555552E-2</v>
      </c>
      <c r="CK113" s="16"/>
      <c r="CL113" s="16"/>
      <c r="CM113" s="24">
        <v>201959810</v>
      </c>
      <c r="CN113" s="23">
        <v>5.5555555555555552E-2</v>
      </c>
      <c r="CO113" s="16"/>
      <c r="CP113" s="16"/>
      <c r="CQ113" s="26">
        <f t="shared" si="12"/>
        <v>1817638290</v>
      </c>
      <c r="CR113" s="23">
        <v>0.55555555555555569</v>
      </c>
      <c r="CS113" s="16"/>
      <c r="CT113" s="16"/>
      <c r="CU113" s="24">
        <v>201959810</v>
      </c>
      <c r="CV113" s="23">
        <v>5.5555555555555552E-2</v>
      </c>
      <c r="CW113" s="16"/>
      <c r="CX113" s="16"/>
      <c r="CY113" s="24">
        <v>201959810</v>
      </c>
      <c r="CZ113" s="23">
        <v>5.5555555555555552E-2</v>
      </c>
      <c r="DA113" s="16"/>
      <c r="DB113" s="16"/>
      <c r="DC113" s="24">
        <v>201959810</v>
      </c>
      <c r="DD113" s="23">
        <v>5.5555555555555552E-2</v>
      </c>
      <c r="DE113" s="16"/>
      <c r="DF113" s="16"/>
      <c r="DG113" s="24">
        <v>201959810</v>
      </c>
      <c r="DH113" s="23">
        <v>5.5555555555555552E-2</v>
      </c>
      <c r="DI113" s="16"/>
      <c r="DJ113" s="16"/>
      <c r="DK113" s="24">
        <v>201959810</v>
      </c>
      <c r="DL113" s="23">
        <v>5.5555555555555552E-2</v>
      </c>
      <c r="DM113" s="16"/>
      <c r="DN113" s="16"/>
      <c r="DO113" s="24">
        <v>201959810</v>
      </c>
      <c r="DP113" s="23">
        <v>5.5555555555555552E-2</v>
      </c>
      <c r="DQ113" s="16"/>
      <c r="DR113" s="16"/>
      <c r="DS113" s="24">
        <v>201959810</v>
      </c>
      <c r="DT113" s="23">
        <v>5.5555555555555552E-2</v>
      </c>
      <c r="DU113" s="16"/>
      <c r="DV113" s="16"/>
      <c r="DW113" s="24">
        <v>201959810</v>
      </c>
      <c r="DX113" s="23">
        <v>5.5555555555555552E-2</v>
      </c>
      <c r="DY113" s="16"/>
      <c r="DZ113" s="16"/>
      <c r="EA113" s="24">
        <v>201959804</v>
      </c>
      <c r="EB113" s="23">
        <v>0</v>
      </c>
      <c r="EC113" s="16"/>
      <c r="ED113" s="16"/>
      <c r="EE113" s="24">
        <v>0</v>
      </c>
      <c r="EF113" s="23">
        <v>0</v>
      </c>
      <c r="EG113" s="16"/>
      <c r="EH113" s="16"/>
      <c r="EI113" s="24">
        <v>0</v>
      </c>
      <c r="EJ113" s="23">
        <v>0</v>
      </c>
      <c r="EK113" s="16"/>
      <c r="EL113" s="16"/>
      <c r="EM113" s="24">
        <v>0</v>
      </c>
      <c r="EN113" s="23">
        <v>0</v>
      </c>
      <c r="EO113" s="16"/>
      <c r="EP113" s="16"/>
      <c r="EQ113" s="26">
        <f t="shared" si="2"/>
        <v>1817638284</v>
      </c>
      <c r="ER113" s="23">
        <v>0.44444444444444453</v>
      </c>
      <c r="ES113" s="16"/>
      <c r="ET113" s="16"/>
      <c r="EU113" s="26">
        <v>3635276574</v>
      </c>
    </row>
    <row r="114" spans="1:151" ht="44.25" customHeight="1">
      <c r="A114" s="9" t="s">
        <v>16</v>
      </c>
      <c r="B114" s="107" t="s">
        <v>17</v>
      </c>
      <c r="C114" s="5" t="s">
        <v>26</v>
      </c>
      <c r="D114" s="4">
        <v>26004728</v>
      </c>
      <c r="E114" s="146"/>
      <c r="F114" s="6" t="s">
        <v>60</v>
      </c>
      <c r="G114" s="13"/>
      <c r="H114" s="147">
        <v>20000000000</v>
      </c>
      <c r="I114" s="72" t="s">
        <v>291</v>
      </c>
      <c r="J114" s="16"/>
      <c r="K114" s="16"/>
      <c r="L114" s="8"/>
      <c r="M114" s="8"/>
      <c r="N114" s="73"/>
      <c r="O114" s="48">
        <f t="shared" ca="1" si="35"/>
        <v>-45942</v>
      </c>
      <c r="P114" s="18" t="str">
        <f ca="1">IF(O114&gt;=6,"Vigente",IF(AND(O114&gt;=1,O114&lt;=5),"Por Vencer","Vencido"))</f>
        <v>Vencido</v>
      </c>
      <c r="Q114" s="7"/>
      <c r="R114" s="48">
        <f t="shared" ca="1" si="33"/>
        <v>-45942</v>
      </c>
      <c r="S114" s="12" t="str">
        <f t="shared" ca="1" si="34"/>
        <v>Vencido</v>
      </c>
      <c r="T114" s="108"/>
      <c r="U114" s="22"/>
      <c r="V114" s="23"/>
      <c r="W114" s="24"/>
      <c r="X114" s="24"/>
      <c r="Y114" s="24"/>
      <c r="Z114" s="23"/>
      <c r="AA114" s="16"/>
      <c r="AB114" s="16"/>
      <c r="AC114" s="24"/>
      <c r="AD114" s="23"/>
      <c r="AE114" s="16"/>
      <c r="AF114" s="16"/>
      <c r="AG114" s="24"/>
      <c r="AH114" s="23"/>
      <c r="AI114" s="16"/>
      <c r="AJ114" s="16"/>
      <c r="AK114" s="24"/>
      <c r="AL114" s="23"/>
      <c r="AM114" s="16"/>
      <c r="AN114" s="16"/>
      <c r="AO114" s="24"/>
      <c r="AP114" s="23"/>
      <c r="AQ114" s="25">
        <f t="shared" si="0"/>
        <v>0</v>
      </c>
      <c r="AR114" s="23"/>
      <c r="AS114" s="16"/>
      <c r="AT114" s="16"/>
      <c r="AU114" s="24"/>
      <c r="AV114" s="23"/>
      <c r="AW114" s="16"/>
      <c r="AX114" s="16"/>
      <c r="AY114" s="24"/>
      <c r="AZ114" s="23"/>
      <c r="BA114" s="16"/>
      <c r="BB114" s="16"/>
      <c r="BC114" s="24"/>
      <c r="BD114" s="23"/>
      <c r="BE114" s="16"/>
      <c r="BF114" s="16"/>
      <c r="BG114" s="24"/>
      <c r="BH114" s="23"/>
      <c r="BI114" s="16"/>
      <c r="BJ114" s="16"/>
      <c r="BK114" s="24"/>
      <c r="BL114" s="23"/>
      <c r="BM114" s="16"/>
      <c r="BN114" s="16"/>
      <c r="BO114" s="24"/>
      <c r="BP114" s="23"/>
      <c r="BQ114" s="16"/>
      <c r="BR114" s="16"/>
      <c r="BS114" s="24"/>
      <c r="BT114" s="23"/>
      <c r="BU114" s="16"/>
      <c r="BV114" s="16"/>
      <c r="BW114" s="24"/>
      <c r="BX114" s="23"/>
      <c r="BY114" s="16"/>
      <c r="BZ114" s="16"/>
      <c r="CA114" s="24"/>
      <c r="CB114" s="23"/>
      <c r="CC114" s="16"/>
      <c r="CD114" s="16"/>
      <c r="CE114" s="24"/>
      <c r="CF114" s="23"/>
      <c r="CG114" s="16"/>
      <c r="CH114" s="16"/>
      <c r="CI114" s="24"/>
      <c r="CJ114" s="23"/>
      <c r="CK114" s="16"/>
      <c r="CL114" s="16"/>
      <c r="CM114" s="24"/>
      <c r="CN114" s="23"/>
      <c r="CO114" s="16"/>
      <c r="CP114" s="16"/>
      <c r="CQ114" s="26">
        <f t="shared" si="12"/>
        <v>0</v>
      </c>
      <c r="CR114" s="23"/>
      <c r="CS114" s="16"/>
      <c r="CT114" s="16"/>
      <c r="CU114" s="24"/>
      <c r="CV114" s="23"/>
      <c r="CW114" s="16"/>
      <c r="CX114" s="16"/>
      <c r="CY114" s="24"/>
      <c r="CZ114" s="23"/>
      <c r="DA114" s="16"/>
      <c r="DB114" s="16"/>
      <c r="DC114" s="24"/>
      <c r="DD114" s="23"/>
      <c r="DE114" s="16"/>
      <c r="DF114" s="16"/>
      <c r="DG114" s="24"/>
      <c r="DH114" s="23"/>
      <c r="DI114" s="16"/>
      <c r="DJ114" s="16"/>
      <c r="DK114" s="24"/>
      <c r="DL114" s="23"/>
      <c r="DM114" s="16"/>
      <c r="DN114" s="16"/>
      <c r="DO114" s="24"/>
      <c r="DP114" s="23"/>
      <c r="DQ114" s="16"/>
      <c r="DR114" s="16"/>
      <c r="DS114" s="24"/>
      <c r="DT114" s="23"/>
      <c r="DU114" s="16"/>
      <c r="DV114" s="16"/>
      <c r="DW114" s="24"/>
      <c r="DX114" s="23"/>
      <c r="DY114" s="16"/>
      <c r="DZ114" s="16"/>
      <c r="EA114" s="24"/>
      <c r="EB114" s="23"/>
      <c r="EC114" s="16"/>
      <c r="ED114" s="16"/>
      <c r="EE114" s="24"/>
      <c r="EF114" s="23"/>
      <c r="EG114" s="16"/>
      <c r="EH114" s="16"/>
      <c r="EI114" s="24"/>
      <c r="EJ114" s="23"/>
      <c r="EK114" s="16"/>
      <c r="EL114" s="16"/>
      <c r="EM114" s="24"/>
      <c r="EN114" s="23"/>
      <c r="EO114" s="16"/>
      <c r="EP114" s="16"/>
      <c r="EQ114" s="26">
        <f t="shared" si="2"/>
        <v>0</v>
      </c>
      <c r="ER114" s="23"/>
      <c r="ES114" s="16"/>
      <c r="ET114" s="16"/>
      <c r="EU114" s="26">
        <v>0</v>
      </c>
    </row>
    <row r="115" spans="1:151" ht="44.25" customHeight="1">
      <c r="A115" s="9" t="s">
        <v>16</v>
      </c>
      <c r="B115" s="27" t="s">
        <v>17</v>
      </c>
      <c r="C115" s="11" t="s">
        <v>259</v>
      </c>
      <c r="D115" s="12">
        <v>26004728</v>
      </c>
      <c r="E115" s="13" t="s">
        <v>425</v>
      </c>
      <c r="F115" s="148" t="s">
        <v>61</v>
      </c>
      <c r="G115" s="13" t="s">
        <v>426</v>
      </c>
      <c r="H115" s="14">
        <v>2300000000</v>
      </c>
      <c r="I115" s="15" t="s">
        <v>427</v>
      </c>
      <c r="J115" s="16" t="s">
        <v>275</v>
      </c>
      <c r="K115" s="16" t="s">
        <v>275</v>
      </c>
      <c r="L115" s="8">
        <v>46147</v>
      </c>
      <c r="M115" s="8">
        <v>46223</v>
      </c>
      <c r="N115" s="73">
        <v>46054</v>
      </c>
      <c r="O115" s="48">
        <f t="shared" ca="1" si="35"/>
        <v>112</v>
      </c>
      <c r="P115" s="12" t="str">
        <f ca="1">IF(O115&gt;=6,"Vigente",IF(AND(O115&gt;=1,O115&lt;=5),"Por Vencer","Vencido"))</f>
        <v>Vigente</v>
      </c>
      <c r="Q115" s="8">
        <v>46142</v>
      </c>
      <c r="R115" s="48">
        <f t="shared" ca="1" si="33"/>
        <v>200</v>
      </c>
      <c r="S115" s="12" t="str">
        <f t="shared" ca="1" si="34"/>
        <v>Vigente</v>
      </c>
      <c r="T115" s="28" t="s">
        <v>428</v>
      </c>
      <c r="U115" s="22"/>
      <c r="V115" s="23"/>
      <c r="W115" s="24"/>
      <c r="X115" s="24"/>
      <c r="Y115" s="24"/>
      <c r="Z115" s="23"/>
      <c r="AA115" s="16"/>
      <c r="AB115" s="16"/>
      <c r="AC115" s="24"/>
      <c r="AD115" s="23"/>
      <c r="AE115" s="16"/>
      <c r="AF115" s="16"/>
      <c r="AG115" s="24"/>
      <c r="AH115" s="23"/>
      <c r="AI115" s="16"/>
      <c r="AJ115" s="16"/>
      <c r="AK115" s="24"/>
      <c r="AL115" s="23"/>
      <c r="AM115" s="16"/>
      <c r="AN115" s="16"/>
      <c r="AO115" s="24"/>
      <c r="AP115" s="23"/>
      <c r="AQ115" s="25">
        <f t="shared" si="0"/>
        <v>0</v>
      </c>
      <c r="AR115" s="23"/>
      <c r="AS115" s="16"/>
      <c r="AT115" s="16"/>
      <c r="AU115" s="24"/>
      <c r="AV115" s="23"/>
      <c r="AW115" s="16"/>
      <c r="AX115" s="16"/>
      <c r="AY115" s="24"/>
      <c r="AZ115" s="23"/>
      <c r="BA115" s="16"/>
      <c r="BB115" s="16"/>
      <c r="BC115" s="24"/>
      <c r="BD115" s="23"/>
      <c r="BE115" s="16"/>
      <c r="BF115" s="16"/>
      <c r="BG115" s="25">
        <v>2300000000</v>
      </c>
      <c r="BH115" s="149">
        <v>1</v>
      </c>
      <c r="BI115" s="16"/>
      <c r="BJ115" s="16"/>
      <c r="BK115" s="24"/>
      <c r="BL115" s="23"/>
      <c r="BM115" s="16"/>
      <c r="BN115" s="16"/>
      <c r="BO115" s="24"/>
      <c r="BP115" s="23"/>
      <c r="BQ115" s="16"/>
      <c r="BR115" s="16"/>
      <c r="BS115" s="24"/>
      <c r="BT115" s="23"/>
      <c r="BU115" s="16"/>
      <c r="BV115" s="16"/>
      <c r="BW115" s="24"/>
      <c r="BX115" s="23"/>
      <c r="BY115" s="16"/>
      <c r="BZ115" s="16"/>
      <c r="CA115" s="24"/>
      <c r="CB115" s="23"/>
      <c r="CC115" s="16"/>
      <c r="CD115" s="16"/>
      <c r="CE115" s="24"/>
      <c r="CF115" s="23"/>
      <c r="CG115" s="16"/>
      <c r="CH115" s="16"/>
      <c r="CI115" s="24"/>
      <c r="CJ115" s="23"/>
      <c r="CK115" s="16"/>
      <c r="CL115" s="16"/>
      <c r="CM115" s="24"/>
      <c r="CN115" s="23">
        <v>1</v>
      </c>
      <c r="CO115" s="16"/>
      <c r="CP115" s="16"/>
      <c r="CQ115" s="26">
        <f t="shared" si="12"/>
        <v>2300000000</v>
      </c>
      <c r="CR115" s="23"/>
      <c r="CS115" s="16"/>
      <c r="CT115" s="16"/>
      <c r="CU115" s="24"/>
      <c r="CV115" s="23"/>
      <c r="CW115" s="16"/>
      <c r="CX115" s="16"/>
      <c r="CY115" s="24"/>
      <c r="CZ115" s="23"/>
      <c r="DA115" s="16"/>
      <c r="DB115" s="16"/>
      <c r="DC115" s="24"/>
      <c r="DD115" s="23"/>
      <c r="DE115" s="16"/>
      <c r="DF115" s="16"/>
      <c r="DG115" s="24"/>
      <c r="DH115" s="23"/>
      <c r="DI115" s="16"/>
      <c r="DJ115" s="16"/>
      <c r="DK115" s="24"/>
      <c r="DL115" s="23"/>
      <c r="DM115" s="16"/>
      <c r="DN115" s="16"/>
      <c r="DO115" s="24"/>
      <c r="DP115" s="23"/>
      <c r="DQ115" s="16"/>
      <c r="DR115" s="16"/>
      <c r="DS115" s="24"/>
      <c r="DT115" s="23"/>
      <c r="DU115" s="16"/>
      <c r="DV115" s="16"/>
      <c r="DW115" s="24"/>
      <c r="DX115" s="23"/>
      <c r="DY115" s="16"/>
      <c r="DZ115" s="16"/>
      <c r="EA115" s="24"/>
      <c r="EB115" s="23"/>
      <c r="EC115" s="16"/>
      <c r="ED115" s="16"/>
      <c r="EE115" s="24"/>
      <c r="EF115" s="23"/>
      <c r="EG115" s="16"/>
      <c r="EH115" s="16"/>
      <c r="EI115" s="24"/>
      <c r="EJ115" s="23"/>
      <c r="EK115" s="16"/>
      <c r="EL115" s="16"/>
      <c r="EM115" s="24"/>
      <c r="EN115" s="23"/>
      <c r="EO115" s="16"/>
      <c r="EP115" s="16"/>
      <c r="EQ115" s="26">
        <f t="shared" si="2"/>
        <v>0</v>
      </c>
      <c r="ER115" s="23"/>
      <c r="ES115" s="16"/>
      <c r="ET115" s="16"/>
      <c r="EU115" s="26">
        <v>2300000000</v>
      </c>
    </row>
    <row r="116" spans="1:151" ht="44.25" customHeight="1">
      <c r="A116" s="9" t="s">
        <v>16</v>
      </c>
      <c r="B116" s="107" t="s">
        <v>27</v>
      </c>
      <c r="C116" s="9" t="s">
        <v>24</v>
      </c>
      <c r="D116" s="12"/>
      <c r="E116" s="13"/>
      <c r="F116" s="2" t="s">
        <v>62</v>
      </c>
      <c r="G116" s="13"/>
      <c r="H116" s="14">
        <v>20000000000</v>
      </c>
      <c r="I116" s="72" t="s">
        <v>291</v>
      </c>
      <c r="J116" s="16"/>
      <c r="K116" s="16"/>
      <c r="L116" s="8"/>
      <c r="M116" s="8"/>
      <c r="N116" s="73">
        <v>46127</v>
      </c>
      <c r="O116" s="48">
        <f t="shared" ca="1" si="35"/>
        <v>185</v>
      </c>
      <c r="P116" s="18" t="str">
        <f ca="1">IF(O116&gt;=6,"Vigente",IF(AND(O116&gt;=1,O116&lt;=5),"Por Vencer","Vencido"))</f>
        <v>Vigente</v>
      </c>
      <c r="Q116" s="7">
        <v>46218</v>
      </c>
      <c r="R116" s="48">
        <f t="shared" ca="1" si="33"/>
        <v>276</v>
      </c>
      <c r="S116" s="12" t="str">
        <f t="shared" ca="1" si="34"/>
        <v>Vigente</v>
      </c>
      <c r="T116" s="108"/>
      <c r="U116" s="22"/>
      <c r="V116" s="23"/>
      <c r="W116" s="24"/>
      <c r="X116" s="24"/>
      <c r="Y116" s="24"/>
      <c r="Z116" s="23"/>
      <c r="AA116" s="16"/>
      <c r="AB116" s="16"/>
      <c r="AC116" s="24"/>
      <c r="AD116" s="23"/>
      <c r="AE116" s="16"/>
      <c r="AF116" s="16"/>
      <c r="AG116" s="24"/>
      <c r="AH116" s="23"/>
      <c r="AI116" s="16"/>
      <c r="AJ116" s="16"/>
      <c r="AK116" s="24"/>
      <c r="AL116" s="23"/>
      <c r="AM116" s="16"/>
      <c r="AN116" s="16"/>
      <c r="AO116" s="24"/>
      <c r="AP116" s="23"/>
      <c r="AQ116" s="25">
        <f t="shared" si="0"/>
        <v>0</v>
      </c>
      <c r="AR116" s="23"/>
      <c r="AS116" s="16"/>
      <c r="AT116" s="16"/>
      <c r="AU116" s="24"/>
      <c r="AV116" s="23"/>
      <c r="AW116" s="16"/>
      <c r="AX116" s="16"/>
      <c r="AY116" s="24"/>
      <c r="AZ116" s="23"/>
      <c r="BA116" s="16"/>
      <c r="BB116" s="16"/>
      <c r="BC116" s="24"/>
      <c r="BD116" s="23"/>
      <c r="BE116" s="16"/>
      <c r="BF116" s="16"/>
      <c r="BG116" s="24"/>
      <c r="BH116" s="23"/>
      <c r="BI116" s="16"/>
      <c r="BJ116" s="16"/>
      <c r="BK116" s="24"/>
      <c r="BL116" s="23"/>
      <c r="BM116" s="16"/>
      <c r="BN116" s="16"/>
      <c r="BO116" s="24"/>
      <c r="BP116" s="23"/>
      <c r="BQ116" s="16"/>
      <c r="BR116" s="16"/>
      <c r="BS116" s="24"/>
      <c r="BT116" s="23"/>
      <c r="BU116" s="16"/>
      <c r="BV116" s="16"/>
      <c r="BW116" s="24"/>
      <c r="BX116" s="23"/>
      <c r="BY116" s="16"/>
      <c r="BZ116" s="16"/>
      <c r="CA116" s="24"/>
      <c r="CB116" s="23"/>
      <c r="CC116" s="16"/>
      <c r="CD116" s="16"/>
      <c r="CE116" s="24"/>
      <c r="CF116" s="23"/>
      <c r="CG116" s="16"/>
      <c r="CH116" s="16"/>
      <c r="CI116" s="24"/>
      <c r="CJ116" s="23"/>
      <c r="CK116" s="16"/>
      <c r="CL116" s="16"/>
      <c r="CM116" s="24"/>
      <c r="CN116" s="23"/>
      <c r="CO116" s="16"/>
      <c r="CP116" s="16"/>
      <c r="CQ116" s="26">
        <f t="shared" si="12"/>
        <v>0</v>
      </c>
      <c r="CR116" s="23"/>
      <c r="CS116" s="16"/>
      <c r="CT116" s="16"/>
      <c r="CU116" s="24"/>
      <c r="CV116" s="23"/>
      <c r="CW116" s="16"/>
      <c r="CX116" s="16"/>
      <c r="CY116" s="24"/>
      <c r="CZ116" s="23"/>
      <c r="DA116" s="16"/>
      <c r="DB116" s="16"/>
      <c r="DC116" s="24"/>
      <c r="DD116" s="23"/>
      <c r="DE116" s="16"/>
      <c r="DF116" s="16"/>
      <c r="DG116" s="24"/>
      <c r="DH116" s="23"/>
      <c r="DI116" s="16"/>
      <c r="DJ116" s="16"/>
      <c r="DK116" s="24"/>
      <c r="DL116" s="23"/>
      <c r="DM116" s="16"/>
      <c r="DN116" s="16"/>
      <c r="DO116" s="24"/>
      <c r="DP116" s="23"/>
      <c r="DQ116" s="16"/>
      <c r="DR116" s="16"/>
      <c r="DS116" s="24"/>
      <c r="DT116" s="23"/>
      <c r="DU116" s="16"/>
      <c r="DV116" s="16"/>
      <c r="DW116" s="24"/>
      <c r="DX116" s="23"/>
      <c r="DY116" s="16"/>
      <c r="DZ116" s="16"/>
      <c r="EA116" s="24"/>
      <c r="EB116" s="23"/>
      <c r="EC116" s="16"/>
      <c r="ED116" s="16"/>
      <c r="EE116" s="24"/>
      <c r="EF116" s="23"/>
      <c r="EG116" s="16"/>
      <c r="EH116" s="16"/>
      <c r="EI116" s="24"/>
      <c r="EJ116" s="23"/>
      <c r="EK116" s="16"/>
      <c r="EL116" s="16"/>
      <c r="EM116" s="24"/>
      <c r="EN116" s="23"/>
      <c r="EO116" s="16"/>
      <c r="EP116" s="16"/>
      <c r="EQ116" s="26">
        <f t="shared" si="2"/>
        <v>0</v>
      </c>
      <c r="ER116" s="23"/>
      <c r="ES116" s="16"/>
      <c r="ET116" s="16"/>
      <c r="EU116" s="26">
        <v>0</v>
      </c>
    </row>
    <row r="117" spans="1:151" ht="44.25" customHeight="1">
      <c r="A117" s="9" t="s">
        <v>4</v>
      </c>
      <c r="B117" s="27" t="s">
        <v>13</v>
      </c>
      <c r="C117" s="11" t="s">
        <v>14</v>
      </c>
      <c r="D117" s="12">
        <v>26005375</v>
      </c>
      <c r="E117" s="13" t="s">
        <v>343</v>
      </c>
      <c r="F117" s="11" t="s">
        <v>429</v>
      </c>
      <c r="G117" s="11" t="s">
        <v>341</v>
      </c>
      <c r="H117" s="14">
        <v>85891938817</v>
      </c>
      <c r="I117" s="13" t="s">
        <v>341</v>
      </c>
      <c r="J117" s="16"/>
      <c r="K117" s="16"/>
      <c r="L117" s="8"/>
      <c r="M117" s="8"/>
      <c r="N117" s="17"/>
      <c r="O117" s="18"/>
      <c r="P117" s="12"/>
      <c r="Q117" s="17"/>
      <c r="R117" s="18"/>
      <c r="S117" s="12"/>
      <c r="T117" s="52" t="s">
        <v>430</v>
      </c>
      <c r="U117" s="22"/>
      <c r="V117" s="23"/>
      <c r="W117" s="24"/>
      <c r="X117" s="24"/>
      <c r="Y117" s="24"/>
      <c r="Z117" s="23"/>
      <c r="AA117" s="16"/>
      <c r="AB117" s="16"/>
      <c r="AC117" s="24"/>
      <c r="AD117" s="23"/>
      <c r="AE117" s="16"/>
      <c r="AF117" s="16"/>
      <c r="AG117" s="24"/>
      <c r="AH117" s="23"/>
      <c r="AI117" s="16"/>
      <c r="AJ117" s="16"/>
      <c r="AK117" s="24"/>
      <c r="AL117" s="23"/>
      <c r="AM117" s="16"/>
      <c r="AN117" s="16"/>
      <c r="AO117" s="24"/>
      <c r="AP117" s="23"/>
      <c r="AQ117" s="25">
        <f t="shared" si="0"/>
        <v>0</v>
      </c>
      <c r="AR117" s="23"/>
      <c r="AS117" s="16"/>
      <c r="AT117" s="16"/>
      <c r="AU117" s="24"/>
      <c r="AV117" s="23"/>
      <c r="AW117" s="16"/>
      <c r="AX117" s="16"/>
      <c r="AY117" s="24"/>
      <c r="AZ117" s="23"/>
      <c r="BA117" s="16"/>
      <c r="BB117" s="16"/>
      <c r="BC117" s="24"/>
      <c r="BD117" s="23"/>
      <c r="BE117" s="16"/>
      <c r="BF117" s="16"/>
      <c r="BG117" s="24"/>
      <c r="BH117" s="23"/>
      <c r="BI117" s="16"/>
      <c r="BJ117" s="16"/>
      <c r="BK117" s="24"/>
      <c r="BL117" s="23"/>
      <c r="BM117" s="16"/>
      <c r="BN117" s="16"/>
      <c r="BO117" s="24"/>
      <c r="BP117" s="23"/>
      <c r="BQ117" s="16"/>
      <c r="BR117" s="16"/>
      <c r="BS117" s="24"/>
      <c r="BT117" s="23"/>
      <c r="BU117" s="16"/>
      <c r="BV117" s="16"/>
      <c r="BW117" s="24"/>
      <c r="BX117" s="23"/>
      <c r="BY117" s="16"/>
      <c r="BZ117" s="16"/>
      <c r="CA117" s="24"/>
      <c r="CB117" s="23"/>
      <c r="CC117" s="16"/>
      <c r="CD117" s="16"/>
      <c r="CE117" s="24"/>
      <c r="CF117" s="23"/>
      <c r="CG117" s="16"/>
      <c r="CH117" s="16"/>
      <c r="CI117" s="24"/>
      <c r="CJ117" s="23"/>
      <c r="CK117" s="16"/>
      <c r="CL117" s="16"/>
      <c r="CM117" s="24"/>
      <c r="CN117" s="23"/>
      <c r="CO117" s="16"/>
      <c r="CP117" s="16"/>
      <c r="CQ117" s="26">
        <f t="shared" si="12"/>
        <v>0</v>
      </c>
      <c r="CR117" s="23"/>
      <c r="CS117" s="16"/>
      <c r="CT117" s="16"/>
      <c r="CU117" s="24"/>
      <c r="CV117" s="23"/>
      <c r="CW117" s="16"/>
      <c r="CX117" s="16"/>
      <c r="CY117" s="24"/>
      <c r="CZ117" s="23"/>
      <c r="DA117" s="16"/>
      <c r="DB117" s="16"/>
      <c r="DC117" s="24"/>
      <c r="DD117" s="23"/>
      <c r="DE117" s="16"/>
      <c r="DF117" s="16"/>
      <c r="DG117" s="24"/>
      <c r="DH117" s="23"/>
      <c r="DI117" s="16"/>
      <c r="DJ117" s="16"/>
      <c r="DK117" s="24"/>
      <c r="DL117" s="23"/>
      <c r="DM117" s="16"/>
      <c r="DN117" s="16"/>
      <c r="DO117" s="24"/>
      <c r="DP117" s="23"/>
      <c r="DQ117" s="16"/>
      <c r="DR117" s="16"/>
      <c r="DS117" s="24"/>
      <c r="DT117" s="23"/>
      <c r="DU117" s="16"/>
      <c r="DV117" s="16"/>
      <c r="DW117" s="24"/>
      <c r="DX117" s="23"/>
      <c r="DY117" s="16"/>
      <c r="DZ117" s="16"/>
      <c r="EA117" s="24"/>
      <c r="EB117" s="23"/>
      <c r="EC117" s="16"/>
      <c r="ED117" s="16"/>
      <c r="EE117" s="24"/>
      <c r="EF117" s="23"/>
      <c r="EG117" s="16"/>
      <c r="EH117" s="16"/>
      <c r="EI117" s="24"/>
      <c r="EJ117" s="23"/>
      <c r="EK117" s="16"/>
      <c r="EL117" s="16"/>
      <c r="EM117" s="24"/>
      <c r="EN117" s="23"/>
      <c r="EO117" s="16"/>
      <c r="EP117" s="16"/>
      <c r="EQ117" s="26">
        <f t="shared" si="2"/>
        <v>0</v>
      </c>
      <c r="ER117" s="23"/>
      <c r="ES117" s="16"/>
      <c r="ET117" s="16"/>
      <c r="EU117" s="26">
        <v>0</v>
      </c>
    </row>
    <row r="118" spans="1:151" ht="44.25" customHeight="1">
      <c r="A118" s="9" t="s">
        <v>9</v>
      </c>
      <c r="B118" s="10" t="s">
        <v>34</v>
      </c>
      <c r="C118" s="11" t="s">
        <v>18</v>
      </c>
      <c r="D118" s="12">
        <v>26005261</v>
      </c>
      <c r="E118" s="13" t="s">
        <v>431</v>
      </c>
      <c r="F118" s="11" t="s">
        <v>63</v>
      </c>
      <c r="G118" s="13" t="s">
        <v>432</v>
      </c>
      <c r="H118" s="14">
        <v>1510884810</v>
      </c>
      <c r="I118" s="15" t="s">
        <v>291</v>
      </c>
      <c r="J118" s="16" t="s">
        <v>266</v>
      </c>
      <c r="K118" s="16" t="s">
        <v>225</v>
      </c>
      <c r="L118" s="8">
        <v>45962</v>
      </c>
      <c r="M118" s="8">
        <v>46203</v>
      </c>
      <c r="N118" s="46">
        <v>45919</v>
      </c>
      <c r="O118" s="48"/>
      <c r="P118" s="19" t="s">
        <v>226</v>
      </c>
      <c r="Q118" s="17">
        <v>45964</v>
      </c>
      <c r="R118" s="48">
        <f t="shared" ref="R118:R122" ca="1" si="36">Q118-TODAY()</f>
        <v>22</v>
      </c>
      <c r="S118" s="12" t="str">
        <f t="shared" ref="S118:S122" ca="1" si="37">IF(R118&gt;=6,"Vigente",IF(AND(R118&gt;=1,R118&lt;=5),"Por Vencer","Vencido"))</f>
        <v>Vigente</v>
      </c>
      <c r="T118" s="47"/>
      <c r="U118" s="22"/>
      <c r="V118" s="23"/>
      <c r="W118" s="24"/>
      <c r="X118" s="24"/>
      <c r="Y118" s="24"/>
      <c r="Z118" s="23"/>
      <c r="AA118" s="16"/>
      <c r="AB118" s="16"/>
      <c r="AC118" s="24"/>
      <c r="AD118" s="23"/>
      <c r="AE118" s="16"/>
      <c r="AF118" s="16"/>
      <c r="AG118" s="24"/>
      <c r="AH118" s="23"/>
      <c r="AI118" s="16"/>
      <c r="AJ118" s="16"/>
      <c r="AK118" s="24">
        <v>302176961.60000002</v>
      </c>
      <c r="AL118" s="23">
        <v>0.2</v>
      </c>
      <c r="AM118" s="16"/>
      <c r="AN118" s="16"/>
      <c r="AO118" s="24">
        <v>906530884.79999995</v>
      </c>
      <c r="AP118" s="23">
        <v>0.6</v>
      </c>
      <c r="AQ118" s="25">
        <f t="shared" si="0"/>
        <v>1208707846.4000001</v>
      </c>
      <c r="AR118" s="23"/>
      <c r="AS118" s="16"/>
      <c r="AT118" s="16"/>
      <c r="AU118" s="24"/>
      <c r="AV118" s="23"/>
      <c r="AW118" s="16"/>
      <c r="AX118" s="16"/>
      <c r="AY118" s="24"/>
      <c r="AZ118" s="23"/>
      <c r="BA118" s="16"/>
      <c r="BB118" s="16"/>
      <c r="BC118" s="24"/>
      <c r="BD118" s="23"/>
      <c r="BE118" s="16"/>
      <c r="BF118" s="16"/>
      <c r="BG118" s="24"/>
      <c r="BH118" s="23"/>
      <c r="BI118" s="16"/>
      <c r="BJ118" s="16"/>
      <c r="BK118" s="24">
        <v>302176961.60000002</v>
      </c>
      <c r="BL118" s="23">
        <v>0.2</v>
      </c>
      <c r="BM118" s="16"/>
      <c r="BN118" s="16"/>
      <c r="BO118" s="24"/>
      <c r="BP118" s="23"/>
      <c r="BQ118" s="16"/>
      <c r="BR118" s="16"/>
      <c r="BS118" s="24"/>
      <c r="BT118" s="23"/>
      <c r="BU118" s="16"/>
      <c r="BV118" s="16"/>
      <c r="BW118" s="24"/>
      <c r="BX118" s="23"/>
      <c r="BY118" s="16"/>
      <c r="BZ118" s="16"/>
      <c r="CA118" s="24"/>
      <c r="CB118" s="23"/>
      <c r="CC118" s="16"/>
      <c r="CD118" s="16"/>
      <c r="CE118" s="24"/>
      <c r="CF118" s="23"/>
      <c r="CG118" s="16"/>
      <c r="CH118" s="16"/>
      <c r="CI118" s="24"/>
      <c r="CJ118" s="23"/>
      <c r="CK118" s="16"/>
      <c r="CL118" s="16"/>
      <c r="CM118" s="24"/>
      <c r="CN118" s="23"/>
      <c r="CO118" s="16"/>
      <c r="CP118" s="16"/>
      <c r="CQ118" s="26">
        <f t="shared" si="12"/>
        <v>302176961.60000002</v>
      </c>
      <c r="CR118" s="23"/>
      <c r="CS118" s="16"/>
      <c r="CT118" s="16"/>
      <c r="CU118" s="24"/>
      <c r="CV118" s="23"/>
      <c r="CW118" s="16"/>
      <c r="CX118" s="16"/>
      <c r="CY118" s="24"/>
      <c r="CZ118" s="23"/>
      <c r="DA118" s="16"/>
      <c r="DB118" s="16"/>
      <c r="DC118" s="24"/>
      <c r="DD118" s="23"/>
      <c r="DE118" s="16"/>
      <c r="DF118" s="16"/>
      <c r="DG118" s="24"/>
      <c r="DH118" s="23"/>
      <c r="DI118" s="16"/>
      <c r="DJ118" s="16"/>
      <c r="DK118" s="24"/>
      <c r="DL118" s="23"/>
      <c r="DM118" s="16"/>
      <c r="DN118" s="16"/>
      <c r="DO118" s="24"/>
      <c r="DP118" s="23"/>
      <c r="DQ118" s="16"/>
      <c r="DR118" s="16"/>
      <c r="DS118" s="24"/>
      <c r="DT118" s="23"/>
      <c r="DU118" s="16"/>
      <c r="DV118" s="16"/>
      <c r="DW118" s="24"/>
      <c r="DX118" s="23"/>
      <c r="DY118" s="16"/>
      <c r="DZ118" s="16"/>
      <c r="EA118" s="24"/>
      <c r="EB118" s="23"/>
      <c r="EC118" s="16"/>
      <c r="ED118" s="16"/>
      <c r="EE118" s="24"/>
      <c r="EF118" s="23"/>
      <c r="EG118" s="16"/>
      <c r="EH118" s="16"/>
      <c r="EI118" s="24"/>
      <c r="EJ118" s="23"/>
      <c r="EK118" s="16"/>
      <c r="EL118" s="16"/>
      <c r="EM118" s="24"/>
      <c r="EN118" s="23"/>
      <c r="EO118" s="16"/>
      <c r="EP118" s="16"/>
      <c r="EQ118" s="26">
        <f t="shared" si="2"/>
        <v>0</v>
      </c>
      <c r="ER118" s="23"/>
      <c r="ES118" s="16"/>
      <c r="ET118" s="16"/>
      <c r="EU118" s="26">
        <v>1510884808</v>
      </c>
    </row>
    <row r="119" spans="1:151" ht="44.25" customHeight="1">
      <c r="A119" s="9" t="s">
        <v>9</v>
      </c>
      <c r="B119" s="27" t="s">
        <v>34</v>
      </c>
      <c r="C119" s="11" t="s">
        <v>18</v>
      </c>
      <c r="D119" s="12">
        <v>26005261</v>
      </c>
      <c r="E119" s="13" t="s">
        <v>431</v>
      </c>
      <c r="F119" s="11" t="s">
        <v>63</v>
      </c>
      <c r="G119" s="13" t="s">
        <v>433</v>
      </c>
      <c r="H119" s="14">
        <v>79520252</v>
      </c>
      <c r="I119" s="15" t="s">
        <v>338</v>
      </c>
      <c r="J119" s="16" t="s">
        <v>266</v>
      </c>
      <c r="K119" s="16" t="s">
        <v>225</v>
      </c>
      <c r="L119" s="8">
        <v>45962</v>
      </c>
      <c r="M119" s="8">
        <v>46203</v>
      </c>
      <c r="N119" s="46">
        <v>45940</v>
      </c>
      <c r="O119" s="48">
        <f ca="1">N119-TODAY()</f>
        <v>-2</v>
      </c>
      <c r="P119" s="12" t="str">
        <f ca="1">IF(O119&gt;=6,"Vigente",IF(AND(O119&gt;=1,O119&lt;=5),"Por Vencer","Vencido"))</f>
        <v>Vencido</v>
      </c>
      <c r="Q119" s="17">
        <v>45954</v>
      </c>
      <c r="R119" s="48">
        <f t="shared" ca="1" si="36"/>
        <v>12</v>
      </c>
      <c r="S119" s="12" t="str">
        <f t="shared" ca="1" si="37"/>
        <v>Vigente</v>
      </c>
      <c r="T119" s="52" t="s">
        <v>339</v>
      </c>
      <c r="U119" s="22"/>
      <c r="V119" s="23"/>
      <c r="W119" s="24"/>
      <c r="X119" s="24"/>
      <c r="Y119" s="24"/>
      <c r="Z119" s="23"/>
      <c r="AA119" s="16"/>
      <c r="AB119" s="16"/>
      <c r="AC119" s="24"/>
      <c r="AD119" s="23"/>
      <c r="AE119" s="16"/>
      <c r="AF119" s="16"/>
      <c r="AG119" s="24"/>
      <c r="AH119" s="23"/>
      <c r="AI119" s="16"/>
      <c r="AJ119" s="16"/>
      <c r="AK119" s="24">
        <v>15904050.4</v>
      </c>
      <c r="AL119" s="23">
        <v>0.2</v>
      </c>
      <c r="AM119" s="16"/>
      <c r="AN119" s="16"/>
      <c r="AO119" s="24">
        <v>47712151.199999996</v>
      </c>
      <c r="AP119" s="23">
        <v>0.6</v>
      </c>
      <c r="AQ119" s="25">
        <f t="shared" si="0"/>
        <v>63616201.599999994</v>
      </c>
      <c r="AR119" s="23"/>
      <c r="AS119" s="16"/>
      <c r="AT119" s="16"/>
      <c r="AU119" s="24"/>
      <c r="AV119" s="23"/>
      <c r="AW119" s="16"/>
      <c r="AX119" s="16"/>
      <c r="AY119" s="24"/>
      <c r="AZ119" s="23"/>
      <c r="BA119" s="16"/>
      <c r="BB119" s="16"/>
      <c r="BC119" s="24"/>
      <c r="BD119" s="23"/>
      <c r="BE119" s="16"/>
      <c r="BF119" s="16"/>
      <c r="BG119" s="24">
        <v>15904050.4</v>
      </c>
      <c r="BH119" s="23">
        <v>0.2</v>
      </c>
      <c r="BI119" s="16"/>
      <c r="BJ119" s="16"/>
      <c r="BK119" s="24"/>
      <c r="BL119" s="23"/>
      <c r="BM119" s="16"/>
      <c r="BN119" s="16"/>
      <c r="BO119" s="24"/>
      <c r="BP119" s="23"/>
      <c r="BQ119" s="16"/>
      <c r="BR119" s="16"/>
      <c r="BS119" s="24"/>
      <c r="BT119" s="23"/>
      <c r="BU119" s="16"/>
      <c r="BV119" s="16"/>
      <c r="BW119" s="24"/>
      <c r="BX119" s="23"/>
      <c r="BY119" s="16"/>
      <c r="BZ119" s="16"/>
      <c r="CA119" s="24"/>
      <c r="CB119" s="23"/>
      <c r="CC119" s="16"/>
      <c r="CD119" s="16"/>
      <c r="CE119" s="24"/>
      <c r="CF119" s="23"/>
      <c r="CG119" s="16"/>
      <c r="CH119" s="16"/>
      <c r="CI119" s="24"/>
      <c r="CJ119" s="23"/>
      <c r="CK119" s="16"/>
      <c r="CL119" s="16"/>
      <c r="CM119" s="24"/>
      <c r="CN119" s="23"/>
      <c r="CO119" s="16"/>
      <c r="CP119" s="16"/>
      <c r="CQ119" s="26">
        <f t="shared" si="12"/>
        <v>15904050.4</v>
      </c>
      <c r="CR119" s="23"/>
      <c r="CS119" s="16"/>
      <c r="CT119" s="16"/>
      <c r="CU119" s="24"/>
      <c r="CV119" s="23"/>
      <c r="CW119" s="16"/>
      <c r="CX119" s="16"/>
      <c r="CY119" s="24"/>
      <c r="CZ119" s="23"/>
      <c r="DA119" s="16"/>
      <c r="DB119" s="16"/>
      <c r="DC119" s="24"/>
      <c r="DD119" s="23"/>
      <c r="DE119" s="16"/>
      <c r="DF119" s="16"/>
      <c r="DG119" s="24"/>
      <c r="DH119" s="23"/>
      <c r="DI119" s="16"/>
      <c r="DJ119" s="16"/>
      <c r="DK119" s="24"/>
      <c r="DL119" s="23"/>
      <c r="DM119" s="16"/>
      <c r="DN119" s="16"/>
      <c r="DO119" s="24"/>
      <c r="DP119" s="23"/>
      <c r="DQ119" s="16"/>
      <c r="DR119" s="16"/>
      <c r="DS119" s="24"/>
      <c r="DT119" s="23"/>
      <c r="DU119" s="16"/>
      <c r="DV119" s="16"/>
      <c r="DW119" s="24"/>
      <c r="DX119" s="23"/>
      <c r="DY119" s="16"/>
      <c r="DZ119" s="16"/>
      <c r="EA119" s="24"/>
      <c r="EB119" s="23"/>
      <c r="EC119" s="16"/>
      <c r="ED119" s="16"/>
      <c r="EE119" s="24"/>
      <c r="EF119" s="23"/>
      <c r="EG119" s="16"/>
      <c r="EH119" s="16"/>
      <c r="EI119" s="24"/>
      <c r="EJ119" s="23"/>
      <c r="EK119" s="16"/>
      <c r="EL119" s="16"/>
      <c r="EM119" s="24"/>
      <c r="EN119" s="23"/>
      <c r="EO119" s="16"/>
      <c r="EP119" s="16"/>
      <c r="EQ119" s="26">
        <f t="shared" si="2"/>
        <v>0</v>
      </c>
      <c r="ER119" s="23"/>
      <c r="ES119" s="16"/>
      <c r="ET119" s="16"/>
      <c r="EU119" s="26">
        <v>79520252</v>
      </c>
    </row>
    <row r="120" spans="1:151" ht="44.25" customHeight="1">
      <c r="A120" s="9" t="s">
        <v>16</v>
      </c>
      <c r="B120" s="107"/>
      <c r="C120" s="9" t="s">
        <v>24</v>
      </c>
      <c r="D120" s="12"/>
      <c r="E120" s="13"/>
      <c r="F120" s="6" t="s">
        <v>64</v>
      </c>
      <c r="G120" s="13"/>
      <c r="H120" s="150">
        <v>35000000000</v>
      </c>
      <c r="I120" s="72"/>
      <c r="J120" s="16"/>
      <c r="K120" s="16"/>
      <c r="L120" s="8"/>
      <c r="M120" s="8"/>
      <c r="N120" s="73"/>
      <c r="O120" s="18"/>
      <c r="P120" s="18" t="str">
        <f>IF(O120&gt;=6,"Vigente",IF(AND(O120&gt;=1,O120&lt;=5),"Por Vencer","Vencido"))</f>
        <v>Vencido</v>
      </c>
      <c r="Q120" s="7"/>
      <c r="R120" s="48">
        <f t="shared" ca="1" si="36"/>
        <v>-45942</v>
      </c>
      <c r="S120" s="12" t="str">
        <f t="shared" ca="1" si="37"/>
        <v>Vencido</v>
      </c>
      <c r="T120" s="108"/>
      <c r="U120" s="22"/>
      <c r="V120" s="23"/>
      <c r="W120" s="24"/>
      <c r="X120" s="24"/>
      <c r="Y120" s="24"/>
      <c r="Z120" s="23"/>
      <c r="AA120" s="16"/>
      <c r="AB120" s="16"/>
      <c r="AC120" s="24"/>
      <c r="AD120" s="23"/>
      <c r="AE120" s="16"/>
      <c r="AF120" s="16"/>
      <c r="AG120" s="24"/>
      <c r="AH120" s="23"/>
      <c r="AI120" s="16"/>
      <c r="AJ120" s="16"/>
      <c r="AK120" s="24"/>
      <c r="AL120" s="23"/>
      <c r="AM120" s="16"/>
      <c r="AN120" s="16"/>
      <c r="AO120" s="24"/>
      <c r="AP120" s="23"/>
      <c r="AQ120" s="25">
        <f t="shared" si="0"/>
        <v>0</v>
      </c>
      <c r="AR120" s="23"/>
      <c r="AS120" s="16"/>
      <c r="AT120" s="16"/>
      <c r="AU120" s="24"/>
      <c r="AV120" s="23"/>
      <c r="AW120" s="16"/>
      <c r="AX120" s="16"/>
      <c r="AY120" s="24"/>
      <c r="AZ120" s="23"/>
      <c r="BA120" s="16"/>
      <c r="BB120" s="16"/>
      <c r="BC120" s="24"/>
      <c r="BD120" s="23"/>
      <c r="BE120" s="16"/>
      <c r="BF120" s="16"/>
      <c r="BG120" s="24"/>
      <c r="BH120" s="23"/>
      <c r="BI120" s="16"/>
      <c r="BJ120" s="16"/>
      <c r="BK120" s="24"/>
      <c r="BL120" s="23"/>
      <c r="BM120" s="16"/>
      <c r="BN120" s="16"/>
      <c r="BO120" s="24"/>
      <c r="BP120" s="23"/>
      <c r="BQ120" s="16"/>
      <c r="BR120" s="16"/>
      <c r="BS120" s="24"/>
      <c r="BT120" s="23"/>
      <c r="BU120" s="16"/>
      <c r="BV120" s="16"/>
      <c r="BW120" s="24"/>
      <c r="BX120" s="23"/>
      <c r="BY120" s="16"/>
      <c r="BZ120" s="16"/>
      <c r="CA120" s="24"/>
      <c r="CB120" s="23"/>
      <c r="CC120" s="16"/>
      <c r="CD120" s="16"/>
      <c r="CE120" s="24"/>
      <c r="CF120" s="23"/>
      <c r="CG120" s="16"/>
      <c r="CH120" s="16"/>
      <c r="CI120" s="24"/>
      <c r="CJ120" s="23"/>
      <c r="CK120" s="16"/>
      <c r="CL120" s="16"/>
      <c r="CM120" s="24"/>
      <c r="CN120" s="23"/>
      <c r="CO120" s="16"/>
      <c r="CP120" s="16"/>
      <c r="CQ120" s="26">
        <f t="shared" si="12"/>
        <v>0</v>
      </c>
      <c r="CR120" s="23"/>
      <c r="CS120" s="16"/>
      <c r="CT120" s="16"/>
      <c r="CU120" s="24"/>
      <c r="CV120" s="23"/>
      <c r="CW120" s="16"/>
      <c r="CX120" s="16"/>
      <c r="CY120" s="24"/>
      <c r="CZ120" s="23"/>
      <c r="DA120" s="16"/>
      <c r="DB120" s="16"/>
      <c r="DC120" s="24"/>
      <c r="DD120" s="23"/>
      <c r="DE120" s="16"/>
      <c r="DF120" s="16"/>
      <c r="DG120" s="24"/>
      <c r="DH120" s="23"/>
      <c r="DI120" s="16"/>
      <c r="DJ120" s="16"/>
      <c r="DK120" s="24"/>
      <c r="DL120" s="23"/>
      <c r="DM120" s="16"/>
      <c r="DN120" s="16"/>
      <c r="DO120" s="24"/>
      <c r="DP120" s="23"/>
      <c r="DQ120" s="16"/>
      <c r="DR120" s="16"/>
      <c r="DS120" s="24"/>
      <c r="DT120" s="23"/>
      <c r="DU120" s="16"/>
      <c r="DV120" s="16"/>
      <c r="DW120" s="24"/>
      <c r="DX120" s="23"/>
      <c r="DY120" s="16"/>
      <c r="DZ120" s="16"/>
      <c r="EA120" s="24"/>
      <c r="EB120" s="23"/>
      <c r="EC120" s="16"/>
      <c r="ED120" s="16"/>
      <c r="EE120" s="24"/>
      <c r="EF120" s="23"/>
      <c r="EG120" s="16"/>
      <c r="EH120" s="16"/>
      <c r="EI120" s="24"/>
      <c r="EJ120" s="23"/>
      <c r="EK120" s="16"/>
      <c r="EL120" s="16"/>
      <c r="EM120" s="24"/>
      <c r="EN120" s="23"/>
      <c r="EO120" s="16"/>
      <c r="EP120" s="16"/>
      <c r="EQ120" s="26">
        <f t="shared" si="2"/>
        <v>0</v>
      </c>
      <c r="ER120" s="23"/>
      <c r="ES120" s="16"/>
      <c r="ET120" s="16"/>
      <c r="EU120" s="26">
        <v>0</v>
      </c>
    </row>
    <row r="121" spans="1:151" ht="44.25" customHeight="1">
      <c r="A121" s="11"/>
      <c r="B121" s="27" t="s">
        <v>434</v>
      </c>
      <c r="C121" s="11" t="s">
        <v>49</v>
      </c>
      <c r="D121" s="12">
        <v>26004729</v>
      </c>
      <c r="E121" s="51" t="s">
        <v>435</v>
      </c>
      <c r="F121" s="2" t="s">
        <v>66</v>
      </c>
      <c r="G121" s="13"/>
      <c r="H121" s="14">
        <v>100000000000</v>
      </c>
      <c r="I121" s="15"/>
      <c r="J121" s="16"/>
      <c r="K121" s="16"/>
      <c r="L121" s="8"/>
      <c r="M121" s="8"/>
      <c r="N121" s="17"/>
      <c r="O121" s="48">
        <f t="shared" ref="O121:O122" ca="1" si="38">N121-TODAY()</f>
        <v>-45942</v>
      </c>
      <c r="P121" s="12" t="str">
        <f ca="1">IF(O121&gt;=6,"Vigente",IF(AND(O121&gt;=1,O121&lt;=5),"Por Vencer","Vencido"))</f>
        <v>Vencido</v>
      </c>
      <c r="Q121" s="17"/>
      <c r="R121" s="48">
        <f t="shared" ca="1" si="36"/>
        <v>-45942</v>
      </c>
      <c r="S121" s="12" t="str">
        <f t="shared" ca="1" si="37"/>
        <v>Vencido</v>
      </c>
      <c r="T121" s="47"/>
      <c r="U121" s="22"/>
      <c r="V121" s="23"/>
      <c r="W121" s="24"/>
      <c r="X121" s="24"/>
      <c r="Y121" s="24"/>
      <c r="Z121" s="23"/>
      <c r="AA121" s="16"/>
      <c r="AB121" s="16"/>
      <c r="AC121" s="24"/>
      <c r="AD121" s="23"/>
      <c r="AE121" s="16"/>
      <c r="AF121" s="16"/>
      <c r="AG121" s="24"/>
      <c r="AH121" s="23"/>
      <c r="AI121" s="16"/>
      <c r="AJ121" s="16"/>
      <c r="AK121" s="24"/>
      <c r="AL121" s="23"/>
      <c r="AM121" s="16"/>
      <c r="AN121" s="16"/>
      <c r="AO121" s="24"/>
      <c r="AP121" s="23"/>
      <c r="AQ121" s="25">
        <f t="shared" si="0"/>
        <v>0</v>
      </c>
      <c r="AR121" s="23"/>
      <c r="AS121" s="16"/>
      <c r="AT121" s="16"/>
      <c r="AU121" s="24"/>
      <c r="AV121" s="23"/>
      <c r="AW121" s="16"/>
      <c r="AX121" s="16"/>
      <c r="AY121" s="24"/>
      <c r="AZ121" s="23"/>
      <c r="BA121" s="16"/>
      <c r="BB121" s="16"/>
      <c r="BC121" s="24"/>
      <c r="BD121" s="23"/>
      <c r="BE121" s="16"/>
      <c r="BF121" s="16"/>
      <c r="BG121" s="24"/>
      <c r="BH121" s="23"/>
      <c r="BI121" s="16"/>
      <c r="BJ121" s="16"/>
      <c r="BK121" s="24"/>
      <c r="BL121" s="23"/>
      <c r="BM121" s="16"/>
      <c r="BN121" s="16"/>
      <c r="BO121" s="24"/>
      <c r="BP121" s="23"/>
      <c r="BQ121" s="16"/>
      <c r="BR121" s="16"/>
      <c r="BS121" s="24"/>
      <c r="BT121" s="23"/>
      <c r="BU121" s="16"/>
      <c r="BV121" s="16"/>
      <c r="BW121" s="24"/>
      <c r="BX121" s="23"/>
      <c r="BY121" s="16"/>
      <c r="BZ121" s="16"/>
      <c r="CA121" s="24"/>
      <c r="CB121" s="23"/>
      <c r="CC121" s="16"/>
      <c r="CD121" s="16"/>
      <c r="CE121" s="24"/>
      <c r="CF121" s="23"/>
      <c r="CG121" s="16"/>
      <c r="CH121" s="16"/>
      <c r="CI121" s="24"/>
      <c r="CJ121" s="23"/>
      <c r="CK121" s="16"/>
      <c r="CL121" s="16"/>
      <c r="CM121" s="24"/>
      <c r="CN121" s="23"/>
      <c r="CO121" s="16"/>
      <c r="CP121" s="16"/>
      <c r="CQ121" s="26">
        <f t="shared" si="12"/>
        <v>0</v>
      </c>
      <c r="CR121" s="23"/>
      <c r="CS121" s="16"/>
      <c r="CT121" s="16"/>
      <c r="CU121" s="24"/>
      <c r="CV121" s="23"/>
      <c r="CW121" s="16"/>
      <c r="CX121" s="16"/>
      <c r="CY121" s="24"/>
      <c r="CZ121" s="23"/>
      <c r="DA121" s="16"/>
      <c r="DB121" s="16"/>
      <c r="DC121" s="24"/>
      <c r="DD121" s="23"/>
      <c r="DE121" s="16"/>
      <c r="DF121" s="16"/>
      <c r="DG121" s="24"/>
      <c r="DH121" s="23"/>
      <c r="DI121" s="16"/>
      <c r="DJ121" s="16"/>
      <c r="DK121" s="24"/>
      <c r="DL121" s="23"/>
      <c r="DM121" s="16"/>
      <c r="DN121" s="16"/>
      <c r="DO121" s="24"/>
      <c r="DP121" s="23"/>
      <c r="DQ121" s="16"/>
      <c r="DR121" s="16"/>
      <c r="DS121" s="24"/>
      <c r="DT121" s="23"/>
      <c r="DU121" s="16"/>
      <c r="DV121" s="16"/>
      <c r="DW121" s="24"/>
      <c r="DX121" s="23"/>
      <c r="DY121" s="16"/>
      <c r="DZ121" s="16"/>
      <c r="EA121" s="24"/>
      <c r="EB121" s="23"/>
      <c r="EC121" s="16"/>
      <c r="ED121" s="16"/>
      <c r="EE121" s="24"/>
      <c r="EF121" s="23"/>
      <c r="EG121" s="16"/>
      <c r="EH121" s="16"/>
      <c r="EI121" s="24"/>
      <c r="EJ121" s="23"/>
      <c r="EK121" s="16"/>
      <c r="EL121" s="16"/>
      <c r="EM121" s="24"/>
      <c r="EN121" s="23"/>
      <c r="EO121" s="16"/>
      <c r="EP121" s="16"/>
      <c r="EQ121" s="26">
        <f t="shared" si="2"/>
        <v>0</v>
      </c>
      <c r="ER121" s="23"/>
      <c r="ES121" s="16"/>
      <c r="ET121" s="16"/>
      <c r="EU121" s="26">
        <v>0</v>
      </c>
    </row>
    <row r="122" spans="1:151" ht="44.25" customHeight="1">
      <c r="A122" s="11"/>
      <c r="B122" s="10" t="s">
        <v>434</v>
      </c>
      <c r="C122" s="11" t="s">
        <v>65</v>
      </c>
      <c r="D122" s="12">
        <v>26004729</v>
      </c>
      <c r="E122" s="51" t="s">
        <v>435</v>
      </c>
      <c r="F122" s="2" t="s">
        <v>66</v>
      </c>
      <c r="G122" s="13"/>
      <c r="H122" s="14">
        <v>200000000000</v>
      </c>
      <c r="I122" s="15"/>
      <c r="J122" s="16"/>
      <c r="K122" s="16"/>
      <c r="L122" s="8"/>
      <c r="M122" s="8"/>
      <c r="N122" s="17"/>
      <c r="O122" s="48">
        <f t="shared" ca="1" si="38"/>
        <v>-45942</v>
      </c>
      <c r="P122" s="12" t="str">
        <f ca="1">IF(O122&gt;=6,"Vigente",IF(AND(O122&gt;=1,O122&lt;=5),"Por Vencer","Vencido"))</f>
        <v>Vencido</v>
      </c>
      <c r="Q122" s="17"/>
      <c r="R122" s="48">
        <f t="shared" ca="1" si="36"/>
        <v>-45942</v>
      </c>
      <c r="S122" s="12" t="str">
        <f t="shared" ca="1" si="37"/>
        <v>Vencido</v>
      </c>
      <c r="T122" s="47"/>
      <c r="U122" s="22"/>
      <c r="V122" s="23"/>
      <c r="W122" s="24"/>
      <c r="X122" s="24"/>
      <c r="Y122" s="24"/>
      <c r="Z122" s="23"/>
      <c r="AA122" s="16"/>
      <c r="AB122" s="16"/>
      <c r="AC122" s="24"/>
      <c r="AD122" s="23"/>
      <c r="AE122" s="16"/>
      <c r="AF122" s="16"/>
      <c r="AG122" s="24"/>
      <c r="AH122" s="23"/>
      <c r="AI122" s="16"/>
      <c r="AJ122" s="16"/>
      <c r="AK122" s="24"/>
      <c r="AL122" s="23"/>
      <c r="AM122" s="16"/>
      <c r="AN122" s="16"/>
      <c r="AO122" s="24"/>
      <c r="AP122" s="23"/>
      <c r="AQ122" s="25">
        <f t="shared" si="0"/>
        <v>0</v>
      </c>
      <c r="AR122" s="23"/>
      <c r="AS122" s="16"/>
      <c r="AT122" s="16"/>
      <c r="AU122" s="24"/>
      <c r="AV122" s="23"/>
      <c r="AW122" s="16"/>
      <c r="AX122" s="16"/>
      <c r="AY122" s="24"/>
      <c r="AZ122" s="23"/>
      <c r="BA122" s="16"/>
      <c r="BB122" s="16"/>
      <c r="BC122" s="24"/>
      <c r="BD122" s="23"/>
      <c r="BE122" s="16"/>
      <c r="BF122" s="16"/>
      <c r="BG122" s="24"/>
      <c r="BH122" s="23"/>
      <c r="BI122" s="16"/>
      <c r="BJ122" s="16"/>
      <c r="BK122" s="24"/>
      <c r="BL122" s="23"/>
      <c r="BM122" s="16"/>
      <c r="BN122" s="16"/>
      <c r="BO122" s="24"/>
      <c r="BP122" s="23"/>
      <c r="BQ122" s="16"/>
      <c r="BR122" s="16"/>
      <c r="BS122" s="24"/>
      <c r="BT122" s="23"/>
      <c r="BU122" s="16"/>
      <c r="BV122" s="16"/>
      <c r="BW122" s="24"/>
      <c r="BX122" s="23"/>
      <c r="BY122" s="16"/>
      <c r="BZ122" s="16"/>
      <c r="CA122" s="24"/>
      <c r="CB122" s="23"/>
      <c r="CC122" s="16"/>
      <c r="CD122" s="16"/>
      <c r="CE122" s="24"/>
      <c r="CF122" s="23"/>
      <c r="CG122" s="16"/>
      <c r="CH122" s="16"/>
      <c r="CI122" s="24"/>
      <c r="CJ122" s="23"/>
      <c r="CK122" s="16"/>
      <c r="CL122" s="16"/>
      <c r="CM122" s="24"/>
      <c r="CN122" s="23"/>
      <c r="CO122" s="16"/>
      <c r="CP122" s="16"/>
      <c r="CQ122" s="26">
        <f t="shared" si="12"/>
        <v>0</v>
      </c>
      <c r="CR122" s="23"/>
      <c r="CS122" s="16"/>
      <c r="CT122" s="16"/>
      <c r="CU122" s="24"/>
      <c r="CV122" s="23"/>
      <c r="CW122" s="16"/>
      <c r="CX122" s="16"/>
      <c r="CY122" s="24"/>
      <c r="CZ122" s="23"/>
      <c r="DA122" s="16"/>
      <c r="DB122" s="16"/>
      <c r="DC122" s="24"/>
      <c r="DD122" s="23"/>
      <c r="DE122" s="16"/>
      <c r="DF122" s="16"/>
      <c r="DG122" s="24"/>
      <c r="DH122" s="23"/>
      <c r="DI122" s="16"/>
      <c r="DJ122" s="16"/>
      <c r="DK122" s="24"/>
      <c r="DL122" s="23"/>
      <c r="DM122" s="16"/>
      <c r="DN122" s="16"/>
      <c r="DO122" s="24"/>
      <c r="DP122" s="23"/>
      <c r="DQ122" s="16"/>
      <c r="DR122" s="16"/>
      <c r="DS122" s="24"/>
      <c r="DT122" s="23"/>
      <c r="DU122" s="16"/>
      <c r="DV122" s="16"/>
      <c r="DW122" s="24"/>
      <c r="DX122" s="23"/>
      <c r="DY122" s="16"/>
      <c r="DZ122" s="16"/>
      <c r="EA122" s="24"/>
      <c r="EB122" s="23"/>
      <c r="EC122" s="16"/>
      <c r="ED122" s="16"/>
      <c r="EE122" s="24"/>
      <c r="EF122" s="23"/>
      <c r="EG122" s="16"/>
      <c r="EH122" s="16"/>
      <c r="EI122" s="24"/>
      <c r="EJ122" s="23"/>
      <c r="EK122" s="16"/>
      <c r="EL122" s="16"/>
      <c r="EM122" s="24"/>
      <c r="EN122" s="23"/>
      <c r="EO122" s="16"/>
      <c r="EP122" s="16"/>
      <c r="EQ122" s="26">
        <f t="shared" si="2"/>
        <v>0</v>
      </c>
      <c r="ER122" s="23"/>
      <c r="ES122" s="16"/>
      <c r="ET122" s="16"/>
      <c r="EU122" s="26">
        <v>0</v>
      </c>
    </row>
    <row r="123" spans="1:151" ht="44.25" customHeight="1">
      <c r="A123" s="9" t="s">
        <v>9</v>
      </c>
      <c r="B123" s="27" t="s">
        <v>34</v>
      </c>
      <c r="C123" s="11" t="s">
        <v>6</v>
      </c>
      <c r="D123" s="12">
        <v>26005395</v>
      </c>
      <c r="E123" s="13" t="s">
        <v>436</v>
      </c>
      <c r="F123" s="11" t="s">
        <v>67</v>
      </c>
      <c r="G123" s="51" t="s">
        <v>437</v>
      </c>
      <c r="H123" s="14">
        <v>3277125000</v>
      </c>
      <c r="I123" s="15" t="s">
        <v>438</v>
      </c>
      <c r="J123" s="16" t="s">
        <v>29</v>
      </c>
      <c r="K123" s="16" t="s">
        <v>225</v>
      </c>
      <c r="L123" s="8">
        <v>45906</v>
      </c>
      <c r="M123" s="8">
        <v>46073</v>
      </c>
      <c r="N123" s="46">
        <v>45898</v>
      </c>
      <c r="O123" s="48"/>
      <c r="P123" s="19" t="s">
        <v>226</v>
      </c>
      <c r="Q123" s="17">
        <v>45904</v>
      </c>
      <c r="R123" s="48"/>
      <c r="S123" s="19" t="s">
        <v>52</v>
      </c>
      <c r="T123" s="52" t="s">
        <v>439</v>
      </c>
      <c r="U123" s="22"/>
      <c r="V123" s="23"/>
      <c r="W123" s="24"/>
      <c r="X123" s="24"/>
      <c r="Y123" s="24"/>
      <c r="Z123" s="23"/>
      <c r="AA123" s="16"/>
      <c r="AB123" s="16"/>
      <c r="AC123" s="24"/>
      <c r="AD123" s="23"/>
      <c r="AE123" s="16"/>
      <c r="AF123" s="16"/>
      <c r="AG123" s="24"/>
      <c r="AH123" s="23"/>
      <c r="AI123" s="16"/>
      <c r="AJ123" s="16"/>
      <c r="AK123" s="24">
        <v>819281250</v>
      </c>
      <c r="AL123" s="23">
        <v>0.25</v>
      </c>
      <c r="AM123" s="16"/>
      <c r="AN123" s="16"/>
      <c r="AO123" s="24">
        <v>1638562500</v>
      </c>
      <c r="AP123" s="23">
        <v>0.5</v>
      </c>
      <c r="AQ123" s="25">
        <f t="shared" si="0"/>
        <v>2457843750</v>
      </c>
      <c r="AR123" s="23"/>
      <c r="AS123" s="16"/>
      <c r="AT123" s="16"/>
      <c r="AU123" s="24"/>
      <c r="AV123" s="23"/>
      <c r="AW123" s="16"/>
      <c r="AX123" s="16"/>
      <c r="AY123" s="24"/>
      <c r="AZ123" s="23"/>
      <c r="BA123" s="16"/>
      <c r="BB123" s="16"/>
      <c r="BC123" s="24">
        <v>819281250</v>
      </c>
      <c r="BD123" s="23">
        <v>0.25</v>
      </c>
      <c r="BE123" s="16"/>
      <c r="BF123" s="16"/>
      <c r="BG123" s="24"/>
      <c r="BH123" s="23"/>
      <c r="BI123" s="16"/>
      <c r="BJ123" s="16"/>
      <c r="BK123" s="24"/>
      <c r="BL123" s="23"/>
      <c r="BM123" s="16"/>
      <c r="BN123" s="16"/>
      <c r="BO123" s="24"/>
      <c r="BP123" s="23"/>
      <c r="BQ123" s="16"/>
      <c r="BR123" s="16"/>
      <c r="BS123" s="24"/>
      <c r="BT123" s="23"/>
      <c r="BU123" s="16"/>
      <c r="BV123" s="16"/>
      <c r="BW123" s="24"/>
      <c r="BX123" s="23"/>
      <c r="BY123" s="16"/>
      <c r="BZ123" s="16"/>
      <c r="CA123" s="24"/>
      <c r="CB123" s="23"/>
      <c r="CC123" s="16"/>
      <c r="CD123" s="16"/>
      <c r="CE123" s="24"/>
      <c r="CF123" s="23"/>
      <c r="CG123" s="16"/>
      <c r="CH123" s="16"/>
      <c r="CI123" s="24"/>
      <c r="CJ123" s="23"/>
      <c r="CK123" s="16"/>
      <c r="CL123" s="16"/>
      <c r="CM123" s="24"/>
      <c r="CN123" s="23"/>
      <c r="CO123" s="16"/>
      <c r="CP123" s="16"/>
      <c r="CQ123" s="26">
        <f t="shared" si="12"/>
        <v>819281250</v>
      </c>
      <c r="CR123" s="23"/>
      <c r="CS123" s="16"/>
      <c r="CT123" s="16"/>
      <c r="CU123" s="24"/>
      <c r="CV123" s="23"/>
      <c r="CW123" s="16"/>
      <c r="CX123" s="16"/>
      <c r="CY123" s="24"/>
      <c r="CZ123" s="23"/>
      <c r="DA123" s="16"/>
      <c r="DB123" s="16"/>
      <c r="DC123" s="24"/>
      <c r="DD123" s="23"/>
      <c r="DE123" s="16"/>
      <c r="DF123" s="16"/>
      <c r="DG123" s="24"/>
      <c r="DH123" s="23"/>
      <c r="DI123" s="16"/>
      <c r="DJ123" s="16"/>
      <c r="DK123" s="24"/>
      <c r="DL123" s="23"/>
      <c r="DM123" s="16"/>
      <c r="DN123" s="16"/>
      <c r="DO123" s="24"/>
      <c r="DP123" s="23"/>
      <c r="DQ123" s="16"/>
      <c r="DR123" s="16"/>
      <c r="DS123" s="24"/>
      <c r="DT123" s="23"/>
      <c r="DU123" s="16"/>
      <c r="DV123" s="16"/>
      <c r="DW123" s="24"/>
      <c r="DX123" s="23"/>
      <c r="DY123" s="16"/>
      <c r="DZ123" s="16"/>
      <c r="EA123" s="24"/>
      <c r="EB123" s="23"/>
      <c r="EC123" s="16"/>
      <c r="ED123" s="16"/>
      <c r="EE123" s="24"/>
      <c r="EF123" s="23"/>
      <c r="EG123" s="16"/>
      <c r="EH123" s="16"/>
      <c r="EI123" s="24"/>
      <c r="EJ123" s="23"/>
      <c r="EK123" s="16"/>
      <c r="EL123" s="16"/>
      <c r="EM123" s="24"/>
      <c r="EN123" s="23"/>
      <c r="EO123" s="16"/>
      <c r="EP123" s="16"/>
      <c r="EQ123" s="26">
        <f t="shared" si="2"/>
        <v>0</v>
      </c>
      <c r="ER123" s="23"/>
      <c r="ES123" s="16"/>
      <c r="ET123" s="16"/>
      <c r="EU123" s="26">
        <v>3277125000</v>
      </c>
    </row>
    <row r="124" spans="1:151" ht="44.25" customHeight="1">
      <c r="A124" s="9" t="s">
        <v>9</v>
      </c>
      <c r="B124" s="10" t="s">
        <v>31</v>
      </c>
      <c r="C124" s="11" t="s">
        <v>18</v>
      </c>
      <c r="D124" s="12">
        <v>26005427</v>
      </c>
      <c r="E124" s="13" t="s">
        <v>440</v>
      </c>
      <c r="F124" s="2" t="s">
        <v>68</v>
      </c>
      <c r="G124" s="13" t="s">
        <v>441</v>
      </c>
      <c r="H124" s="14">
        <v>1300124142</v>
      </c>
      <c r="I124" s="15" t="s">
        <v>224</v>
      </c>
      <c r="J124" s="16" t="s">
        <v>225</v>
      </c>
      <c r="K124" s="16" t="s">
        <v>225</v>
      </c>
      <c r="L124" s="8">
        <v>46146</v>
      </c>
      <c r="M124" s="8">
        <v>46387</v>
      </c>
      <c r="N124" s="151">
        <v>46083</v>
      </c>
      <c r="O124" s="48">
        <f t="shared" ref="O124:O131" ca="1" si="39">N124-TODAY()</f>
        <v>141</v>
      </c>
      <c r="P124" s="12" t="str">
        <f ca="1">IF(O124&gt;=6,"Vigente",IF(AND(O124&gt;=1,O124&lt;=5),"Por Vencer","Vencido"))</f>
        <v>Vigente</v>
      </c>
      <c r="Q124" s="103">
        <v>46140</v>
      </c>
      <c r="R124" s="48">
        <f t="shared" ref="R124:R131" ca="1" si="40">Q124-TODAY()</f>
        <v>198</v>
      </c>
      <c r="S124" s="12" t="str">
        <f t="shared" ref="S124:S131" ca="1" si="41">IF(R124&gt;=6,"Vigente",IF(AND(R124&gt;=1,R124&lt;=5),"Por Vencer","Vencido"))</f>
        <v>Vigente</v>
      </c>
      <c r="T124" s="47"/>
      <c r="U124" s="22">
        <v>0</v>
      </c>
      <c r="V124" s="23"/>
      <c r="W124" s="24"/>
      <c r="X124" s="24"/>
      <c r="Y124" s="24">
        <v>0</v>
      </c>
      <c r="Z124" s="23"/>
      <c r="AA124" s="16"/>
      <c r="AB124" s="16"/>
      <c r="AC124" s="24">
        <v>0</v>
      </c>
      <c r="AD124" s="23"/>
      <c r="AE124" s="16"/>
      <c r="AF124" s="16"/>
      <c r="AG124" s="24">
        <v>0</v>
      </c>
      <c r="AH124" s="23"/>
      <c r="AI124" s="16"/>
      <c r="AJ124" s="16"/>
      <c r="AK124" s="80">
        <v>0</v>
      </c>
      <c r="AL124" s="23"/>
      <c r="AM124" s="16"/>
      <c r="AN124" s="16"/>
      <c r="AO124" s="80">
        <v>0</v>
      </c>
      <c r="AP124" s="23"/>
      <c r="AQ124" s="25">
        <f t="shared" si="0"/>
        <v>0</v>
      </c>
      <c r="AR124" s="23">
        <v>0</v>
      </c>
      <c r="AS124" s="16"/>
      <c r="AT124" s="16"/>
      <c r="AU124" s="81">
        <v>0</v>
      </c>
      <c r="AV124" s="95">
        <v>0</v>
      </c>
      <c r="AW124" s="16"/>
      <c r="AX124" s="16"/>
      <c r="AY124" s="81">
        <v>0</v>
      </c>
      <c r="AZ124" s="95">
        <v>0</v>
      </c>
      <c r="BA124" s="16"/>
      <c r="BB124" s="16"/>
      <c r="BC124" s="81">
        <v>0</v>
      </c>
      <c r="BD124" s="95">
        <v>0</v>
      </c>
      <c r="BE124" s="16"/>
      <c r="BF124" s="16"/>
      <c r="BG124" s="24"/>
      <c r="BH124" s="23"/>
      <c r="BI124" s="16"/>
      <c r="BJ124" s="16"/>
      <c r="BK124" s="81">
        <v>325031035.5</v>
      </c>
      <c r="BL124" s="95">
        <v>0.25</v>
      </c>
      <c r="BM124" s="16"/>
      <c r="BN124" s="16"/>
      <c r="BO124" s="81">
        <v>325031035.5</v>
      </c>
      <c r="BP124" s="95">
        <v>0.25</v>
      </c>
      <c r="BQ124" s="16"/>
      <c r="BR124" s="16"/>
      <c r="BS124" s="81">
        <v>325031035.5</v>
      </c>
      <c r="BT124" s="95">
        <v>0.25</v>
      </c>
      <c r="BU124" s="16"/>
      <c r="BV124" s="16"/>
      <c r="BW124" s="81">
        <v>325031035.5</v>
      </c>
      <c r="BX124" s="95">
        <v>0.25</v>
      </c>
      <c r="BY124" s="16"/>
      <c r="BZ124" s="16"/>
      <c r="CA124" s="24"/>
      <c r="CB124" s="23"/>
      <c r="CC124" s="16"/>
      <c r="CD124" s="16"/>
      <c r="CE124" s="24"/>
      <c r="CF124" s="23">
        <v>0.15</v>
      </c>
      <c r="CG124" s="16"/>
      <c r="CH124" s="16"/>
      <c r="CI124" s="24"/>
      <c r="CJ124" s="23">
        <v>0.05</v>
      </c>
      <c r="CK124" s="16"/>
      <c r="CL124" s="16"/>
      <c r="CM124" s="80">
        <v>0</v>
      </c>
      <c r="CN124" s="23">
        <v>0.05</v>
      </c>
      <c r="CO124" s="16"/>
      <c r="CP124" s="16"/>
      <c r="CQ124" s="26">
        <f t="shared" si="12"/>
        <v>1300124142</v>
      </c>
      <c r="CR124" s="23">
        <v>1</v>
      </c>
      <c r="CS124" s="16"/>
      <c r="CT124" s="16"/>
      <c r="CU124" s="24"/>
      <c r="CV124" s="23"/>
      <c r="CW124" s="16"/>
      <c r="CX124" s="16"/>
      <c r="CY124" s="24"/>
      <c r="CZ124" s="23"/>
      <c r="DA124" s="16"/>
      <c r="DB124" s="16"/>
      <c r="DC124" s="24"/>
      <c r="DD124" s="23"/>
      <c r="DE124" s="16"/>
      <c r="DF124" s="16"/>
      <c r="DG124" s="24"/>
      <c r="DH124" s="23"/>
      <c r="DI124" s="16"/>
      <c r="DJ124" s="16"/>
      <c r="DK124" s="24"/>
      <c r="DL124" s="23"/>
      <c r="DM124" s="16"/>
      <c r="DN124" s="16"/>
      <c r="DO124" s="24"/>
      <c r="DP124" s="23"/>
      <c r="DQ124" s="16"/>
      <c r="DR124" s="16"/>
      <c r="DS124" s="24"/>
      <c r="DT124" s="23"/>
      <c r="DU124" s="16"/>
      <c r="DV124" s="16"/>
      <c r="DW124" s="24"/>
      <c r="DX124" s="23"/>
      <c r="DY124" s="16"/>
      <c r="DZ124" s="16"/>
      <c r="EA124" s="24"/>
      <c r="EB124" s="23"/>
      <c r="EC124" s="16"/>
      <c r="ED124" s="16"/>
      <c r="EE124" s="24"/>
      <c r="EF124" s="23"/>
      <c r="EG124" s="16"/>
      <c r="EH124" s="16"/>
      <c r="EI124" s="24"/>
      <c r="EJ124" s="23"/>
      <c r="EK124" s="16"/>
      <c r="EL124" s="16"/>
      <c r="EM124" s="24"/>
      <c r="EN124" s="23"/>
      <c r="EO124" s="16"/>
      <c r="EP124" s="16"/>
      <c r="EQ124" s="26">
        <f t="shared" si="2"/>
        <v>0</v>
      </c>
      <c r="ER124" s="23"/>
      <c r="ES124" s="16"/>
      <c r="ET124" s="16"/>
      <c r="EU124" s="26">
        <v>1300124142</v>
      </c>
    </row>
    <row r="125" spans="1:151" ht="44.25" customHeight="1">
      <c r="A125" s="9" t="s">
        <v>9</v>
      </c>
      <c r="B125" s="27" t="s">
        <v>31</v>
      </c>
      <c r="C125" s="11" t="s">
        <v>18</v>
      </c>
      <c r="D125" s="12">
        <v>26005427</v>
      </c>
      <c r="E125" s="13" t="s">
        <v>440</v>
      </c>
      <c r="F125" s="2" t="s">
        <v>68</v>
      </c>
      <c r="G125" s="13" t="s">
        <v>442</v>
      </c>
      <c r="H125" s="14">
        <v>1267617168</v>
      </c>
      <c r="I125" s="15" t="s">
        <v>443</v>
      </c>
      <c r="J125" s="16" t="s">
        <v>225</v>
      </c>
      <c r="K125" s="16" t="s">
        <v>225</v>
      </c>
      <c r="L125" s="8">
        <v>46172</v>
      </c>
      <c r="M125" s="8">
        <v>46387</v>
      </c>
      <c r="N125" s="103">
        <v>46127</v>
      </c>
      <c r="O125" s="48">
        <f t="shared" ca="1" si="39"/>
        <v>185</v>
      </c>
      <c r="P125" s="12" t="str">
        <f ca="1">IF(O125&gt;=6,"Vigente",IF(AND(O125&gt;=1,O125&lt;=5),"Por Vencer","Vencido"))</f>
        <v>Vigente</v>
      </c>
      <c r="Q125" s="103">
        <v>46165</v>
      </c>
      <c r="R125" s="48">
        <f t="shared" ca="1" si="40"/>
        <v>223</v>
      </c>
      <c r="S125" s="12" t="str">
        <f t="shared" ca="1" si="41"/>
        <v>Vigente</v>
      </c>
      <c r="T125" s="47"/>
      <c r="U125" s="22">
        <v>0</v>
      </c>
      <c r="V125" s="23"/>
      <c r="W125" s="24"/>
      <c r="X125" s="24"/>
      <c r="Y125" s="24">
        <v>0</v>
      </c>
      <c r="Z125" s="23"/>
      <c r="AA125" s="16"/>
      <c r="AB125" s="16"/>
      <c r="AC125" s="24">
        <v>0</v>
      </c>
      <c r="AD125" s="23"/>
      <c r="AE125" s="16"/>
      <c r="AF125" s="16"/>
      <c r="AG125" s="24">
        <v>0</v>
      </c>
      <c r="AH125" s="23"/>
      <c r="AI125" s="16"/>
      <c r="AJ125" s="16"/>
      <c r="AK125" s="80">
        <v>0</v>
      </c>
      <c r="AL125" s="23"/>
      <c r="AM125" s="16"/>
      <c r="AN125" s="16"/>
      <c r="AO125" s="152">
        <v>0</v>
      </c>
      <c r="AP125" s="23"/>
      <c r="AQ125" s="25">
        <f t="shared" si="0"/>
        <v>0</v>
      </c>
      <c r="AR125" s="23">
        <v>0</v>
      </c>
      <c r="AS125" s="16"/>
      <c r="AT125" s="16"/>
      <c r="AU125" s="81">
        <v>0</v>
      </c>
      <c r="AV125" s="95">
        <v>0</v>
      </c>
      <c r="AW125" s="16"/>
      <c r="AX125" s="16"/>
      <c r="AY125" s="81">
        <v>0</v>
      </c>
      <c r="AZ125" s="95">
        <v>0</v>
      </c>
      <c r="BA125" s="16"/>
      <c r="BB125" s="16"/>
      <c r="BC125" s="81">
        <v>0</v>
      </c>
      <c r="BD125" s="95">
        <v>0</v>
      </c>
      <c r="BE125" s="16"/>
      <c r="BF125" s="16"/>
      <c r="BG125" s="24"/>
      <c r="BH125" s="23"/>
      <c r="BI125" s="16"/>
      <c r="BJ125" s="16"/>
      <c r="BK125" s="24"/>
      <c r="BL125" s="95">
        <v>0</v>
      </c>
      <c r="BM125" s="16"/>
      <c r="BN125" s="16"/>
      <c r="BO125" s="81">
        <v>633808584</v>
      </c>
      <c r="BP125" s="95">
        <v>0.5</v>
      </c>
      <c r="BQ125" s="16"/>
      <c r="BR125" s="16"/>
      <c r="BS125" s="24"/>
      <c r="BT125" s="23"/>
      <c r="BU125" s="16"/>
      <c r="BV125" s="16"/>
      <c r="BW125" s="81">
        <v>633808584</v>
      </c>
      <c r="BX125" s="95">
        <v>0.5</v>
      </c>
      <c r="BY125" s="16"/>
      <c r="BZ125" s="16"/>
      <c r="CA125" s="24"/>
      <c r="CB125" s="23"/>
      <c r="CC125" s="16"/>
      <c r="CD125" s="16"/>
      <c r="CE125" s="24"/>
      <c r="CF125" s="23"/>
      <c r="CG125" s="16"/>
      <c r="CH125" s="16"/>
      <c r="CI125" s="24"/>
      <c r="CJ125" s="23"/>
      <c r="CK125" s="16"/>
      <c r="CL125" s="16"/>
      <c r="CM125" s="80">
        <v>0</v>
      </c>
      <c r="CN125" s="23">
        <v>0.5</v>
      </c>
      <c r="CO125" s="16"/>
      <c r="CP125" s="16"/>
      <c r="CQ125" s="26">
        <f t="shared" si="12"/>
        <v>1267617168</v>
      </c>
      <c r="CR125" s="23">
        <v>0</v>
      </c>
      <c r="CS125" s="16"/>
      <c r="CT125" s="16"/>
      <c r="CU125" s="24"/>
      <c r="CV125" s="23"/>
      <c r="CW125" s="16"/>
      <c r="CX125" s="16"/>
      <c r="CY125" s="24"/>
      <c r="CZ125" s="23"/>
      <c r="DA125" s="16"/>
      <c r="DB125" s="16"/>
      <c r="DC125" s="24"/>
      <c r="DD125" s="23"/>
      <c r="DE125" s="16"/>
      <c r="DF125" s="16"/>
      <c r="DG125" s="24"/>
      <c r="DH125" s="23"/>
      <c r="DI125" s="16"/>
      <c r="DJ125" s="16"/>
      <c r="DK125" s="24"/>
      <c r="DL125" s="23"/>
      <c r="DM125" s="16"/>
      <c r="DN125" s="16"/>
      <c r="DO125" s="24"/>
      <c r="DP125" s="23"/>
      <c r="DQ125" s="16"/>
      <c r="DR125" s="16"/>
      <c r="DS125" s="24"/>
      <c r="DT125" s="23"/>
      <c r="DU125" s="16"/>
      <c r="DV125" s="16"/>
      <c r="DW125" s="24"/>
      <c r="DX125" s="23"/>
      <c r="DY125" s="16"/>
      <c r="DZ125" s="16"/>
      <c r="EA125" s="24"/>
      <c r="EB125" s="23"/>
      <c r="EC125" s="16"/>
      <c r="ED125" s="16"/>
      <c r="EE125" s="24"/>
      <c r="EF125" s="23"/>
      <c r="EG125" s="16"/>
      <c r="EH125" s="16"/>
      <c r="EI125" s="24"/>
      <c r="EJ125" s="23"/>
      <c r="EK125" s="16"/>
      <c r="EL125" s="16"/>
      <c r="EM125" s="24"/>
      <c r="EN125" s="23"/>
      <c r="EO125" s="16"/>
      <c r="EP125" s="16"/>
      <c r="EQ125" s="26">
        <f t="shared" si="2"/>
        <v>0</v>
      </c>
      <c r="ER125" s="23"/>
      <c r="ES125" s="16"/>
      <c r="ET125" s="16"/>
      <c r="EU125" s="26">
        <v>1267617168</v>
      </c>
    </row>
    <row r="126" spans="1:151" ht="44.25" customHeight="1">
      <c r="A126" s="9" t="s">
        <v>9</v>
      </c>
      <c r="B126" s="10" t="s">
        <v>31</v>
      </c>
      <c r="C126" s="11" t="s">
        <v>18</v>
      </c>
      <c r="D126" s="12">
        <v>26005427</v>
      </c>
      <c r="E126" s="13" t="s">
        <v>440</v>
      </c>
      <c r="F126" s="2" t="s">
        <v>68</v>
      </c>
      <c r="G126" s="13" t="s">
        <v>444</v>
      </c>
      <c r="H126" s="14">
        <v>600000000</v>
      </c>
      <c r="I126" s="15" t="s">
        <v>445</v>
      </c>
      <c r="J126" s="16" t="s">
        <v>29</v>
      </c>
      <c r="K126" s="16" t="s">
        <v>225</v>
      </c>
      <c r="L126" s="8">
        <v>45930</v>
      </c>
      <c r="M126" s="8">
        <v>46112</v>
      </c>
      <c r="N126" s="93">
        <v>45940</v>
      </c>
      <c r="O126" s="48">
        <f t="shared" ca="1" si="39"/>
        <v>-2</v>
      </c>
      <c r="P126" s="12" t="str">
        <f ca="1">IF(O126&gt;=6,"Vigente",IF(AND(O126&gt;=1,O126&lt;=5),"Por Vencer","Vencido"))</f>
        <v>Vencido</v>
      </c>
      <c r="Q126" s="93">
        <v>45979</v>
      </c>
      <c r="R126" s="48">
        <f t="shared" ca="1" si="40"/>
        <v>37</v>
      </c>
      <c r="S126" s="12" t="str">
        <f t="shared" ca="1" si="41"/>
        <v>Vigente</v>
      </c>
      <c r="T126" s="94" t="s">
        <v>446</v>
      </c>
      <c r="U126" s="22">
        <v>0</v>
      </c>
      <c r="V126" s="23"/>
      <c r="W126" s="24"/>
      <c r="X126" s="24"/>
      <c r="Y126" s="24">
        <v>0</v>
      </c>
      <c r="Z126" s="23"/>
      <c r="AA126" s="16"/>
      <c r="AB126" s="16"/>
      <c r="AC126" s="24">
        <v>0</v>
      </c>
      <c r="AD126" s="23"/>
      <c r="AE126" s="16"/>
      <c r="AF126" s="16"/>
      <c r="AG126" s="24">
        <v>0</v>
      </c>
      <c r="AH126" s="23"/>
      <c r="AI126" s="16"/>
      <c r="AJ126" s="16"/>
      <c r="AK126" s="80">
        <v>0</v>
      </c>
      <c r="AL126" s="23"/>
      <c r="AM126" s="16"/>
      <c r="AN126" s="16"/>
      <c r="AO126" s="96">
        <v>180000000</v>
      </c>
      <c r="AP126" s="82">
        <v>0.3</v>
      </c>
      <c r="AQ126" s="25">
        <f t="shared" si="0"/>
        <v>180000000</v>
      </c>
      <c r="AR126" s="23">
        <v>0.30000000000000004</v>
      </c>
      <c r="AS126" s="16"/>
      <c r="AT126" s="16"/>
      <c r="AU126" s="81">
        <v>180000000</v>
      </c>
      <c r="AV126" s="95">
        <v>0.3</v>
      </c>
      <c r="AW126" s="16"/>
      <c r="AX126" s="16"/>
      <c r="AY126" s="81">
        <v>180000000</v>
      </c>
      <c r="AZ126" s="95">
        <v>0.3</v>
      </c>
      <c r="BA126" s="16"/>
      <c r="BB126" s="16"/>
      <c r="BC126" s="81">
        <v>60000000</v>
      </c>
      <c r="BD126" s="95">
        <v>0.1</v>
      </c>
      <c r="BE126" s="16"/>
      <c r="BF126" s="16"/>
      <c r="BG126" s="24"/>
      <c r="BH126" s="23"/>
      <c r="BI126" s="16"/>
      <c r="BJ126" s="16"/>
      <c r="BK126" s="24"/>
      <c r="BL126" s="95">
        <v>0</v>
      </c>
      <c r="BM126" s="16"/>
      <c r="BN126" s="16"/>
      <c r="BO126" s="81">
        <v>0</v>
      </c>
      <c r="BP126" s="95">
        <v>0</v>
      </c>
      <c r="BQ126" s="16"/>
      <c r="BR126" s="16"/>
      <c r="BS126" s="81">
        <v>0</v>
      </c>
      <c r="BT126" s="95">
        <v>0</v>
      </c>
      <c r="BU126" s="16"/>
      <c r="BV126" s="16"/>
      <c r="BW126" s="81">
        <v>0</v>
      </c>
      <c r="BX126" s="95">
        <v>0</v>
      </c>
      <c r="BY126" s="16"/>
      <c r="BZ126" s="16"/>
      <c r="CA126" s="24">
        <v>0</v>
      </c>
      <c r="CB126" s="23"/>
      <c r="CC126" s="16"/>
      <c r="CD126" s="16"/>
      <c r="CE126" s="24">
        <v>0</v>
      </c>
      <c r="CF126" s="23"/>
      <c r="CG126" s="16"/>
      <c r="CH126" s="16"/>
      <c r="CI126" s="24">
        <v>0</v>
      </c>
      <c r="CJ126" s="23"/>
      <c r="CK126" s="16"/>
      <c r="CL126" s="16"/>
      <c r="CM126" s="24">
        <v>0</v>
      </c>
      <c r="CN126" s="23"/>
      <c r="CO126" s="16"/>
      <c r="CP126" s="16"/>
      <c r="CQ126" s="26">
        <f t="shared" si="12"/>
        <v>420000000</v>
      </c>
      <c r="CR126" s="23">
        <v>0.7</v>
      </c>
      <c r="CS126" s="16"/>
      <c r="CT126" s="16"/>
      <c r="CU126" s="24"/>
      <c r="CV126" s="23"/>
      <c r="CW126" s="16"/>
      <c r="CX126" s="16"/>
      <c r="CY126" s="24"/>
      <c r="CZ126" s="23"/>
      <c r="DA126" s="16"/>
      <c r="DB126" s="16"/>
      <c r="DC126" s="24"/>
      <c r="DD126" s="23"/>
      <c r="DE126" s="16"/>
      <c r="DF126" s="16"/>
      <c r="DG126" s="24"/>
      <c r="DH126" s="23"/>
      <c r="DI126" s="16"/>
      <c r="DJ126" s="16"/>
      <c r="DK126" s="24"/>
      <c r="DL126" s="23"/>
      <c r="DM126" s="16"/>
      <c r="DN126" s="16"/>
      <c r="DO126" s="24"/>
      <c r="DP126" s="23"/>
      <c r="DQ126" s="16"/>
      <c r="DR126" s="16"/>
      <c r="DS126" s="24"/>
      <c r="DT126" s="23"/>
      <c r="DU126" s="16"/>
      <c r="DV126" s="16"/>
      <c r="DW126" s="24"/>
      <c r="DX126" s="23"/>
      <c r="DY126" s="16"/>
      <c r="DZ126" s="16"/>
      <c r="EA126" s="24"/>
      <c r="EB126" s="23"/>
      <c r="EC126" s="16"/>
      <c r="ED126" s="16"/>
      <c r="EE126" s="24"/>
      <c r="EF126" s="23"/>
      <c r="EG126" s="16"/>
      <c r="EH126" s="16"/>
      <c r="EI126" s="24"/>
      <c r="EJ126" s="23"/>
      <c r="EK126" s="16"/>
      <c r="EL126" s="16"/>
      <c r="EM126" s="24"/>
      <c r="EN126" s="23"/>
      <c r="EO126" s="16"/>
      <c r="EP126" s="16"/>
      <c r="EQ126" s="26">
        <f t="shared" si="2"/>
        <v>0</v>
      </c>
      <c r="ER126" s="23"/>
      <c r="ES126" s="16"/>
      <c r="ET126" s="16"/>
      <c r="EU126" s="26">
        <v>600000000</v>
      </c>
    </row>
    <row r="127" spans="1:151" ht="44.25" customHeight="1">
      <c r="A127" s="9" t="s">
        <v>9</v>
      </c>
      <c r="B127" s="27" t="s">
        <v>31</v>
      </c>
      <c r="C127" s="11" t="s">
        <v>18</v>
      </c>
      <c r="D127" s="12">
        <v>26005427</v>
      </c>
      <c r="E127" s="13" t="s">
        <v>440</v>
      </c>
      <c r="F127" s="2" t="s">
        <v>68</v>
      </c>
      <c r="G127" s="51" t="s">
        <v>447</v>
      </c>
      <c r="H127" s="14">
        <v>433374714</v>
      </c>
      <c r="I127" s="72" t="s">
        <v>342</v>
      </c>
      <c r="J127" s="16" t="s">
        <v>225</v>
      </c>
      <c r="K127" s="16" t="s">
        <v>225</v>
      </c>
      <c r="L127" s="8">
        <v>45940</v>
      </c>
      <c r="M127" s="8">
        <v>46022</v>
      </c>
      <c r="N127" s="93">
        <v>45961</v>
      </c>
      <c r="O127" s="48">
        <f t="shared" ca="1" si="39"/>
        <v>19</v>
      </c>
      <c r="P127" s="12" t="str">
        <f ca="1">IF(O127&gt;=6,"Vigente",IF(AND(O127&gt;=1,O127&lt;=5),"Por Vencer","Vencido"))</f>
        <v>Vigente</v>
      </c>
      <c r="Q127" s="93">
        <v>45991</v>
      </c>
      <c r="R127" s="48">
        <f t="shared" ca="1" si="40"/>
        <v>49</v>
      </c>
      <c r="S127" s="12" t="str">
        <f t="shared" ca="1" si="41"/>
        <v>Vigente</v>
      </c>
      <c r="T127" s="94" t="s">
        <v>448</v>
      </c>
      <c r="U127" s="22">
        <v>0</v>
      </c>
      <c r="V127" s="23"/>
      <c r="W127" s="24"/>
      <c r="X127" s="24"/>
      <c r="Y127" s="24">
        <v>0</v>
      </c>
      <c r="Z127" s="23"/>
      <c r="AA127" s="16"/>
      <c r="AB127" s="16"/>
      <c r="AC127" s="24">
        <v>0</v>
      </c>
      <c r="AD127" s="23"/>
      <c r="AE127" s="16"/>
      <c r="AF127" s="16"/>
      <c r="AG127" s="24"/>
      <c r="AH127" s="23"/>
      <c r="AI127" s="16"/>
      <c r="AJ127" s="16"/>
      <c r="AK127" s="25">
        <v>65006207.100000001</v>
      </c>
      <c r="AL127" s="82">
        <v>0.15</v>
      </c>
      <c r="AM127" s="16"/>
      <c r="AN127" s="16"/>
      <c r="AO127" s="152">
        <v>0</v>
      </c>
      <c r="AP127" s="23"/>
      <c r="AQ127" s="25">
        <f t="shared" si="0"/>
        <v>65006207.100000001</v>
      </c>
      <c r="AR127" s="23">
        <v>0.99999999999999989</v>
      </c>
      <c r="AS127" s="16"/>
      <c r="AT127" s="16"/>
      <c r="AU127" s="81">
        <v>151681149.90000001</v>
      </c>
      <c r="AV127" s="95">
        <v>0.35</v>
      </c>
      <c r="AW127" s="16"/>
      <c r="AX127" s="16"/>
      <c r="AY127" s="81">
        <v>130012414.2</v>
      </c>
      <c r="AZ127" s="95">
        <v>0.3</v>
      </c>
      <c r="BA127" s="16"/>
      <c r="BB127" s="16"/>
      <c r="BC127" s="81">
        <v>86674942.799999997</v>
      </c>
      <c r="BD127" s="95">
        <v>0.2</v>
      </c>
      <c r="BE127" s="16"/>
      <c r="BF127" s="16"/>
      <c r="BG127" s="24"/>
      <c r="BH127" s="23"/>
      <c r="BI127" s="16"/>
      <c r="BJ127" s="16"/>
      <c r="BK127" s="81">
        <v>0</v>
      </c>
      <c r="BL127" s="23"/>
      <c r="BM127" s="16"/>
      <c r="BN127" s="16"/>
      <c r="BO127" s="81">
        <v>0</v>
      </c>
      <c r="BP127" s="95">
        <v>0</v>
      </c>
      <c r="BQ127" s="16"/>
      <c r="BR127" s="16"/>
      <c r="BS127" s="81">
        <v>0</v>
      </c>
      <c r="BT127" s="95">
        <v>0</v>
      </c>
      <c r="BU127" s="16"/>
      <c r="BV127" s="16"/>
      <c r="BW127" s="81">
        <v>0</v>
      </c>
      <c r="BX127" s="95">
        <v>0</v>
      </c>
      <c r="BY127" s="16"/>
      <c r="BZ127" s="16"/>
      <c r="CA127" s="24">
        <v>0</v>
      </c>
      <c r="CB127" s="23"/>
      <c r="CC127" s="16"/>
      <c r="CD127" s="16"/>
      <c r="CE127" s="24"/>
      <c r="CF127" s="23"/>
      <c r="CG127" s="16"/>
      <c r="CH127" s="16"/>
      <c r="CI127" s="24">
        <v>0</v>
      </c>
      <c r="CJ127" s="23"/>
      <c r="CK127" s="16"/>
      <c r="CL127" s="16"/>
      <c r="CM127" s="24">
        <v>0</v>
      </c>
      <c r="CN127" s="23"/>
      <c r="CO127" s="16"/>
      <c r="CP127" s="16"/>
      <c r="CQ127" s="26">
        <f t="shared" si="12"/>
        <v>368368506.90000004</v>
      </c>
      <c r="CR127" s="23">
        <v>0</v>
      </c>
      <c r="CS127" s="16"/>
      <c r="CT127" s="16"/>
      <c r="CU127" s="24"/>
      <c r="CV127" s="23"/>
      <c r="CW127" s="16"/>
      <c r="CX127" s="16"/>
      <c r="CY127" s="24"/>
      <c r="CZ127" s="23"/>
      <c r="DA127" s="16"/>
      <c r="DB127" s="16"/>
      <c r="DC127" s="24"/>
      <c r="DD127" s="23"/>
      <c r="DE127" s="16"/>
      <c r="DF127" s="16"/>
      <c r="DG127" s="24"/>
      <c r="DH127" s="23"/>
      <c r="DI127" s="16"/>
      <c r="DJ127" s="16"/>
      <c r="DK127" s="24"/>
      <c r="DL127" s="23"/>
      <c r="DM127" s="16"/>
      <c r="DN127" s="16"/>
      <c r="DO127" s="24"/>
      <c r="DP127" s="23"/>
      <c r="DQ127" s="16"/>
      <c r="DR127" s="16"/>
      <c r="DS127" s="24"/>
      <c r="DT127" s="23"/>
      <c r="DU127" s="16"/>
      <c r="DV127" s="16"/>
      <c r="DW127" s="24"/>
      <c r="DX127" s="23"/>
      <c r="DY127" s="16"/>
      <c r="DZ127" s="16"/>
      <c r="EA127" s="24"/>
      <c r="EB127" s="23"/>
      <c r="EC127" s="16"/>
      <c r="ED127" s="16"/>
      <c r="EE127" s="24"/>
      <c r="EF127" s="23"/>
      <c r="EG127" s="16"/>
      <c r="EH127" s="16"/>
      <c r="EI127" s="24"/>
      <c r="EJ127" s="23"/>
      <c r="EK127" s="16"/>
      <c r="EL127" s="16"/>
      <c r="EM127" s="24"/>
      <c r="EN127" s="23"/>
      <c r="EO127" s="16"/>
      <c r="EP127" s="16"/>
      <c r="EQ127" s="26">
        <f t="shared" si="2"/>
        <v>0</v>
      </c>
      <c r="ER127" s="23"/>
      <c r="ES127" s="16"/>
      <c r="ET127" s="16"/>
      <c r="EU127" s="26">
        <v>433374714.00000006</v>
      </c>
    </row>
    <row r="128" spans="1:151" ht="44.25" customHeight="1">
      <c r="A128" s="9" t="s">
        <v>9</v>
      </c>
      <c r="B128" s="10" t="s">
        <v>31</v>
      </c>
      <c r="C128" s="11" t="s">
        <v>18</v>
      </c>
      <c r="D128" s="12">
        <v>26005427</v>
      </c>
      <c r="E128" s="13" t="s">
        <v>440</v>
      </c>
      <c r="F128" s="2" t="s">
        <v>68</v>
      </c>
      <c r="G128" s="13" t="s">
        <v>449</v>
      </c>
      <c r="H128" s="14">
        <v>422539056</v>
      </c>
      <c r="I128" s="72" t="s">
        <v>342</v>
      </c>
      <c r="J128" s="16" t="s">
        <v>225</v>
      </c>
      <c r="K128" s="16" t="s">
        <v>225</v>
      </c>
      <c r="L128" s="8">
        <v>45940</v>
      </c>
      <c r="M128" s="8">
        <v>46022</v>
      </c>
      <c r="N128" s="93">
        <v>45950</v>
      </c>
      <c r="O128" s="48">
        <f t="shared" ca="1" si="39"/>
        <v>8</v>
      </c>
      <c r="P128" s="12" t="str">
        <f ca="1">IF(O128&gt;=6,"Vigente",IF(AND(O128&gt;=1,O128&lt;=5),"Por Vencer","Vencido"))</f>
        <v>Vigente</v>
      </c>
      <c r="Q128" s="93">
        <v>45991</v>
      </c>
      <c r="R128" s="48">
        <f t="shared" ca="1" si="40"/>
        <v>49</v>
      </c>
      <c r="S128" s="12" t="str">
        <f t="shared" ca="1" si="41"/>
        <v>Vigente</v>
      </c>
      <c r="T128" s="94" t="s">
        <v>450</v>
      </c>
      <c r="U128" s="22">
        <v>0</v>
      </c>
      <c r="V128" s="23"/>
      <c r="W128" s="24"/>
      <c r="X128" s="24"/>
      <c r="Y128" s="24">
        <v>0</v>
      </c>
      <c r="Z128" s="23"/>
      <c r="AA128" s="16"/>
      <c r="AB128" s="16"/>
      <c r="AC128" s="24">
        <v>0</v>
      </c>
      <c r="AD128" s="23"/>
      <c r="AE128" s="16"/>
      <c r="AF128" s="16"/>
      <c r="AG128" s="24">
        <v>0</v>
      </c>
      <c r="AH128" s="23"/>
      <c r="AI128" s="16"/>
      <c r="AJ128" s="16"/>
      <c r="AK128" s="80">
        <v>0</v>
      </c>
      <c r="AL128" s="23"/>
      <c r="AM128" s="16"/>
      <c r="AN128" s="16"/>
      <c r="AO128" s="96">
        <v>422539056</v>
      </c>
      <c r="AP128" s="23">
        <v>1</v>
      </c>
      <c r="AQ128" s="25">
        <f t="shared" si="0"/>
        <v>422539056</v>
      </c>
      <c r="AR128" s="23">
        <v>1</v>
      </c>
      <c r="AS128" s="16"/>
      <c r="AT128" s="16"/>
      <c r="AU128" s="24"/>
      <c r="AV128" s="23"/>
      <c r="AW128" s="16"/>
      <c r="AX128" s="16"/>
      <c r="AY128" s="24"/>
      <c r="AZ128" s="23"/>
      <c r="BA128" s="16"/>
      <c r="BB128" s="16"/>
      <c r="BC128" s="24"/>
      <c r="BD128" s="23"/>
      <c r="BE128" s="16"/>
      <c r="BF128" s="16"/>
      <c r="BG128" s="24"/>
      <c r="BH128" s="23"/>
      <c r="BI128" s="16"/>
      <c r="BJ128" s="16"/>
      <c r="BK128" s="24"/>
      <c r="BL128" s="23"/>
      <c r="BM128" s="16"/>
      <c r="BN128" s="16"/>
      <c r="BO128" s="24"/>
      <c r="BP128" s="23"/>
      <c r="BQ128" s="16"/>
      <c r="BR128" s="16"/>
      <c r="BS128" s="24"/>
      <c r="BT128" s="23"/>
      <c r="BU128" s="16"/>
      <c r="BV128" s="16"/>
      <c r="BW128" s="24"/>
      <c r="BX128" s="23"/>
      <c r="BY128" s="16"/>
      <c r="BZ128" s="16"/>
      <c r="CA128" s="24"/>
      <c r="CB128" s="23"/>
      <c r="CC128" s="16"/>
      <c r="CD128" s="16"/>
      <c r="CE128" s="24"/>
      <c r="CF128" s="23"/>
      <c r="CG128" s="16"/>
      <c r="CH128" s="16"/>
      <c r="CI128" s="24"/>
      <c r="CJ128" s="23"/>
      <c r="CK128" s="16"/>
      <c r="CL128" s="16"/>
      <c r="CM128" s="24"/>
      <c r="CN128" s="23"/>
      <c r="CO128" s="16"/>
      <c r="CP128" s="16"/>
      <c r="CQ128" s="26">
        <f t="shared" si="12"/>
        <v>0</v>
      </c>
      <c r="CR128" s="23">
        <v>0</v>
      </c>
      <c r="CS128" s="16"/>
      <c r="CT128" s="16"/>
      <c r="CU128" s="24"/>
      <c r="CV128" s="23"/>
      <c r="CW128" s="16"/>
      <c r="CX128" s="16"/>
      <c r="CY128" s="24"/>
      <c r="CZ128" s="23"/>
      <c r="DA128" s="16"/>
      <c r="DB128" s="16"/>
      <c r="DC128" s="24"/>
      <c r="DD128" s="23"/>
      <c r="DE128" s="16"/>
      <c r="DF128" s="16"/>
      <c r="DG128" s="24"/>
      <c r="DH128" s="23"/>
      <c r="DI128" s="16"/>
      <c r="DJ128" s="16"/>
      <c r="DK128" s="24"/>
      <c r="DL128" s="23"/>
      <c r="DM128" s="16"/>
      <c r="DN128" s="16"/>
      <c r="DO128" s="24"/>
      <c r="DP128" s="23"/>
      <c r="DQ128" s="16"/>
      <c r="DR128" s="16"/>
      <c r="DS128" s="24"/>
      <c r="DT128" s="23"/>
      <c r="DU128" s="16"/>
      <c r="DV128" s="16"/>
      <c r="DW128" s="24"/>
      <c r="DX128" s="23"/>
      <c r="DY128" s="16"/>
      <c r="DZ128" s="16"/>
      <c r="EA128" s="24"/>
      <c r="EB128" s="23"/>
      <c r="EC128" s="16"/>
      <c r="ED128" s="16"/>
      <c r="EE128" s="24"/>
      <c r="EF128" s="23"/>
      <c r="EG128" s="16"/>
      <c r="EH128" s="16"/>
      <c r="EI128" s="24"/>
      <c r="EJ128" s="23"/>
      <c r="EK128" s="16"/>
      <c r="EL128" s="16"/>
      <c r="EM128" s="24"/>
      <c r="EN128" s="23"/>
      <c r="EO128" s="16"/>
      <c r="EP128" s="16"/>
      <c r="EQ128" s="26">
        <f t="shared" si="2"/>
        <v>0</v>
      </c>
      <c r="ER128" s="23"/>
      <c r="ES128" s="16"/>
      <c r="ET128" s="16"/>
      <c r="EU128" s="26">
        <v>422539056</v>
      </c>
    </row>
    <row r="129" spans="1:151" ht="44.25" customHeight="1">
      <c r="A129" s="9" t="s">
        <v>9</v>
      </c>
      <c r="B129" s="27" t="s">
        <v>31</v>
      </c>
      <c r="C129" s="11" t="s">
        <v>18</v>
      </c>
      <c r="D129" s="12">
        <v>26005427</v>
      </c>
      <c r="E129" s="13" t="s">
        <v>440</v>
      </c>
      <c r="F129" s="2" t="s">
        <v>68</v>
      </c>
      <c r="G129" s="13" t="s">
        <v>451</v>
      </c>
      <c r="H129" s="14">
        <v>91008689.940000027</v>
      </c>
      <c r="I129" s="15" t="s">
        <v>452</v>
      </c>
      <c r="J129" s="16" t="s">
        <v>225</v>
      </c>
      <c r="K129" s="16" t="s">
        <v>225</v>
      </c>
      <c r="L129" s="8">
        <v>46146</v>
      </c>
      <c r="M129" s="8">
        <v>46387</v>
      </c>
      <c r="N129" s="103">
        <v>46122</v>
      </c>
      <c r="O129" s="48">
        <f t="shared" ca="1" si="39"/>
        <v>180</v>
      </c>
      <c r="P129" s="12" t="str">
        <f ca="1">IF(O129&gt;=6,"Vigente",IF(AND(O129&gt;=1,O129&lt;=5),"Por Vencer","Vencido"))</f>
        <v>Vigente</v>
      </c>
      <c r="Q129" s="103">
        <v>46136</v>
      </c>
      <c r="R129" s="48">
        <f t="shared" ca="1" si="40"/>
        <v>194</v>
      </c>
      <c r="S129" s="12" t="str">
        <f t="shared" ca="1" si="41"/>
        <v>Vigente</v>
      </c>
      <c r="T129" s="47"/>
      <c r="U129" s="22">
        <v>0</v>
      </c>
      <c r="V129" s="23"/>
      <c r="W129" s="24"/>
      <c r="X129" s="24"/>
      <c r="Y129" s="24">
        <v>0</v>
      </c>
      <c r="Z129" s="23"/>
      <c r="AA129" s="16"/>
      <c r="AB129" s="16"/>
      <c r="AC129" s="24">
        <v>0</v>
      </c>
      <c r="AD129" s="23"/>
      <c r="AE129" s="16"/>
      <c r="AF129" s="16"/>
      <c r="AG129" s="24">
        <v>0</v>
      </c>
      <c r="AH129" s="23"/>
      <c r="AI129" s="16"/>
      <c r="AJ129" s="16"/>
      <c r="AK129" s="24">
        <v>0</v>
      </c>
      <c r="AL129" s="23"/>
      <c r="AM129" s="16"/>
      <c r="AN129" s="16"/>
      <c r="AO129" s="24"/>
      <c r="AP129" s="23"/>
      <c r="AQ129" s="25">
        <f t="shared" si="0"/>
        <v>0</v>
      </c>
      <c r="AR129" s="23">
        <v>0</v>
      </c>
      <c r="AS129" s="16"/>
      <c r="AT129" s="16"/>
      <c r="AU129" s="81">
        <v>0</v>
      </c>
      <c r="AV129" s="95">
        <v>0</v>
      </c>
      <c r="AW129" s="16"/>
      <c r="AX129" s="16"/>
      <c r="AY129" s="81">
        <v>0</v>
      </c>
      <c r="AZ129" s="95">
        <v>0</v>
      </c>
      <c r="BA129" s="16"/>
      <c r="BB129" s="16"/>
      <c r="BC129" s="81">
        <v>0</v>
      </c>
      <c r="BD129" s="95">
        <v>0</v>
      </c>
      <c r="BE129" s="16"/>
      <c r="BF129" s="16"/>
      <c r="BG129" s="24"/>
      <c r="BH129" s="23"/>
      <c r="BI129" s="16"/>
      <c r="BJ129" s="16"/>
      <c r="BK129" s="81">
        <v>22752172.489999998</v>
      </c>
      <c r="BL129" s="95">
        <v>0.25</v>
      </c>
      <c r="BM129" s="16"/>
      <c r="BN129" s="16"/>
      <c r="BO129" s="81">
        <v>22752172.489999998</v>
      </c>
      <c r="BP129" s="95">
        <v>0.25</v>
      </c>
      <c r="BQ129" s="16"/>
      <c r="BR129" s="16"/>
      <c r="BS129" s="153">
        <v>22752172.489999998</v>
      </c>
      <c r="BT129" s="95">
        <v>0.25</v>
      </c>
      <c r="BU129" s="16"/>
      <c r="BV129" s="16"/>
      <c r="BW129" s="81">
        <v>22752172.489999998</v>
      </c>
      <c r="BX129" s="95">
        <v>0.25</v>
      </c>
      <c r="BY129" s="16"/>
      <c r="BZ129" s="16"/>
      <c r="CA129" s="24"/>
      <c r="CB129" s="23"/>
      <c r="CC129" s="16"/>
      <c r="CD129" s="16"/>
      <c r="CE129" s="24"/>
      <c r="CF129" s="23">
        <v>0.15</v>
      </c>
      <c r="CG129" s="16"/>
      <c r="CH129" s="16"/>
      <c r="CI129" s="24"/>
      <c r="CJ129" s="23">
        <v>0.05</v>
      </c>
      <c r="CK129" s="16"/>
      <c r="CL129" s="16"/>
      <c r="CM129" s="80">
        <v>0</v>
      </c>
      <c r="CN129" s="23">
        <v>0.05</v>
      </c>
      <c r="CO129" s="16"/>
      <c r="CP129" s="16"/>
      <c r="CQ129" s="26">
        <f t="shared" si="12"/>
        <v>91008689.959999993</v>
      </c>
      <c r="CR129" s="23">
        <v>0</v>
      </c>
      <c r="CS129" s="16"/>
      <c r="CT129" s="16"/>
      <c r="CU129" s="24"/>
      <c r="CV129" s="23"/>
      <c r="CW129" s="16"/>
      <c r="CX129" s="16"/>
      <c r="CY129" s="24"/>
      <c r="CZ129" s="23"/>
      <c r="DA129" s="16"/>
      <c r="DB129" s="16"/>
      <c r="DC129" s="24"/>
      <c r="DD129" s="23"/>
      <c r="DE129" s="16"/>
      <c r="DF129" s="16"/>
      <c r="DG129" s="24"/>
      <c r="DH129" s="23"/>
      <c r="DI129" s="16"/>
      <c r="DJ129" s="16"/>
      <c r="DK129" s="24"/>
      <c r="DL129" s="23"/>
      <c r="DM129" s="16"/>
      <c r="DN129" s="16"/>
      <c r="DO129" s="24"/>
      <c r="DP129" s="23"/>
      <c r="DQ129" s="16"/>
      <c r="DR129" s="16"/>
      <c r="DS129" s="24"/>
      <c r="DT129" s="23"/>
      <c r="DU129" s="16"/>
      <c r="DV129" s="16"/>
      <c r="DW129" s="24"/>
      <c r="DX129" s="23"/>
      <c r="DY129" s="16"/>
      <c r="DZ129" s="16"/>
      <c r="EA129" s="24"/>
      <c r="EB129" s="23"/>
      <c r="EC129" s="16"/>
      <c r="ED129" s="16"/>
      <c r="EE129" s="24"/>
      <c r="EF129" s="23"/>
      <c r="EG129" s="16"/>
      <c r="EH129" s="16"/>
      <c r="EI129" s="24"/>
      <c r="EJ129" s="23"/>
      <c r="EK129" s="16"/>
      <c r="EL129" s="16"/>
      <c r="EM129" s="24"/>
      <c r="EN129" s="23"/>
      <c r="EO129" s="16"/>
      <c r="EP129" s="16"/>
      <c r="EQ129" s="26">
        <f t="shared" si="2"/>
        <v>0</v>
      </c>
      <c r="ER129" s="23"/>
      <c r="ES129" s="16"/>
      <c r="ET129" s="16"/>
      <c r="EU129" s="26">
        <v>91008689.959999993</v>
      </c>
    </row>
    <row r="130" spans="1:151" ht="44.25" customHeight="1">
      <c r="A130" s="9" t="s">
        <v>9</v>
      </c>
      <c r="B130" s="10" t="s">
        <v>31</v>
      </c>
      <c r="C130" s="11" t="s">
        <v>18</v>
      </c>
      <c r="D130" s="12">
        <v>26005427</v>
      </c>
      <c r="E130" s="13" t="s">
        <v>440</v>
      </c>
      <c r="F130" s="2" t="s">
        <v>68</v>
      </c>
      <c r="G130" s="13" t="s">
        <v>453</v>
      </c>
      <c r="H130" s="14">
        <v>30336230</v>
      </c>
      <c r="I130" s="72" t="s">
        <v>342</v>
      </c>
      <c r="J130" s="16" t="s">
        <v>225</v>
      </c>
      <c r="K130" s="16" t="s">
        <v>225</v>
      </c>
      <c r="L130" s="8">
        <v>45940</v>
      </c>
      <c r="M130" s="8">
        <v>46022</v>
      </c>
      <c r="N130" s="78">
        <v>45961</v>
      </c>
      <c r="O130" s="48">
        <f t="shared" ca="1" si="39"/>
        <v>19</v>
      </c>
      <c r="P130" s="12" t="str">
        <f ca="1">IF(O130&gt;=6,"Vigente",IF(AND(O130&gt;=1,O130&lt;=5),"Por Vencer","Vencido"))</f>
        <v>Vigente</v>
      </c>
      <c r="Q130" s="78">
        <v>45960</v>
      </c>
      <c r="R130" s="48">
        <f t="shared" ca="1" si="40"/>
        <v>18</v>
      </c>
      <c r="S130" s="12" t="str">
        <f t="shared" ca="1" si="41"/>
        <v>Vigente</v>
      </c>
      <c r="T130" s="94" t="s">
        <v>450</v>
      </c>
      <c r="U130" s="22">
        <v>0</v>
      </c>
      <c r="V130" s="23"/>
      <c r="W130" s="24"/>
      <c r="X130" s="24"/>
      <c r="Y130" s="24">
        <v>0</v>
      </c>
      <c r="Z130" s="23"/>
      <c r="AA130" s="16"/>
      <c r="AB130" s="16"/>
      <c r="AC130" s="24">
        <v>0</v>
      </c>
      <c r="AD130" s="23"/>
      <c r="AE130" s="16"/>
      <c r="AF130" s="16"/>
      <c r="AG130" s="80">
        <v>0</v>
      </c>
      <c r="AH130" s="23"/>
      <c r="AI130" s="16"/>
      <c r="AJ130" s="16"/>
      <c r="AK130" s="80">
        <v>0</v>
      </c>
      <c r="AL130" s="23"/>
      <c r="AM130" s="16"/>
      <c r="AN130" s="16"/>
      <c r="AO130" s="96">
        <v>4550434.5</v>
      </c>
      <c r="AP130" s="82">
        <v>0.15</v>
      </c>
      <c r="AQ130" s="25">
        <f t="shared" si="0"/>
        <v>4550434.5</v>
      </c>
      <c r="AR130" s="23">
        <v>0.99999999999999989</v>
      </c>
      <c r="AS130" s="16"/>
      <c r="AT130" s="16"/>
      <c r="AU130" s="81">
        <v>10617680.5</v>
      </c>
      <c r="AV130" s="95">
        <v>0.35</v>
      </c>
      <c r="AW130" s="16"/>
      <c r="AX130" s="16"/>
      <c r="AY130" s="81">
        <v>9100869</v>
      </c>
      <c r="AZ130" s="95">
        <v>0.3</v>
      </c>
      <c r="BA130" s="16"/>
      <c r="BB130" s="16"/>
      <c r="BC130" s="81">
        <v>6067246</v>
      </c>
      <c r="BD130" s="95">
        <v>0.2</v>
      </c>
      <c r="BE130" s="16"/>
      <c r="BF130" s="16"/>
      <c r="BG130" s="24"/>
      <c r="BH130" s="23"/>
      <c r="BI130" s="16"/>
      <c r="BJ130" s="16"/>
      <c r="BK130" s="24"/>
      <c r="BL130" s="95">
        <v>0</v>
      </c>
      <c r="BM130" s="16"/>
      <c r="BN130" s="16"/>
      <c r="BO130" s="24"/>
      <c r="BP130" s="95">
        <v>0</v>
      </c>
      <c r="BQ130" s="16"/>
      <c r="BR130" s="16"/>
      <c r="BS130" s="24"/>
      <c r="BT130" s="95">
        <v>0</v>
      </c>
      <c r="BU130" s="16"/>
      <c r="BV130" s="16"/>
      <c r="BW130" s="24"/>
      <c r="BX130" s="95">
        <v>0</v>
      </c>
      <c r="BY130" s="16"/>
      <c r="BZ130" s="16"/>
      <c r="CA130" s="24"/>
      <c r="CB130" s="23"/>
      <c r="CC130" s="16"/>
      <c r="CD130" s="16"/>
      <c r="CE130" s="24"/>
      <c r="CF130" s="23"/>
      <c r="CG130" s="16"/>
      <c r="CH130" s="16"/>
      <c r="CI130" s="24"/>
      <c r="CJ130" s="23"/>
      <c r="CK130" s="16"/>
      <c r="CL130" s="16"/>
      <c r="CM130" s="24"/>
      <c r="CN130" s="23"/>
      <c r="CO130" s="16"/>
      <c r="CP130" s="16"/>
      <c r="CQ130" s="26">
        <f t="shared" si="12"/>
        <v>25785795.5</v>
      </c>
      <c r="CR130" s="23">
        <v>0</v>
      </c>
      <c r="CS130" s="16"/>
      <c r="CT130" s="16"/>
      <c r="CU130" s="24"/>
      <c r="CV130" s="23"/>
      <c r="CW130" s="16"/>
      <c r="CX130" s="16"/>
      <c r="CY130" s="24"/>
      <c r="CZ130" s="23"/>
      <c r="DA130" s="16"/>
      <c r="DB130" s="16"/>
      <c r="DC130" s="24"/>
      <c r="DD130" s="23"/>
      <c r="DE130" s="16"/>
      <c r="DF130" s="16"/>
      <c r="DG130" s="24"/>
      <c r="DH130" s="23"/>
      <c r="DI130" s="16"/>
      <c r="DJ130" s="16"/>
      <c r="DK130" s="24"/>
      <c r="DL130" s="23"/>
      <c r="DM130" s="16"/>
      <c r="DN130" s="16"/>
      <c r="DO130" s="24"/>
      <c r="DP130" s="23"/>
      <c r="DQ130" s="16"/>
      <c r="DR130" s="16"/>
      <c r="DS130" s="24"/>
      <c r="DT130" s="23"/>
      <c r="DU130" s="16"/>
      <c r="DV130" s="16"/>
      <c r="DW130" s="24"/>
      <c r="DX130" s="23"/>
      <c r="DY130" s="16"/>
      <c r="DZ130" s="16"/>
      <c r="EA130" s="24"/>
      <c r="EB130" s="23"/>
      <c r="EC130" s="16"/>
      <c r="ED130" s="16"/>
      <c r="EE130" s="24"/>
      <c r="EF130" s="23"/>
      <c r="EG130" s="16"/>
      <c r="EH130" s="16"/>
      <c r="EI130" s="24"/>
      <c r="EJ130" s="23"/>
      <c r="EK130" s="16"/>
      <c r="EL130" s="16"/>
      <c r="EM130" s="24"/>
      <c r="EN130" s="23"/>
      <c r="EO130" s="16"/>
      <c r="EP130" s="16"/>
      <c r="EQ130" s="26">
        <f t="shared" si="2"/>
        <v>0</v>
      </c>
      <c r="ER130" s="23"/>
      <c r="ES130" s="16"/>
      <c r="ET130" s="16"/>
      <c r="EU130" s="26">
        <v>30336230</v>
      </c>
    </row>
    <row r="131" spans="1:151" ht="44.25" customHeight="1">
      <c r="A131" s="154" t="s">
        <v>9</v>
      </c>
      <c r="B131" s="155" t="s">
        <v>22</v>
      </c>
      <c r="C131" s="156" t="s">
        <v>14</v>
      </c>
      <c r="D131" s="157">
        <v>26005339</v>
      </c>
      <c r="E131" s="156" t="s">
        <v>454</v>
      </c>
      <c r="F131" s="158" t="s">
        <v>69</v>
      </c>
      <c r="G131" s="156" t="s">
        <v>341</v>
      </c>
      <c r="H131" s="141">
        <v>12536284231</v>
      </c>
      <c r="I131" s="159" t="s">
        <v>224</v>
      </c>
      <c r="J131" s="161" t="s">
        <v>29</v>
      </c>
      <c r="K131" s="162"/>
      <c r="L131" s="160"/>
      <c r="M131" s="163"/>
      <c r="N131" s="103">
        <v>45954</v>
      </c>
      <c r="O131" s="48">
        <f t="shared" ca="1" si="39"/>
        <v>12</v>
      </c>
      <c r="P131" s="12" t="str">
        <f ca="1">IF(O131&gt;=6,"Vigente",IF(AND(O131&gt;=1,O131&lt;=5),"Por Vencer","Vencido"))</f>
        <v>Vigente</v>
      </c>
      <c r="Q131" s="103">
        <v>45966</v>
      </c>
      <c r="R131" s="48">
        <f t="shared" ca="1" si="40"/>
        <v>24</v>
      </c>
      <c r="S131" s="12" t="str">
        <f t="shared" ca="1" si="41"/>
        <v>Vigente</v>
      </c>
      <c r="T131" s="165"/>
      <c r="U131" s="166"/>
      <c r="V131" s="167"/>
      <c r="W131" s="26"/>
      <c r="X131" s="26"/>
      <c r="Y131" s="26"/>
      <c r="Z131" s="167"/>
      <c r="AA131" s="164"/>
      <c r="AB131" s="164"/>
      <c r="AC131" s="26"/>
      <c r="AD131" s="167"/>
      <c r="AE131" s="26"/>
      <c r="AF131" s="167"/>
      <c r="AG131" s="26"/>
      <c r="AH131" s="167"/>
      <c r="AI131" s="164"/>
      <c r="AJ131" s="164"/>
      <c r="AK131" s="26"/>
      <c r="AL131" s="167"/>
      <c r="AM131" s="164"/>
      <c r="AN131" s="164"/>
      <c r="AO131" s="168">
        <v>3760885269</v>
      </c>
      <c r="AP131" s="149">
        <v>0.15</v>
      </c>
      <c r="AQ131" s="25">
        <f t="shared" si="0"/>
        <v>3760885269</v>
      </c>
      <c r="AR131" s="149">
        <v>0.15</v>
      </c>
      <c r="AS131" s="26"/>
      <c r="AT131" s="167"/>
      <c r="AU131" s="26"/>
      <c r="AV131" s="167"/>
      <c r="AW131" s="164"/>
      <c r="AX131" s="164"/>
      <c r="AY131" s="26"/>
      <c r="AZ131" s="167"/>
      <c r="BA131" s="164"/>
      <c r="BB131" s="164"/>
      <c r="BC131" s="25">
        <v>8775398962</v>
      </c>
      <c r="BD131" s="149">
        <v>0.85</v>
      </c>
      <c r="BE131" s="164"/>
      <c r="BF131" s="164"/>
      <c r="BG131" s="26"/>
      <c r="BH131" s="167"/>
      <c r="BI131" s="164"/>
      <c r="BJ131" s="164"/>
      <c r="BK131" s="26"/>
      <c r="BL131" s="167"/>
      <c r="BM131" s="164"/>
      <c r="BN131" s="164"/>
      <c r="BO131" s="26"/>
      <c r="BP131" s="167"/>
      <c r="BQ131" s="164"/>
      <c r="BR131" s="164"/>
      <c r="BS131" s="26"/>
      <c r="BT131" s="167"/>
      <c r="BU131" s="164"/>
      <c r="BV131" s="164"/>
      <c r="BW131" s="26"/>
      <c r="BX131" s="167"/>
      <c r="BY131" s="164"/>
      <c r="BZ131" s="164"/>
      <c r="CA131" s="26"/>
      <c r="CB131" s="167"/>
      <c r="CC131" s="164"/>
      <c r="CD131" s="164"/>
      <c r="CE131" s="26"/>
      <c r="CF131" s="167"/>
      <c r="CG131" s="164"/>
      <c r="CH131" s="164"/>
      <c r="CI131" s="26"/>
      <c r="CJ131" s="167"/>
      <c r="CK131" s="164"/>
      <c r="CL131" s="164"/>
      <c r="CM131" s="26"/>
      <c r="CN131" s="167"/>
      <c r="CO131" s="164"/>
      <c r="CP131" s="164"/>
      <c r="CQ131" s="26">
        <f t="shared" si="12"/>
        <v>8775398962</v>
      </c>
      <c r="CR131" s="167"/>
      <c r="CS131" s="164"/>
      <c r="CT131" s="164"/>
      <c r="CU131" s="26"/>
      <c r="CV131" s="167"/>
      <c r="CW131" s="164"/>
      <c r="CX131" s="164"/>
      <c r="CY131" s="26"/>
      <c r="CZ131" s="167"/>
      <c r="DA131" s="164"/>
      <c r="DB131" s="164"/>
      <c r="DC131" s="26"/>
      <c r="DD131" s="167"/>
      <c r="DE131" s="164"/>
      <c r="DF131" s="164"/>
      <c r="DG131" s="26"/>
      <c r="DH131" s="167"/>
      <c r="DI131" s="164"/>
      <c r="DJ131" s="164"/>
      <c r="DK131" s="26"/>
      <c r="DL131" s="167"/>
      <c r="DM131" s="164"/>
      <c r="DN131" s="164"/>
      <c r="DO131" s="26"/>
      <c r="DP131" s="167"/>
      <c r="DQ131" s="164"/>
      <c r="DR131" s="164"/>
      <c r="DS131" s="26"/>
      <c r="DT131" s="167"/>
      <c r="DU131" s="164"/>
      <c r="DV131" s="164"/>
      <c r="DW131" s="26"/>
      <c r="DX131" s="167"/>
      <c r="DY131" s="164"/>
      <c r="DZ131" s="164"/>
      <c r="EA131" s="26"/>
      <c r="EB131" s="167"/>
      <c r="EC131" s="164"/>
      <c r="ED131" s="164"/>
      <c r="EE131" s="26"/>
      <c r="EF131" s="167"/>
      <c r="EG131" s="164"/>
      <c r="EH131" s="164"/>
      <c r="EI131" s="26"/>
      <c r="EJ131" s="167"/>
      <c r="EK131" s="164"/>
      <c r="EL131" s="164"/>
      <c r="EM131" s="26"/>
      <c r="EN131" s="167"/>
      <c r="EO131" s="164"/>
      <c r="EP131" s="164"/>
      <c r="EQ131" s="26">
        <f t="shared" si="2"/>
        <v>0</v>
      </c>
      <c r="ER131" s="167"/>
      <c r="ES131" s="164"/>
      <c r="ET131" s="164"/>
      <c r="EU131" s="26">
        <v>12536284231</v>
      </c>
    </row>
    <row r="132" spans="1:151" ht="44.25" customHeight="1">
      <c r="A132" s="9" t="s">
        <v>4</v>
      </c>
      <c r="B132" s="107" t="s">
        <v>25</v>
      </c>
      <c r="C132" s="11" t="s">
        <v>6</v>
      </c>
      <c r="D132" s="12">
        <v>26005429</v>
      </c>
      <c r="E132" s="13" t="s">
        <v>455</v>
      </c>
      <c r="F132" s="11" t="s">
        <v>70</v>
      </c>
      <c r="G132" s="11" t="s">
        <v>456</v>
      </c>
      <c r="H132" s="14">
        <v>17537520000</v>
      </c>
      <c r="I132" s="15" t="s">
        <v>457</v>
      </c>
      <c r="J132" s="16" t="s">
        <v>225</v>
      </c>
      <c r="K132" s="16" t="s">
        <v>225</v>
      </c>
      <c r="L132" s="8">
        <v>45832</v>
      </c>
      <c r="M132" s="8">
        <v>45991</v>
      </c>
      <c r="N132" s="46">
        <v>45832</v>
      </c>
      <c r="O132" s="18"/>
      <c r="P132" s="132" t="s">
        <v>331</v>
      </c>
      <c r="Q132" s="46">
        <v>45888</v>
      </c>
      <c r="R132" s="18"/>
      <c r="S132" s="19" t="s">
        <v>458</v>
      </c>
      <c r="T132" s="169" t="s">
        <v>459</v>
      </c>
      <c r="U132" s="22"/>
      <c r="V132" s="23">
        <v>0</v>
      </c>
      <c r="W132" s="24"/>
      <c r="X132" s="24"/>
      <c r="Y132" s="24"/>
      <c r="Z132" s="23">
        <v>0</v>
      </c>
      <c r="AA132" s="16"/>
      <c r="AB132" s="16"/>
      <c r="AC132" s="24"/>
      <c r="AD132" s="23">
        <v>0</v>
      </c>
      <c r="AE132" s="16"/>
      <c r="AF132" s="16"/>
      <c r="AG132" s="24"/>
      <c r="AH132" s="23">
        <v>0</v>
      </c>
      <c r="AI132" s="16"/>
      <c r="AJ132" s="16"/>
      <c r="AK132" s="24"/>
      <c r="AL132" s="23">
        <v>0</v>
      </c>
      <c r="AM132" s="16"/>
      <c r="AN132" s="16"/>
      <c r="AO132" s="24">
        <v>17537520000</v>
      </c>
      <c r="AP132" s="23">
        <v>0</v>
      </c>
      <c r="AQ132" s="25">
        <f t="shared" si="0"/>
        <v>17537520000</v>
      </c>
      <c r="AR132" s="23"/>
      <c r="AS132" s="16"/>
      <c r="AT132" s="16"/>
      <c r="AU132" s="24"/>
      <c r="AV132" s="23"/>
      <c r="AW132" s="16"/>
      <c r="AX132" s="16"/>
      <c r="AY132" s="24"/>
      <c r="AZ132" s="23"/>
      <c r="BA132" s="16"/>
      <c r="BB132" s="16"/>
      <c r="BC132" s="24"/>
      <c r="BD132" s="23"/>
      <c r="BE132" s="16"/>
      <c r="BF132" s="16"/>
      <c r="BG132" s="24"/>
      <c r="BH132" s="23"/>
      <c r="BI132" s="16"/>
      <c r="BJ132" s="16"/>
      <c r="BK132" s="24"/>
      <c r="BL132" s="23"/>
      <c r="BM132" s="16"/>
      <c r="BN132" s="16"/>
      <c r="BO132" s="24"/>
      <c r="BP132" s="23"/>
      <c r="BQ132" s="16"/>
      <c r="BR132" s="16"/>
      <c r="BS132" s="24"/>
      <c r="BT132" s="23"/>
      <c r="BU132" s="16"/>
      <c r="BV132" s="16"/>
      <c r="BW132" s="24"/>
      <c r="BX132" s="23"/>
      <c r="BY132" s="16"/>
      <c r="BZ132" s="16"/>
      <c r="CA132" s="24"/>
      <c r="CB132" s="23"/>
      <c r="CC132" s="16"/>
      <c r="CD132" s="16"/>
      <c r="CE132" s="24"/>
      <c r="CF132" s="23"/>
      <c r="CG132" s="16"/>
      <c r="CH132" s="16"/>
      <c r="CI132" s="24"/>
      <c r="CJ132" s="23"/>
      <c r="CK132" s="16"/>
      <c r="CL132" s="16"/>
      <c r="CM132" s="24"/>
      <c r="CN132" s="23"/>
      <c r="CO132" s="16"/>
      <c r="CP132" s="16"/>
      <c r="CQ132" s="26">
        <f t="shared" si="12"/>
        <v>0</v>
      </c>
      <c r="CR132" s="23"/>
      <c r="CS132" s="16"/>
      <c r="CT132" s="16"/>
      <c r="CU132" s="24"/>
      <c r="CV132" s="23"/>
      <c r="CW132" s="16"/>
      <c r="CX132" s="16"/>
      <c r="CY132" s="24"/>
      <c r="CZ132" s="23"/>
      <c r="DA132" s="16"/>
      <c r="DB132" s="16"/>
      <c r="DC132" s="24"/>
      <c r="DD132" s="23"/>
      <c r="DE132" s="16"/>
      <c r="DF132" s="16"/>
      <c r="DG132" s="24"/>
      <c r="DH132" s="23"/>
      <c r="DI132" s="16"/>
      <c r="DJ132" s="16"/>
      <c r="DK132" s="24"/>
      <c r="DL132" s="23"/>
      <c r="DM132" s="16"/>
      <c r="DN132" s="16"/>
      <c r="DO132" s="24"/>
      <c r="DP132" s="23"/>
      <c r="DQ132" s="16"/>
      <c r="DR132" s="16"/>
      <c r="DS132" s="24"/>
      <c r="DT132" s="23"/>
      <c r="DU132" s="16"/>
      <c r="DV132" s="16"/>
      <c r="DW132" s="24"/>
      <c r="DX132" s="23"/>
      <c r="DY132" s="16"/>
      <c r="DZ132" s="16"/>
      <c r="EA132" s="24"/>
      <c r="EB132" s="23"/>
      <c r="EC132" s="16"/>
      <c r="ED132" s="16"/>
      <c r="EE132" s="24"/>
      <c r="EF132" s="23"/>
      <c r="EG132" s="16"/>
      <c r="EH132" s="16"/>
      <c r="EI132" s="24"/>
      <c r="EJ132" s="23"/>
      <c r="EK132" s="16"/>
      <c r="EL132" s="16"/>
      <c r="EM132" s="24"/>
      <c r="EN132" s="23"/>
      <c r="EO132" s="16"/>
      <c r="EP132" s="16"/>
      <c r="EQ132" s="26">
        <f t="shared" si="2"/>
        <v>0</v>
      </c>
      <c r="ER132" s="23"/>
      <c r="ES132" s="16"/>
      <c r="ET132" s="16"/>
      <c r="EU132" s="26">
        <v>17537520000</v>
      </c>
    </row>
    <row r="133" spans="1:151" ht="44.25" customHeight="1">
      <c r="A133" s="9" t="s">
        <v>4</v>
      </c>
      <c r="B133" s="27" t="s">
        <v>25</v>
      </c>
      <c r="C133" s="11" t="s">
        <v>18</v>
      </c>
      <c r="D133" s="12">
        <v>26005416</v>
      </c>
      <c r="E133" s="13" t="s">
        <v>460</v>
      </c>
      <c r="F133" s="11" t="s">
        <v>70</v>
      </c>
      <c r="G133" s="11" t="s">
        <v>461</v>
      </c>
      <c r="H133" s="14">
        <v>8220712500</v>
      </c>
      <c r="I133" s="15" t="s">
        <v>457</v>
      </c>
      <c r="J133" s="16" t="s">
        <v>225</v>
      </c>
      <c r="K133" s="16" t="s">
        <v>225</v>
      </c>
      <c r="L133" s="8">
        <v>45901</v>
      </c>
      <c r="M133" s="8">
        <v>46112</v>
      </c>
      <c r="N133" s="17">
        <v>45895</v>
      </c>
      <c r="O133" s="18"/>
      <c r="P133" s="170" t="s">
        <v>331</v>
      </c>
      <c r="Q133" s="117"/>
      <c r="R133" s="18"/>
      <c r="S133" s="19" t="s">
        <v>462</v>
      </c>
      <c r="T133" s="52" t="s">
        <v>463</v>
      </c>
      <c r="U133" s="22"/>
      <c r="V133" s="23"/>
      <c r="W133" s="24"/>
      <c r="X133" s="24"/>
      <c r="Y133" s="24"/>
      <c r="Z133" s="23"/>
      <c r="AA133" s="16"/>
      <c r="AB133" s="16"/>
      <c r="AC133" s="24"/>
      <c r="AD133" s="23"/>
      <c r="AE133" s="16"/>
      <c r="AF133" s="16"/>
      <c r="AG133" s="24"/>
      <c r="AH133" s="23"/>
      <c r="AI133" s="16"/>
      <c r="AJ133" s="16"/>
      <c r="AK133" s="24">
        <v>4932427500</v>
      </c>
      <c r="AL133" s="23">
        <v>0.6</v>
      </c>
      <c r="AM133" s="16"/>
      <c r="AN133" s="16"/>
      <c r="AO133" s="24"/>
      <c r="AP133" s="23"/>
      <c r="AQ133" s="25">
        <f t="shared" si="0"/>
        <v>4932427500</v>
      </c>
      <c r="AR133" s="23"/>
      <c r="AS133" s="16"/>
      <c r="AT133" s="16"/>
      <c r="AU133" s="24"/>
      <c r="AV133" s="23"/>
      <c r="AW133" s="16"/>
      <c r="AX133" s="16"/>
      <c r="AY133" s="24">
        <v>3288285000</v>
      </c>
      <c r="AZ133" s="23">
        <v>0.4</v>
      </c>
      <c r="BA133" s="16"/>
      <c r="BB133" s="16"/>
      <c r="BC133" s="24"/>
      <c r="BD133" s="23"/>
      <c r="BE133" s="16"/>
      <c r="BF133" s="16"/>
      <c r="BG133" s="24"/>
      <c r="BH133" s="23"/>
      <c r="BI133" s="16"/>
      <c r="BJ133" s="16"/>
      <c r="BK133" s="24"/>
      <c r="BL133" s="23"/>
      <c r="BM133" s="16"/>
      <c r="BN133" s="16"/>
      <c r="BO133" s="24"/>
      <c r="BP133" s="23"/>
      <c r="BQ133" s="16"/>
      <c r="BR133" s="16"/>
      <c r="BS133" s="24"/>
      <c r="BT133" s="23"/>
      <c r="BU133" s="16"/>
      <c r="BV133" s="16"/>
      <c r="BW133" s="24"/>
      <c r="BX133" s="23"/>
      <c r="BY133" s="16"/>
      <c r="BZ133" s="16"/>
      <c r="CA133" s="24"/>
      <c r="CB133" s="23"/>
      <c r="CC133" s="16"/>
      <c r="CD133" s="16"/>
      <c r="CE133" s="24"/>
      <c r="CF133" s="23"/>
      <c r="CG133" s="16"/>
      <c r="CH133" s="16"/>
      <c r="CI133" s="24"/>
      <c r="CJ133" s="23"/>
      <c r="CK133" s="16"/>
      <c r="CL133" s="16"/>
      <c r="CM133" s="24"/>
      <c r="CN133" s="23"/>
      <c r="CO133" s="16"/>
      <c r="CP133" s="16"/>
      <c r="CQ133" s="26">
        <f t="shared" si="12"/>
        <v>3288285000</v>
      </c>
      <c r="CR133" s="23"/>
      <c r="CS133" s="16"/>
      <c r="CT133" s="16"/>
      <c r="CU133" s="24"/>
      <c r="CV133" s="23"/>
      <c r="CW133" s="16"/>
      <c r="CX133" s="16"/>
      <c r="CY133" s="24"/>
      <c r="CZ133" s="23"/>
      <c r="DA133" s="16"/>
      <c r="DB133" s="16"/>
      <c r="DC133" s="24"/>
      <c r="DD133" s="23"/>
      <c r="DE133" s="16"/>
      <c r="DF133" s="16"/>
      <c r="DG133" s="24"/>
      <c r="DH133" s="23"/>
      <c r="DI133" s="16"/>
      <c r="DJ133" s="16"/>
      <c r="DK133" s="24"/>
      <c r="DL133" s="23"/>
      <c r="DM133" s="16"/>
      <c r="DN133" s="16"/>
      <c r="DO133" s="24"/>
      <c r="DP133" s="23"/>
      <c r="DQ133" s="16"/>
      <c r="DR133" s="16"/>
      <c r="DS133" s="24"/>
      <c r="DT133" s="23"/>
      <c r="DU133" s="16"/>
      <c r="DV133" s="16"/>
      <c r="DW133" s="24"/>
      <c r="DX133" s="23"/>
      <c r="DY133" s="16"/>
      <c r="DZ133" s="16"/>
      <c r="EA133" s="24"/>
      <c r="EB133" s="23"/>
      <c r="EC133" s="16"/>
      <c r="ED133" s="16"/>
      <c r="EE133" s="24"/>
      <c r="EF133" s="23"/>
      <c r="EG133" s="16"/>
      <c r="EH133" s="16"/>
      <c r="EI133" s="24"/>
      <c r="EJ133" s="23"/>
      <c r="EK133" s="16"/>
      <c r="EL133" s="16"/>
      <c r="EM133" s="24"/>
      <c r="EN133" s="23"/>
      <c r="EO133" s="16"/>
      <c r="EP133" s="16"/>
      <c r="EQ133" s="26">
        <f t="shared" si="2"/>
        <v>0</v>
      </c>
      <c r="ER133" s="23"/>
      <c r="ES133" s="16"/>
      <c r="ET133" s="16"/>
      <c r="EU133" s="26">
        <v>8220712500</v>
      </c>
    </row>
    <row r="134" spans="1:151" ht="44.25" customHeight="1">
      <c r="A134" s="9" t="s">
        <v>4</v>
      </c>
      <c r="B134" s="10" t="s">
        <v>25</v>
      </c>
      <c r="C134" s="11" t="s">
        <v>6</v>
      </c>
      <c r="D134" s="12">
        <v>26005429</v>
      </c>
      <c r="E134" s="13" t="s">
        <v>455</v>
      </c>
      <c r="F134" s="11" t="s">
        <v>70</v>
      </c>
      <c r="G134" s="11" t="s">
        <v>464</v>
      </c>
      <c r="H134" s="14">
        <v>2882896228.6900001</v>
      </c>
      <c r="I134" s="15" t="s">
        <v>465</v>
      </c>
      <c r="J134" s="16" t="s">
        <v>225</v>
      </c>
      <c r="K134" s="16" t="s">
        <v>225</v>
      </c>
      <c r="L134" s="8">
        <v>45884</v>
      </c>
      <c r="M134" s="8">
        <v>46111</v>
      </c>
      <c r="N134" s="17">
        <v>45898</v>
      </c>
      <c r="O134" s="18"/>
      <c r="P134" s="19"/>
      <c r="Q134" s="17"/>
      <c r="R134" s="18"/>
      <c r="S134" s="12"/>
      <c r="T134" s="171" t="s">
        <v>466</v>
      </c>
      <c r="U134" s="22"/>
      <c r="V134" s="23"/>
      <c r="W134" s="24"/>
      <c r="X134" s="24"/>
      <c r="Y134" s="24"/>
      <c r="Z134" s="23"/>
      <c r="AA134" s="16"/>
      <c r="AB134" s="16"/>
      <c r="AC134" s="24"/>
      <c r="AD134" s="23"/>
      <c r="AE134" s="16"/>
      <c r="AF134" s="16"/>
      <c r="AG134" s="24"/>
      <c r="AH134" s="23"/>
      <c r="AI134" s="16"/>
      <c r="AJ134" s="16"/>
      <c r="AK134" s="24"/>
      <c r="AL134" s="23"/>
      <c r="AM134" s="16"/>
      <c r="AN134" s="16"/>
      <c r="AO134" s="24">
        <v>1581001738.6900001</v>
      </c>
      <c r="AP134" s="23">
        <v>0.54840743935081349</v>
      </c>
      <c r="AQ134" s="25">
        <f t="shared" si="0"/>
        <v>1581001738.6900001</v>
      </c>
      <c r="AR134" s="23"/>
      <c r="AS134" s="16"/>
      <c r="AT134" s="16"/>
      <c r="AU134" s="24"/>
      <c r="AV134" s="23"/>
      <c r="AW134" s="16"/>
      <c r="AX134" s="16"/>
      <c r="AY134" s="24">
        <v>1301894490</v>
      </c>
      <c r="AZ134" s="23">
        <v>0.45159256064918651</v>
      </c>
      <c r="BA134" s="16"/>
      <c r="BB134" s="16"/>
      <c r="BC134" s="24"/>
      <c r="BD134" s="23"/>
      <c r="BE134" s="16"/>
      <c r="BF134" s="16"/>
      <c r="BG134" s="24"/>
      <c r="BH134" s="23"/>
      <c r="BI134" s="16"/>
      <c r="BJ134" s="16"/>
      <c r="BK134" s="24"/>
      <c r="BL134" s="23"/>
      <c r="BM134" s="16"/>
      <c r="BN134" s="16"/>
      <c r="BO134" s="24"/>
      <c r="BP134" s="23"/>
      <c r="BQ134" s="16"/>
      <c r="BR134" s="16"/>
      <c r="BS134" s="24"/>
      <c r="BT134" s="23"/>
      <c r="BU134" s="16"/>
      <c r="BV134" s="16"/>
      <c r="BW134" s="24"/>
      <c r="BX134" s="23"/>
      <c r="BY134" s="16"/>
      <c r="BZ134" s="16"/>
      <c r="CA134" s="24"/>
      <c r="CB134" s="23"/>
      <c r="CC134" s="16"/>
      <c r="CD134" s="16"/>
      <c r="CE134" s="24"/>
      <c r="CF134" s="23"/>
      <c r="CG134" s="16"/>
      <c r="CH134" s="16"/>
      <c r="CI134" s="24"/>
      <c r="CJ134" s="23"/>
      <c r="CK134" s="16"/>
      <c r="CL134" s="16"/>
      <c r="CM134" s="24"/>
      <c r="CN134" s="23"/>
      <c r="CO134" s="16"/>
      <c r="CP134" s="16"/>
      <c r="CQ134" s="26">
        <f t="shared" si="12"/>
        <v>1301894490</v>
      </c>
      <c r="CR134" s="23"/>
      <c r="CS134" s="16"/>
      <c r="CT134" s="16"/>
      <c r="CU134" s="24"/>
      <c r="CV134" s="23"/>
      <c r="CW134" s="16"/>
      <c r="CX134" s="16"/>
      <c r="CY134" s="24"/>
      <c r="CZ134" s="23"/>
      <c r="DA134" s="16"/>
      <c r="DB134" s="16"/>
      <c r="DC134" s="24"/>
      <c r="DD134" s="23"/>
      <c r="DE134" s="16"/>
      <c r="DF134" s="16"/>
      <c r="DG134" s="24"/>
      <c r="DH134" s="23"/>
      <c r="DI134" s="16"/>
      <c r="DJ134" s="16"/>
      <c r="DK134" s="24"/>
      <c r="DL134" s="23"/>
      <c r="DM134" s="16"/>
      <c r="DN134" s="16"/>
      <c r="DO134" s="24"/>
      <c r="DP134" s="23"/>
      <c r="DQ134" s="16"/>
      <c r="DR134" s="16"/>
      <c r="DS134" s="24"/>
      <c r="DT134" s="23"/>
      <c r="DU134" s="16"/>
      <c r="DV134" s="16"/>
      <c r="DW134" s="24"/>
      <c r="DX134" s="23"/>
      <c r="DY134" s="16"/>
      <c r="DZ134" s="16"/>
      <c r="EA134" s="24"/>
      <c r="EB134" s="23"/>
      <c r="EC134" s="16"/>
      <c r="ED134" s="16"/>
      <c r="EE134" s="24"/>
      <c r="EF134" s="23"/>
      <c r="EG134" s="16"/>
      <c r="EH134" s="16"/>
      <c r="EI134" s="24"/>
      <c r="EJ134" s="23"/>
      <c r="EK134" s="16"/>
      <c r="EL134" s="16"/>
      <c r="EM134" s="24"/>
      <c r="EN134" s="23"/>
      <c r="EO134" s="16"/>
      <c r="EP134" s="16"/>
      <c r="EQ134" s="26">
        <f t="shared" si="2"/>
        <v>0</v>
      </c>
      <c r="ER134" s="23"/>
      <c r="ES134" s="16"/>
      <c r="ET134" s="16"/>
      <c r="EU134" s="26">
        <v>2882896228.6900001</v>
      </c>
    </row>
    <row r="135" spans="1:151" ht="44.25" customHeight="1">
      <c r="A135" s="9" t="s">
        <v>4</v>
      </c>
      <c r="B135" s="27" t="s">
        <v>25</v>
      </c>
      <c r="C135" s="11" t="s">
        <v>6</v>
      </c>
      <c r="D135" s="12">
        <v>26005429</v>
      </c>
      <c r="E135" s="13" t="s">
        <v>455</v>
      </c>
      <c r="F135" s="11" t="s">
        <v>70</v>
      </c>
      <c r="G135" s="11" t="s">
        <v>467</v>
      </c>
      <c r="H135" s="14">
        <v>650000000</v>
      </c>
      <c r="I135" s="15" t="s">
        <v>457</v>
      </c>
      <c r="J135" s="16" t="s">
        <v>225</v>
      </c>
      <c r="K135" s="16" t="s">
        <v>225</v>
      </c>
      <c r="L135" s="8">
        <v>45872</v>
      </c>
      <c r="M135" s="8">
        <v>45930</v>
      </c>
      <c r="N135" s="46"/>
      <c r="O135" s="18"/>
      <c r="P135" s="19" t="s">
        <v>462</v>
      </c>
      <c r="Q135" s="17"/>
      <c r="R135" s="18"/>
      <c r="S135" s="19" t="s">
        <v>462</v>
      </c>
      <c r="T135" s="171" t="s">
        <v>468</v>
      </c>
      <c r="U135" s="22"/>
      <c r="V135" s="23">
        <v>0</v>
      </c>
      <c r="W135" s="24"/>
      <c r="X135" s="24"/>
      <c r="Y135" s="24"/>
      <c r="Z135" s="23">
        <v>0</v>
      </c>
      <c r="AA135" s="16"/>
      <c r="AB135" s="16"/>
      <c r="AC135" s="24">
        <v>650000000</v>
      </c>
      <c r="AD135" s="23">
        <v>0</v>
      </c>
      <c r="AE135" s="16"/>
      <c r="AF135" s="16"/>
      <c r="AG135" s="24"/>
      <c r="AH135" s="23">
        <v>0</v>
      </c>
      <c r="AI135" s="16"/>
      <c r="AJ135" s="16"/>
      <c r="AK135" s="24"/>
      <c r="AL135" s="23">
        <v>0</v>
      </c>
      <c r="AM135" s="16"/>
      <c r="AN135" s="16"/>
      <c r="AO135" s="24"/>
      <c r="AP135" s="23">
        <v>0</v>
      </c>
      <c r="AQ135" s="25">
        <f t="shared" si="0"/>
        <v>650000000</v>
      </c>
      <c r="AR135" s="23"/>
      <c r="AS135" s="16"/>
      <c r="AT135" s="16"/>
      <c r="AU135" s="24"/>
      <c r="AV135" s="23"/>
      <c r="AW135" s="16"/>
      <c r="AX135" s="16"/>
      <c r="AY135" s="24"/>
      <c r="AZ135" s="23"/>
      <c r="BA135" s="16"/>
      <c r="BB135" s="16"/>
      <c r="BC135" s="24"/>
      <c r="BD135" s="23"/>
      <c r="BE135" s="16"/>
      <c r="BF135" s="16"/>
      <c r="BG135" s="24"/>
      <c r="BH135" s="23"/>
      <c r="BI135" s="16"/>
      <c r="BJ135" s="16"/>
      <c r="BK135" s="24"/>
      <c r="BL135" s="23"/>
      <c r="BM135" s="16"/>
      <c r="BN135" s="16"/>
      <c r="BO135" s="24"/>
      <c r="BP135" s="23"/>
      <c r="BQ135" s="16"/>
      <c r="BR135" s="16"/>
      <c r="BS135" s="24"/>
      <c r="BT135" s="23"/>
      <c r="BU135" s="16"/>
      <c r="BV135" s="16"/>
      <c r="BW135" s="24"/>
      <c r="BX135" s="23"/>
      <c r="BY135" s="16"/>
      <c r="BZ135" s="16"/>
      <c r="CA135" s="24"/>
      <c r="CB135" s="23"/>
      <c r="CC135" s="16"/>
      <c r="CD135" s="16"/>
      <c r="CE135" s="24"/>
      <c r="CF135" s="23"/>
      <c r="CG135" s="16"/>
      <c r="CH135" s="16"/>
      <c r="CI135" s="24"/>
      <c r="CJ135" s="23"/>
      <c r="CK135" s="16"/>
      <c r="CL135" s="16"/>
      <c r="CM135" s="24"/>
      <c r="CN135" s="23"/>
      <c r="CO135" s="16"/>
      <c r="CP135" s="16"/>
      <c r="CQ135" s="26">
        <f t="shared" si="12"/>
        <v>0</v>
      </c>
      <c r="CR135" s="23"/>
      <c r="CS135" s="16"/>
      <c r="CT135" s="16"/>
      <c r="CU135" s="24"/>
      <c r="CV135" s="23"/>
      <c r="CW135" s="16"/>
      <c r="CX135" s="16"/>
      <c r="CY135" s="24"/>
      <c r="CZ135" s="23"/>
      <c r="DA135" s="16"/>
      <c r="DB135" s="16"/>
      <c r="DC135" s="24"/>
      <c r="DD135" s="23"/>
      <c r="DE135" s="16"/>
      <c r="DF135" s="16"/>
      <c r="DG135" s="24"/>
      <c r="DH135" s="23"/>
      <c r="DI135" s="16"/>
      <c r="DJ135" s="16"/>
      <c r="DK135" s="24"/>
      <c r="DL135" s="23"/>
      <c r="DM135" s="16"/>
      <c r="DN135" s="16"/>
      <c r="DO135" s="24"/>
      <c r="DP135" s="23"/>
      <c r="DQ135" s="16"/>
      <c r="DR135" s="16"/>
      <c r="DS135" s="24"/>
      <c r="DT135" s="23"/>
      <c r="DU135" s="16"/>
      <c r="DV135" s="16"/>
      <c r="DW135" s="24"/>
      <c r="DX135" s="23"/>
      <c r="DY135" s="16"/>
      <c r="DZ135" s="16"/>
      <c r="EA135" s="24"/>
      <c r="EB135" s="23"/>
      <c r="EC135" s="16"/>
      <c r="ED135" s="16"/>
      <c r="EE135" s="24"/>
      <c r="EF135" s="23"/>
      <c r="EG135" s="16"/>
      <c r="EH135" s="16"/>
      <c r="EI135" s="24"/>
      <c r="EJ135" s="23"/>
      <c r="EK135" s="16"/>
      <c r="EL135" s="16"/>
      <c r="EM135" s="24"/>
      <c r="EN135" s="23"/>
      <c r="EO135" s="16"/>
      <c r="EP135" s="16"/>
      <c r="EQ135" s="26">
        <f t="shared" si="2"/>
        <v>0</v>
      </c>
      <c r="ER135" s="23"/>
      <c r="ES135" s="16"/>
      <c r="ET135" s="16"/>
      <c r="EU135" s="26">
        <v>650000000</v>
      </c>
    </row>
    <row r="136" spans="1:151" ht="44.25" customHeight="1">
      <c r="A136" s="9" t="s">
        <v>4</v>
      </c>
      <c r="B136" s="10" t="s">
        <v>25</v>
      </c>
      <c r="C136" s="11" t="s">
        <v>18</v>
      </c>
      <c r="D136" s="12">
        <v>26005429</v>
      </c>
      <c r="E136" s="13" t="s">
        <v>455</v>
      </c>
      <c r="F136" s="11" t="s">
        <v>70</v>
      </c>
      <c r="G136" s="11" t="s">
        <v>469</v>
      </c>
      <c r="H136" s="14">
        <v>2600000000</v>
      </c>
      <c r="I136" s="15" t="s">
        <v>224</v>
      </c>
      <c r="J136" s="16" t="s">
        <v>225</v>
      </c>
      <c r="K136" s="16" t="s">
        <v>225</v>
      </c>
      <c r="L136" s="8">
        <v>46053</v>
      </c>
      <c r="M136" s="8">
        <v>46308</v>
      </c>
      <c r="N136" s="17">
        <v>46066</v>
      </c>
      <c r="O136" s="18">
        <f ca="1">N136-TODAY()</f>
        <v>124</v>
      </c>
      <c r="P136" s="12" t="str">
        <f ca="1">IF(O136&gt;=6,"Vigente",IF(AND(O136&gt;=1,O136&lt;=5),"Por Vencer","Vencido"))</f>
        <v>Vigente</v>
      </c>
      <c r="Q136" s="17">
        <v>46125</v>
      </c>
      <c r="R136" s="18">
        <f ca="1">Q136-TODAY()</f>
        <v>183</v>
      </c>
      <c r="S136" s="12" t="str">
        <f ca="1">IF(R136&gt;=6,"Vigente",IF(AND(R136&gt;=1,R136&lt;=5),"Por Vencer","Vencido"))</f>
        <v>Vigente</v>
      </c>
      <c r="T136" s="145" t="s">
        <v>470</v>
      </c>
      <c r="U136" s="22"/>
      <c r="V136" s="23"/>
      <c r="W136" s="24"/>
      <c r="X136" s="24"/>
      <c r="Y136" s="24"/>
      <c r="Z136" s="23"/>
      <c r="AA136" s="16"/>
      <c r="AB136" s="16"/>
      <c r="AC136" s="24"/>
      <c r="AD136" s="23"/>
      <c r="AE136" s="16"/>
      <c r="AF136" s="16"/>
      <c r="AG136" s="24"/>
      <c r="AH136" s="23"/>
      <c r="AI136" s="16"/>
      <c r="AJ136" s="16"/>
      <c r="AK136" s="24"/>
      <c r="AL136" s="23"/>
      <c r="AM136" s="16"/>
      <c r="AN136" s="16"/>
      <c r="AO136" s="24"/>
      <c r="AP136" s="23"/>
      <c r="AQ136" s="25">
        <f t="shared" si="0"/>
        <v>0</v>
      </c>
      <c r="AR136" s="23"/>
      <c r="AS136" s="16"/>
      <c r="AT136" s="16"/>
      <c r="AU136" s="24"/>
      <c r="AV136" s="23"/>
      <c r="AW136" s="16"/>
      <c r="AX136" s="16"/>
      <c r="AY136" s="24"/>
      <c r="AZ136" s="23"/>
      <c r="BA136" s="16"/>
      <c r="BB136" s="16"/>
      <c r="BC136" s="24"/>
      <c r="BD136" s="23"/>
      <c r="BE136" s="16"/>
      <c r="BF136" s="16"/>
      <c r="BG136" s="24"/>
      <c r="BH136" s="23"/>
      <c r="BI136" s="16"/>
      <c r="BJ136" s="16"/>
      <c r="BK136" s="24"/>
      <c r="BL136" s="23"/>
      <c r="BM136" s="16"/>
      <c r="BN136" s="16"/>
      <c r="BO136" s="24">
        <v>780000000</v>
      </c>
      <c r="BP136" s="23">
        <v>0.3</v>
      </c>
      <c r="BQ136" s="16"/>
      <c r="BR136" s="16"/>
      <c r="BS136" s="24"/>
      <c r="BT136" s="23"/>
      <c r="BU136" s="16"/>
      <c r="BV136" s="16"/>
      <c r="BW136" s="24">
        <v>780000000</v>
      </c>
      <c r="BX136" s="23">
        <v>0.3</v>
      </c>
      <c r="BY136" s="16"/>
      <c r="BZ136" s="16"/>
      <c r="CA136" s="24"/>
      <c r="CB136" s="23"/>
      <c r="CC136" s="16"/>
      <c r="CD136" s="16"/>
      <c r="CE136" s="24">
        <v>1040000000</v>
      </c>
      <c r="CF136" s="23">
        <v>0.4</v>
      </c>
      <c r="CG136" s="16"/>
      <c r="CH136" s="16"/>
      <c r="CI136" s="24"/>
      <c r="CJ136" s="23"/>
      <c r="CK136" s="16"/>
      <c r="CL136" s="16"/>
      <c r="CM136" s="24"/>
      <c r="CN136" s="23"/>
      <c r="CO136" s="16"/>
      <c r="CP136" s="16"/>
      <c r="CQ136" s="26">
        <f t="shared" si="12"/>
        <v>2600000000</v>
      </c>
      <c r="CR136" s="23"/>
      <c r="CS136" s="16"/>
      <c r="CT136" s="16"/>
      <c r="CU136" s="24"/>
      <c r="CV136" s="23"/>
      <c r="CW136" s="16"/>
      <c r="CX136" s="16"/>
      <c r="CY136" s="24"/>
      <c r="CZ136" s="23"/>
      <c r="DA136" s="16"/>
      <c r="DB136" s="16"/>
      <c r="DC136" s="24"/>
      <c r="DD136" s="23"/>
      <c r="DE136" s="16"/>
      <c r="DF136" s="16"/>
      <c r="DG136" s="24"/>
      <c r="DH136" s="23"/>
      <c r="DI136" s="16"/>
      <c r="DJ136" s="16"/>
      <c r="DK136" s="24"/>
      <c r="DL136" s="23"/>
      <c r="DM136" s="16"/>
      <c r="DN136" s="16"/>
      <c r="DO136" s="24"/>
      <c r="DP136" s="23"/>
      <c r="DQ136" s="16"/>
      <c r="DR136" s="16"/>
      <c r="DS136" s="24"/>
      <c r="DT136" s="23"/>
      <c r="DU136" s="16"/>
      <c r="DV136" s="16"/>
      <c r="DW136" s="24"/>
      <c r="DX136" s="23"/>
      <c r="DY136" s="16"/>
      <c r="DZ136" s="16"/>
      <c r="EA136" s="24"/>
      <c r="EB136" s="23"/>
      <c r="EC136" s="16"/>
      <c r="ED136" s="16"/>
      <c r="EE136" s="24"/>
      <c r="EF136" s="23"/>
      <c r="EG136" s="16"/>
      <c r="EH136" s="16"/>
      <c r="EI136" s="24"/>
      <c r="EJ136" s="23"/>
      <c r="EK136" s="16"/>
      <c r="EL136" s="16"/>
      <c r="EM136" s="24"/>
      <c r="EN136" s="23"/>
      <c r="EO136" s="16"/>
      <c r="EP136" s="16"/>
      <c r="EQ136" s="26">
        <f t="shared" si="2"/>
        <v>0</v>
      </c>
      <c r="ER136" s="23"/>
      <c r="ES136" s="16"/>
      <c r="ET136" s="16"/>
      <c r="EU136" s="26">
        <v>2600000000</v>
      </c>
    </row>
    <row r="137" spans="1:151" ht="44.25" customHeight="1">
      <c r="A137" s="9" t="s">
        <v>4</v>
      </c>
      <c r="B137" s="27" t="s">
        <v>25</v>
      </c>
      <c r="C137" s="11" t="s">
        <v>6</v>
      </c>
      <c r="D137" s="12">
        <v>26005429</v>
      </c>
      <c r="E137" s="13" t="s">
        <v>455</v>
      </c>
      <c r="F137" s="11" t="s">
        <v>70</v>
      </c>
      <c r="G137" s="11" t="s">
        <v>471</v>
      </c>
      <c r="H137" s="14">
        <v>11637154856</v>
      </c>
      <c r="I137" s="15" t="s">
        <v>472</v>
      </c>
      <c r="J137" s="16" t="s">
        <v>29</v>
      </c>
      <c r="K137" s="16" t="s">
        <v>225</v>
      </c>
      <c r="L137" s="8">
        <v>45891</v>
      </c>
      <c r="M137" s="8">
        <v>46660</v>
      </c>
      <c r="N137" s="117"/>
      <c r="O137" s="18"/>
      <c r="P137" s="19" t="s">
        <v>462</v>
      </c>
      <c r="Q137" s="17"/>
      <c r="R137" s="18"/>
      <c r="S137" s="19" t="s">
        <v>462</v>
      </c>
      <c r="T137" s="171" t="s">
        <v>473</v>
      </c>
      <c r="U137" s="22"/>
      <c r="V137" s="23"/>
      <c r="W137" s="24"/>
      <c r="X137" s="24"/>
      <c r="Y137" s="24"/>
      <c r="Z137" s="23"/>
      <c r="AA137" s="16"/>
      <c r="AB137" s="16"/>
      <c r="AC137" s="24"/>
      <c r="AD137" s="23"/>
      <c r="AE137" s="16"/>
      <c r="AF137" s="16"/>
      <c r="AG137" s="24">
        <v>2111856955</v>
      </c>
      <c r="AH137" s="23">
        <v>0.18147536757329888</v>
      </c>
      <c r="AI137" s="16"/>
      <c r="AJ137" s="16"/>
      <c r="AK137" s="24"/>
      <c r="AL137" s="23"/>
      <c r="AM137" s="16"/>
      <c r="AN137" s="16"/>
      <c r="AO137" s="24">
        <v>2941965160</v>
      </c>
      <c r="AP137" s="23">
        <v>0.25280794115093796</v>
      </c>
      <c r="AQ137" s="25">
        <f t="shared" si="0"/>
        <v>5053822115</v>
      </c>
      <c r="AR137" s="23">
        <v>0.43428330872423682</v>
      </c>
      <c r="AS137" s="16"/>
      <c r="AT137" s="16"/>
      <c r="AU137" s="24">
        <v>2690070000</v>
      </c>
      <c r="AV137" s="23"/>
      <c r="AW137" s="16"/>
      <c r="AX137" s="16"/>
      <c r="AY137" s="24">
        <v>1946631370.5</v>
      </c>
      <c r="AZ137" s="23"/>
      <c r="BA137" s="16"/>
      <c r="BB137" s="16"/>
      <c r="BC137" s="24">
        <v>1946631370.5</v>
      </c>
      <c r="BD137" s="23"/>
      <c r="BE137" s="16"/>
      <c r="BF137" s="16"/>
      <c r="BG137" s="24"/>
      <c r="BH137" s="23"/>
      <c r="BI137" s="16"/>
      <c r="BJ137" s="16"/>
      <c r="BK137" s="24"/>
      <c r="BL137" s="23"/>
      <c r="BM137" s="16"/>
      <c r="BN137" s="16"/>
      <c r="BO137" s="24"/>
      <c r="BP137" s="23"/>
      <c r="BQ137" s="16"/>
      <c r="BR137" s="16"/>
      <c r="BS137" s="24"/>
      <c r="BT137" s="23"/>
      <c r="BU137" s="16"/>
      <c r="BV137" s="16"/>
      <c r="BW137" s="24"/>
      <c r="BX137" s="23"/>
      <c r="BY137" s="16"/>
      <c r="BZ137" s="16"/>
      <c r="CA137" s="24"/>
      <c r="CB137" s="23"/>
      <c r="CC137" s="16"/>
      <c r="CD137" s="16"/>
      <c r="CE137" s="24"/>
      <c r="CF137" s="23"/>
      <c r="CG137" s="16"/>
      <c r="CH137" s="16"/>
      <c r="CI137" s="24"/>
      <c r="CJ137" s="23"/>
      <c r="CK137" s="16"/>
      <c r="CL137" s="16"/>
      <c r="CM137" s="24"/>
      <c r="CN137" s="23"/>
      <c r="CO137" s="16"/>
      <c r="CP137" s="16"/>
      <c r="CQ137" s="26">
        <f t="shared" si="12"/>
        <v>6583332741</v>
      </c>
      <c r="CR137" s="23"/>
      <c r="CS137" s="16"/>
      <c r="CT137" s="16"/>
      <c r="CU137" s="24"/>
      <c r="CV137" s="23"/>
      <c r="CW137" s="16"/>
      <c r="CX137" s="16"/>
      <c r="CY137" s="24"/>
      <c r="CZ137" s="23"/>
      <c r="DA137" s="16"/>
      <c r="DB137" s="16"/>
      <c r="DC137" s="24"/>
      <c r="DD137" s="23"/>
      <c r="DE137" s="16"/>
      <c r="DF137" s="16"/>
      <c r="DG137" s="24"/>
      <c r="DH137" s="23"/>
      <c r="DI137" s="16"/>
      <c r="DJ137" s="16"/>
      <c r="DK137" s="24"/>
      <c r="DL137" s="23"/>
      <c r="DM137" s="16"/>
      <c r="DN137" s="16"/>
      <c r="DO137" s="24"/>
      <c r="DP137" s="23"/>
      <c r="DQ137" s="16"/>
      <c r="DR137" s="16"/>
      <c r="DS137" s="24"/>
      <c r="DT137" s="23"/>
      <c r="DU137" s="16"/>
      <c r="DV137" s="16"/>
      <c r="DW137" s="24"/>
      <c r="DX137" s="23"/>
      <c r="DY137" s="16"/>
      <c r="DZ137" s="16"/>
      <c r="EA137" s="24"/>
      <c r="EB137" s="23"/>
      <c r="EC137" s="16"/>
      <c r="ED137" s="16"/>
      <c r="EE137" s="24"/>
      <c r="EF137" s="23"/>
      <c r="EG137" s="16"/>
      <c r="EH137" s="16"/>
      <c r="EI137" s="24"/>
      <c r="EJ137" s="23"/>
      <c r="EK137" s="16"/>
      <c r="EL137" s="16"/>
      <c r="EM137" s="24"/>
      <c r="EN137" s="23"/>
      <c r="EO137" s="16"/>
      <c r="EP137" s="16"/>
      <c r="EQ137" s="26">
        <f t="shared" si="2"/>
        <v>0</v>
      </c>
      <c r="ER137" s="23"/>
      <c r="ES137" s="16"/>
      <c r="ET137" s="16"/>
      <c r="EU137" s="26">
        <v>11637154856</v>
      </c>
    </row>
    <row r="138" spans="1:151" ht="44.25" customHeight="1">
      <c r="A138" s="9" t="s">
        <v>4</v>
      </c>
      <c r="B138" s="10" t="s">
        <v>25</v>
      </c>
      <c r="C138" s="11" t="s">
        <v>6</v>
      </c>
      <c r="D138" s="12">
        <v>26005429</v>
      </c>
      <c r="E138" s="13" t="s">
        <v>455</v>
      </c>
      <c r="F138" s="11" t="s">
        <v>70</v>
      </c>
      <c r="G138" s="11" t="s">
        <v>474</v>
      </c>
      <c r="H138" s="14">
        <v>20000000000</v>
      </c>
      <c r="I138" s="15" t="s">
        <v>475</v>
      </c>
      <c r="J138" s="16" t="s">
        <v>225</v>
      </c>
      <c r="K138" s="16" t="s">
        <v>225</v>
      </c>
      <c r="L138" s="8">
        <v>45884</v>
      </c>
      <c r="M138" s="8">
        <v>46013</v>
      </c>
      <c r="N138" s="117"/>
      <c r="O138" s="18"/>
      <c r="P138" s="19" t="s">
        <v>462</v>
      </c>
      <c r="Q138" s="17"/>
      <c r="R138" s="18"/>
      <c r="S138" s="19" t="s">
        <v>462</v>
      </c>
      <c r="T138" s="171" t="s">
        <v>476</v>
      </c>
      <c r="U138" s="22"/>
      <c r="V138" s="23">
        <v>0</v>
      </c>
      <c r="W138" s="24"/>
      <c r="X138" s="24"/>
      <c r="Y138" s="24"/>
      <c r="Z138" s="23">
        <v>0</v>
      </c>
      <c r="AA138" s="16"/>
      <c r="AB138" s="16"/>
      <c r="AC138" s="24"/>
      <c r="AD138" s="23">
        <v>0</v>
      </c>
      <c r="AE138" s="16"/>
      <c r="AF138" s="16"/>
      <c r="AG138" s="24"/>
      <c r="AH138" s="23">
        <v>0</v>
      </c>
      <c r="AI138" s="16"/>
      <c r="AJ138" s="16"/>
      <c r="AK138" s="24"/>
      <c r="AL138" s="23">
        <v>0</v>
      </c>
      <c r="AM138" s="16"/>
      <c r="AN138" s="16"/>
      <c r="AO138" s="24">
        <v>20000000000</v>
      </c>
      <c r="AP138" s="23">
        <v>0</v>
      </c>
      <c r="AQ138" s="25">
        <f t="shared" si="0"/>
        <v>20000000000</v>
      </c>
      <c r="AR138" s="23"/>
      <c r="AS138" s="16"/>
      <c r="AT138" s="16"/>
      <c r="AU138" s="24"/>
      <c r="AV138" s="23"/>
      <c r="AW138" s="16"/>
      <c r="AX138" s="16"/>
      <c r="AY138" s="24"/>
      <c r="AZ138" s="23"/>
      <c r="BA138" s="16"/>
      <c r="BB138" s="16"/>
      <c r="BC138" s="24"/>
      <c r="BD138" s="23"/>
      <c r="BE138" s="16"/>
      <c r="BF138" s="16"/>
      <c r="BG138" s="24"/>
      <c r="BH138" s="23"/>
      <c r="BI138" s="16"/>
      <c r="BJ138" s="16"/>
      <c r="BK138" s="24"/>
      <c r="BL138" s="23"/>
      <c r="BM138" s="16"/>
      <c r="BN138" s="16"/>
      <c r="BO138" s="24"/>
      <c r="BP138" s="23"/>
      <c r="BQ138" s="16"/>
      <c r="BR138" s="16"/>
      <c r="BS138" s="24"/>
      <c r="BT138" s="23"/>
      <c r="BU138" s="16"/>
      <c r="BV138" s="16"/>
      <c r="BW138" s="24"/>
      <c r="BX138" s="23"/>
      <c r="BY138" s="16"/>
      <c r="BZ138" s="16"/>
      <c r="CA138" s="24"/>
      <c r="CB138" s="23"/>
      <c r="CC138" s="16"/>
      <c r="CD138" s="16"/>
      <c r="CE138" s="24"/>
      <c r="CF138" s="23"/>
      <c r="CG138" s="16"/>
      <c r="CH138" s="16"/>
      <c r="CI138" s="24"/>
      <c r="CJ138" s="23"/>
      <c r="CK138" s="16"/>
      <c r="CL138" s="16"/>
      <c r="CM138" s="24"/>
      <c r="CN138" s="23"/>
      <c r="CO138" s="16"/>
      <c r="CP138" s="16"/>
      <c r="CQ138" s="26">
        <f t="shared" si="12"/>
        <v>0</v>
      </c>
      <c r="CR138" s="23"/>
      <c r="CS138" s="16"/>
      <c r="CT138" s="16"/>
      <c r="CU138" s="24"/>
      <c r="CV138" s="23"/>
      <c r="CW138" s="16"/>
      <c r="CX138" s="16"/>
      <c r="CY138" s="24"/>
      <c r="CZ138" s="23"/>
      <c r="DA138" s="16"/>
      <c r="DB138" s="16"/>
      <c r="DC138" s="24"/>
      <c r="DD138" s="23"/>
      <c r="DE138" s="16"/>
      <c r="DF138" s="16"/>
      <c r="DG138" s="24"/>
      <c r="DH138" s="23"/>
      <c r="DI138" s="16"/>
      <c r="DJ138" s="16"/>
      <c r="DK138" s="24"/>
      <c r="DL138" s="23"/>
      <c r="DM138" s="16"/>
      <c r="DN138" s="16"/>
      <c r="DO138" s="24"/>
      <c r="DP138" s="23"/>
      <c r="DQ138" s="16"/>
      <c r="DR138" s="16"/>
      <c r="DS138" s="24"/>
      <c r="DT138" s="23"/>
      <c r="DU138" s="16"/>
      <c r="DV138" s="16"/>
      <c r="DW138" s="24"/>
      <c r="DX138" s="23"/>
      <c r="DY138" s="16"/>
      <c r="DZ138" s="16"/>
      <c r="EA138" s="24"/>
      <c r="EB138" s="23"/>
      <c r="EC138" s="16"/>
      <c r="ED138" s="16"/>
      <c r="EE138" s="24"/>
      <c r="EF138" s="23"/>
      <c r="EG138" s="16"/>
      <c r="EH138" s="16"/>
      <c r="EI138" s="24"/>
      <c r="EJ138" s="23"/>
      <c r="EK138" s="16"/>
      <c r="EL138" s="16"/>
      <c r="EM138" s="24"/>
      <c r="EN138" s="23"/>
      <c r="EO138" s="16"/>
      <c r="EP138" s="16"/>
      <c r="EQ138" s="26">
        <f t="shared" si="2"/>
        <v>0</v>
      </c>
      <c r="ER138" s="23"/>
      <c r="ES138" s="16"/>
      <c r="ET138" s="16"/>
      <c r="EU138" s="26">
        <v>20000000000</v>
      </c>
    </row>
    <row r="139" spans="1:151" ht="44.25" customHeight="1">
      <c r="A139" s="9" t="s">
        <v>4</v>
      </c>
      <c r="B139" s="27" t="s">
        <v>25</v>
      </c>
      <c r="C139" s="11" t="s">
        <v>6</v>
      </c>
      <c r="D139" s="12">
        <v>26005429</v>
      </c>
      <c r="E139" s="13" t="s">
        <v>455</v>
      </c>
      <c r="F139" s="11" t="s">
        <v>70</v>
      </c>
      <c r="G139" s="11" t="s">
        <v>477</v>
      </c>
      <c r="H139" s="14">
        <v>19946177885</v>
      </c>
      <c r="I139" s="15" t="s">
        <v>472</v>
      </c>
      <c r="J139" s="16" t="s">
        <v>225</v>
      </c>
      <c r="K139" s="16" t="s">
        <v>225</v>
      </c>
      <c r="L139" s="8">
        <v>45884</v>
      </c>
      <c r="M139" s="8">
        <v>45996</v>
      </c>
      <c r="N139" s="117"/>
      <c r="O139" s="18"/>
      <c r="P139" s="19" t="s">
        <v>462</v>
      </c>
      <c r="Q139" s="17"/>
      <c r="R139" s="18"/>
      <c r="S139" s="19" t="s">
        <v>462</v>
      </c>
      <c r="T139" s="171" t="s">
        <v>478</v>
      </c>
      <c r="U139" s="22"/>
      <c r="V139" s="23"/>
      <c r="W139" s="24"/>
      <c r="X139" s="24"/>
      <c r="Y139" s="24"/>
      <c r="Z139" s="23"/>
      <c r="AA139" s="16"/>
      <c r="AB139" s="16"/>
      <c r="AC139" s="24"/>
      <c r="AD139" s="23"/>
      <c r="AE139" s="16"/>
      <c r="AF139" s="16"/>
      <c r="AG139" s="24">
        <v>8949356682</v>
      </c>
      <c r="AH139" s="23">
        <v>0.44867526669007246</v>
      </c>
      <c r="AI139" s="16"/>
      <c r="AJ139" s="16"/>
      <c r="AK139" s="24"/>
      <c r="AL139" s="23"/>
      <c r="AM139" s="16"/>
      <c r="AN139" s="16"/>
      <c r="AO139" s="24">
        <v>10996821203</v>
      </c>
      <c r="AP139" s="23">
        <v>0.55132473330992759</v>
      </c>
      <c r="AQ139" s="25">
        <f t="shared" si="0"/>
        <v>19946177885</v>
      </c>
      <c r="AR139" s="23"/>
      <c r="AS139" s="16"/>
      <c r="AT139" s="16"/>
      <c r="AU139" s="24"/>
      <c r="AV139" s="23"/>
      <c r="AW139" s="16"/>
      <c r="AX139" s="16"/>
      <c r="AY139" s="24"/>
      <c r="AZ139" s="23"/>
      <c r="BA139" s="16"/>
      <c r="BB139" s="16"/>
      <c r="BC139" s="24"/>
      <c r="BD139" s="23"/>
      <c r="BE139" s="16"/>
      <c r="BF139" s="16"/>
      <c r="BG139" s="24"/>
      <c r="BH139" s="23"/>
      <c r="BI139" s="16"/>
      <c r="BJ139" s="16"/>
      <c r="BK139" s="24"/>
      <c r="BL139" s="23"/>
      <c r="BM139" s="16"/>
      <c r="BN139" s="16"/>
      <c r="BO139" s="24"/>
      <c r="BP139" s="23"/>
      <c r="BQ139" s="16"/>
      <c r="BR139" s="16"/>
      <c r="BS139" s="24"/>
      <c r="BT139" s="23"/>
      <c r="BU139" s="16"/>
      <c r="BV139" s="16"/>
      <c r="BW139" s="24"/>
      <c r="BX139" s="23"/>
      <c r="BY139" s="16"/>
      <c r="BZ139" s="16"/>
      <c r="CA139" s="24"/>
      <c r="CB139" s="23"/>
      <c r="CC139" s="16"/>
      <c r="CD139" s="16"/>
      <c r="CE139" s="24"/>
      <c r="CF139" s="23"/>
      <c r="CG139" s="16"/>
      <c r="CH139" s="16"/>
      <c r="CI139" s="24"/>
      <c r="CJ139" s="23"/>
      <c r="CK139" s="16"/>
      <c r="CL139" s="16"/>
      <c r="CM139" s="24"/>
      <c r="CN139" s="23"/>
      <c r="CO139" s="16"/>
      <c r="CP139" s="16"/>
      <c r="CQ139" s="26">
        <f t="shared" si="12"/>
        <v>0</v>
      </c>
      <c r="CR139" s="23"/>
      <c r="CS139" s="16"/>
      <c r="CT139" s="16"/>
      <c r="CU139" s="24"/>
      <c r="CV139" s="23"/>
      <c r="CW139" s="16"/>
      <c r="CX139" s="16"/>
      <c r="CY139" s="24"/>
      <c r="CZ139" s="23"/>
      <c r="DA139" s="16"/>
      <c r="DB139" s="16"/>
      <c r="DC139" s="24"/>
      <c r="DD139" s="23"/>
      <c r="DE139" s="16"/>
      <c r="DF139" s="16"/>
      <c r="DG139" s="24"/>
      <c r="DH139" s="23"/>
      <c r="DI139" s="16"/>
      <c r="DJ139" s="16"/>
      <c r="DK139" s="24"/>
      <c r="DL139" s="23"/>
      <c r="DM139" s="16"/>
      <c r="DN139" s="16"/>
      <c r="DO139" s="24"/>
      <c r="DP139" s="23"/>
      <c r="DQ139" s="16"/>
      <c r="DR139" s="16"/>
      <c r="DS139" s="24"/>
      <c r="DT139" s="23"/>
      <c r="DU139" s="16"/>
      <c r="DV139" s="16"/>
      <c r="DW139" s="24"/>
      <c r="DX139" s="23"/>
      <c r="DY139" s="16"/>
      <c r="DZ139" s="16"/>
      <c r="EA139" s="24"/>
      <c r="EB139" s="23"/>
      <c r="EC139" s="16"/>
      <c r="ED139" s="16"/>
      <c r="EE139" s="24"/>
      <c r="EF139" s="23"/>
      <c r="EG139" s="16"/>
      <c r="EH139" s="16"/>
      <c r="EI139" s="24"/>
      <c r="EJ139" s="23"/>
      <c r="EK139" s="16"/>
      <c r="EL139" s="16"/>
      <c r="EM139" s="24"/>
      <c r="EN139" s="23"/>
      <c r="EO139" s="16"/>
      <c r="EP139" s="16"/>
      <c r="EQ139" s="26">
        <f t="shared" si="2"/>
        <v>0</v>
      </c>
      <c r="ER139" s="23"/>
      <c r="ES139" s="16"/>
      <c r="ET139" s="16"/>
      <c r="EU139" s="26">
        <v>19946177885</v>
      </c>
    </row>
    <row r="140" spans="1:151" ht="44.25" customHeight="1">
      <c r="A140" s="9" t="s">
        <v>4</v>
      </c>
      <c r="B140" s="10" t="s">
        <v>25</v>
      </c>
      <c r="C140" s="11" t="s">
        <v>6</v>
      </c>
      <c r="D140" s="12">
        <v>26005429</v>
      </c>
      <c r="E140" s="13" t="s">
        <v>479</v>
      </c>
      <c r="F140" s="11" t="s">
        <v>70</v>
      </c>
      <c r="G140" s="11" t="s">
        <v>480</v>
      </c>
      <c r="H140" s="14">
        <v>654227492</v>
      </c>
      <c r="I140" s="15" t="s">
        <v>481</v>
      </c>
      <c r="J140" s="16" t="s">
        <v>225</v>
      </c>
      <c r="K140" s="16" t="s">
        <v>225</v>
      </c>
      <c r="L140" s="45"/>
      <c r="M140" s="45"/>
      <c r="N140" s="117"/>
      <c r="O140" s="18"/>
      <c r="P140" s="12"/>
      <c r="Q140" s="46">
        <v>45940</v>
      </c>
      <c r="R140" s="18">
        <f ca="1">Q140-TODAY()</f>
        <v>-2</v>
      </c>
      <c r="S140" s="12" t="str">
        <f ca="1">IF(R140&gt;=6,"Vigente",IF(AND(R140&gt;=1,R140&lt;=5),"Por Vencer","Vencido"))</f>
        <v>Vencido</v>
      </c>
      <c r="T140" s="99" t="s">
        <v>482</v>
      </c>
      <c r="U140" s="22"/>
      <c r="V140" s="23"/>
      <c r="W140" s="24"/>
      <c r="X140" s="24"/>
      <c r="Y140" s="24"/>
      <c r="Z140" s="23"/>
      <c r="AA140" s="16"/>
      <c r="AB140" s="16"/>
      <c r="AC140" s="24">
        <v>654227492</v>
      </c>
      <c r="AD140" s="23">
        <v>1</v>
      </c>
      <c r="AE140" s="16"/>
      <c r="AF140" s="16"/>
      <c r="AG140" s="24"/>
      <c r="AH140" s="23"/>
      <c r="AI140" s="16"/>
      <c r="AJ140" s="16"/>
      <c r="AK140" s="24"/>
      <c r="AL140" s="23"/>
      <c r="AM140" s="16"/>
      <c r="AN140" s="16"/>
      <c r="AO140" s="24"/>
      <c r="AP140" s="23"/>
      <c r="AQ140" s="25">
        <f t="shared" si="0"/>
        <v>654227492</v>
      </c>
      <c r="AR140" s="23"/>
      <c r="AS140" s="16"/>
      <c r="AT140" s="16"/>
      <c r="AU140" s="24"/>
      <c r="AV140" s="23"/>
      <c r="AW140" s="16"/>
      <c r="AX140" s="16"/>
      <c r="AY140" s="24"/>
      <c r="AZ140" s="23"/>
      <c r="BA140" s="16"/>
      <c r="BB140" s="16"/>
      <c r="BC140" s="24"/>
      <c r="BD140" s="23"/>
      <c r="BE140" s="16"/>
      <c r="BF140" s="16"/>
      <c r="BG140" s="24"/>
      <c r="BH140" s="23"/>
      <c r="BI140" s="16"/>
      <c r="BJ140" s="16"/>
      <c r="BK140" s="24"/>
      <c r="BL140" s="23"/>
      <c r="BM140" s="16"/>
      <c r="BN140" s="16"/>
      <c r="BO140" s="24"/>
      <c r="BP140" s="23"/>
      <c r="BQ140" s="16"/>
      <c r="BR140" s="16"/>
      <c r="BS140" s="24"/>
      <c r="BT140" s="23"/>
      <c r="BU140" s="16"/>
      <c r="BV140" s="16"/>
      <c r="BW140" s="24"/>
      <c r="BX140" s="23"/>
      <c r="BY140" s="16"/>
      <c r="BZ140" s="16"/>
      <c r="CA140" s="24"/>
      <c r="CB140" s="23"/>
      <c r="CC140" s="16"/>
      <c r="CD140" s="16"/>
      <c r="CE140" s="24"/>
      <c r="CF140" s="23"/>
      <c r="CG140" s="16"/>
      <c r="CH140" s="16"/>
      <c r="CI140" s="24"/>
      <c r="CJ140" s="23"/>
      <c r="CK140" s="16"/>
      <c r="CL140" s="16"/>
      <c r="CM140" s="24"/>
      <c r="CN140" s="23"/>
      <c r="CO140" s="16"/>
      <c r="CP140" s="16"/>
      <c r="CQ140" s="26">
        <f t="shared" si="12"/>
        <v>0</v>
      </c>
      <c r="CR140" s="23"/>
      <c r="CS140" s="16"/>
      <c r="CT140" s="16"/>
      <c r="CU140" s="24"/>
      <c r="CV140" s="23"/>
      <c r="CW140" s="16"/>
      <c r="CX140" s="16"/>
      <c r="CY140" s="24"/>
      <c r="CZ140" s="23"/>
      <c r="DA140" s="16"/>
      <c r="DB140" s="16"/>
      <c r="DC140" s="24"/>
      <c r="DD140" s="23"/>
      <c r="DE140" s="16"/>
      <c r="DF140" s="16"/>
      <c r="DG140" s="24"/>
      <c r="DH140" s="23"/>
      <c r="DI140" s="16"/>
      <c r="DJ140" s="16"/>
      <c r="DK140" s="24"/>
      <c r="DL140" s="23"/>
      <c r="DM140" s="16"/>
      <c r="DN140" s="16"/>
      <c r="DO140" s="24"/>
      <c r="DP140" s="23"/>
      <c r="DQ140" s="16"/>
      <c r="DR140" s="16"/>
      <c r="DS140" s="24"/>
      <c r="DT140" s="23"/>
      <c r="DU140" s="16"/>
      <c r="DV140" s="16"/>
      <c r="DW140" s="24"/>
      <c r="DX140" s="23"/>
      <c r="DY140" s="16"/>
      <c r="DZ140" s="16"/>
      <c r="EA140" s="24"/>
      <c r="EB140" s="23"/>
      <c r="EC140" s="16"/>
      <c r="ED140" s="16"/>
      <c r="EE140" s="24"/>
      <c r="EF140" s="23"/>
      <c r="EG140" s="16"/>
      <c r="EH140" s="16"/>
      <c r="EI140" s="24"/>
      <c r="EJ140" s="23"/>
      <c r="EK140" s="16"/>
      <c r="EL140" s="16"/>
      <c r="EM140" s="24"/>
      <c r="EN140" s="23"/>
      <c r="EO140" s="16"/>
      <c r="EP140" s="16"/>
      <c r="EQ140" s="26">
        <f t="shared" si="2"/>
        <v>0</v>
      </c>
      <c r="ER140" s="23"/>
      <c r="ES140" s="16"/>
      <c r="ET140" s="16"/>
      <c r="EU140" s="26">
        <v>654227492</v>
      </c>
    </row>
    <row r="141" spans="1:151" ht="44.25" customHeight="1">
      <c r="A141" s="9" t="s">
        <v>4</v>
      </c>
      <c r="B141" s="27" t="s">
        <v>25</v>
      </c>
      <c r="C141" s="11" t="s">
        <v>18</v>
      </c>
      <c r="D141" s="12">
        <v>26005429</v>
      </c>
      <c r="E141" s="13" t="s">
        <v>455</v>
      </c>
      <c r="F141" s="11" t="s">
        <v>70</v>
      </c>
      <c r="G141" s="11" t="s">
        <v>483</v>
      </c>
      <c r="H141" s="14">
        <v>13985845144</v>
      </c>
      <c r="I141" s="15" t="s">
        <v>472</v>
      </c>
      <c r="J141" s="16" t="s">
        <v>29</v>
      </c>
      <c r="K141" s="16" t="s">
        <v>225</v>
      </c>
      <c r="L141" s="8">
        <v>45891</v>
      </c>
      <c r="M141" s="8">
        <v>46660</v>
      </c>
      <c r="N141" s="46">
        <v>46001</v>
      </c>
      <c r="O141" s="18"/>
      <c r="P141" s="19" t="s">
        <v>462</v>
      </c>
      <c r="Q141" s="17"/>
      <c r="R141" s="18"/>
      <c r="S141" s="19" t="s">
        <v>462</v>
      </c>
      <c r="T141" s="171" t="s">
        <v>466</v>
      </c>
      <c r="U141" s="22"/>
      <c r="V141" s="23"/>
      <c r="W141" s="24"/>
      <c r="X141" s="24"/>
      <c r="Y141" s="24"/>
      <c r="Z141" s="23"/>
      <c r="AA141" s="16"/>
      <c r="AB141" s="16"/>
      <c r="AC141" s="24"/>
      <c r="AD141" s="23"/>
      <c r="AE141" s="16"/>
      <c r="AF141" s="16"/>
      <c r="AG141" s="24"/>
      <c r="AH141" s="23"/>
      <c r="AI141" s="16"/>
      <c r="AJ141" s="16"/>
      <c r="AK141" s="24"/>
      <c r="AL141" s="23"/>
      <c r="AM141" s="16"/>
      <c r="AN141" s="16"/>
      <c r="AO141" s="24"/>
      <c r="AP141" s="23"/>
      <c r="AQ141" s="25">
        <f t="shared" si="0"/>
        <v>0</v>
      </c>
      <c r="AR141" s="23"/>
      <c r="AS141" s="16"/>
      <c r="AT141" s="16"/>
      <c r="AU141" s="24"/>
      <c r="AV141" s="23"/>
      <c r="AW141" s="16"/>
      <c r="AX141" s="16"/>
      <c r="AY141" s="24"/>
      <c r="AZ141" s="23"/>
      <c r="BA141" s="16"/>
      <c r="BB141" s="16"/>
      <c r="BC141" s="24"/>
      <c r="BD141" s="23"/>
      <c r="BE141" s="16"/>
      <c r="BF141" s="16"/>
      <c r="BG141" s="24"/>
      <c r="BH141" s="23"/>
      <c r="BI141" s="16"/>
      <c r="BJ141" s="16"/>
      <c r="BK141" s="24"/>
      <c r="BL141" s="23"/>
      <c r="BM141" s="16"/>
      <c r="BN141" s="16"/>
      <c r="BO141" s="24"/>
      <c r="BP141" s="23"/>
      <c r="BQ141" s="16"/>
      <c r="BR141" s="16"/>
      <c r="BS141" s="24">
        <v>3061779515</v>
      </c>
      <c r="BT141" s="23">
        <v>0.21891986251496975</v>
      </c>
      <c r="BU141" s="16"/>
      <c r="BV141" s="16"/>
      <c r="BW141" s="24"/>
      <c r="BX141" s="23"/>
      <c r="BY141" s="16"/>
      <c r="BZ141" s="16"/>
      <c r="CA141" s="24"/>
      <c r="CB141" s="23"/>
      <c r="CC141" s="16"/>
      <c r="CD141" s="16"/>
      <c r="CE141" s="24">
        <f>2721581179</f>
        <v>2721581179</v>
      </c>
      <c r="CF141" s="23">
        <v>0.19459538958017011</v>
      </c>
      <c r="CG141" s="16"/>
      <c r="CH141" s="16"/>
      <c r="CI141" s="24"/>
      <c r="CJ141" s="23"/>
      <c r="CK141" s="16"/>
      <c r="CL141" s="16"/>
      <c r="CM141" s="24">
        <f>3186027244</f>
        <v>3186027244</v>
      </c>
      <c r="CN141" s="23">
        <v>0.2289977027506474</v>
      </c>
      <c r="CO141" s="16"/>
      <c r="CP141" s="16"/>
      <c r="CQ141" s="26">
        <f t="shared" si="12"/>
        <v>8969387938</v>
      </c>
      <c r="CR141" s="23"/>
      <c r="CS141" s="16"/>
      <c r="CT141" s="16"/>
      <c r="CU141" s="24"/>
      <c r="CV141" s="23"/>
      <c r="CW141" s="16"/>
      <c r="CX141" s="16"/>
      <c r="CY141" s="24"/>
      <c r="CZ141" s="23"/>
      <c r="DA141" s="16"/>
      <c r="DB141" s="16"/>
      <c r="DC141" s="24">
        <v>2721581179</v>
      </c>
      <c r="DD141" s="23">
        <v>0.19459538958017011</v>
      </c>
      <c r="DE141" s="16"/>
      <c r="DF141" s="16"/>
      <c r="DG141" s="24"/>
      <c r="DH141" s="23"/>
      <c r="DI141" s="16"/>
      <c r="DJ141" s="16"/>
      <c r="DK141" s="24"/>
      <c r="DL141" s="23"/>
      <c r="DM141" s="16"/>
      <c r="DN141" s="16"/>
      <c r="DO141" s="24"/>
      <c r="DP141" s="23"/>
      <c r="DQ141" s="16"/>
      <c r="DR141" s="16"/>
      <c r="DS141" s="24"/>
      <c r="DT141" s="23"/>
      <c r="DU141" s="16"/>
      <c r="DV141" s="16"/>
      <c r="DW141" s="24"/>
      <c r="DX141" s="23">
        <v>0</v>
      </c>
      <c r="DY141" s="16"/>
      <c r="DZ141" s="16"/>
      <c r="EA141" s="24"/>
      <c r="EB141" s="23"/>
      <c r="EC141" s="16"/>
      <c r="ED141" s="16"/>
      <c r="EE141" s="24"/>
      <c r="EF141" s="23"/>
      <c r="EG141" s="16"/>
      <c r="EH141" s="16"/>
      <c r="EI141" s="24">
        <v>2294876027</v>
      </c>
      <c r="EJ141" s="23">
        <v>0.16289158407318455</v>
      </c>
      <c r="EK141" s="16"/>
      <c r="EL141" s="16"/>
      <c r="EM141" s="24"/>
      <c r="EN141" s="23"/>
      <c r="EO141" s="16"/>
      <c r="EP141" s="16"/>
      <c r="EQ141" s="26">
        <f t="shared" si="2"/>
        <v>5016457206</v>
      </c>
      <c r="ER141" s="23"/>
      <c r="ES141" s="16"/>
      <c r="ET141" s="16"/>
      <c r="EU141" s="26">
        <v>13985845144</v>
      </c>
    </row>
    <row r="142" spans="1:151" ht="44.25" customHeight="1">
      <c r="A142" s="9" t="s">
        <v>4</v>
      </c>
      <c r="B142" s="10" t="s">
        <v>25</v>
      </c>
      <c r="C142" s="11" t="s">
        <v>18</v>
      </c>
      <c r="D142" s="12">
        <v>26005429</v>
      </c>
      <c r="E142" s="13" t="s">
        <v>455</v>
      </c>
      <c r="F142" s="11" t="s">
        <v>70</v>
      </c>
      <c r="G142" s="11" t="s">
        <v>484</v>
      </c>
      <c r="H142" s="14">
        <v>12811500000</v>
      </c>
      <c r="I142" s="15" t="s">
        <v>472</v>
      </c>
      <c r="J142" s="16" t="s">
        <v>29</v>
      </c>
      <c r="K142" s="16" t="s">
        <v>225</v>
      </c>
      <c r="L142" s="8">
        <v>46053</v>
      </c>
      <c r="M142" s="8">
        <v>46721</v>
      </c>
      <c r="N142" s="46">
        <v>46001</v>
      </c>
      <c r="O142" s="18"/>
      <c r="P142" s="19" t="s">
        <v>462</v>
      </c>
      <c r="Q142" s="17"/>
      <c r="R142" s="18"/>
      <c r="S142" s="19" t="s">
        <v>462</v>
      </c>
      <c r="T142" s="171" t="s">
        <v>466</v>
      </c>
      <c r="U142" s="22"/>
      <c r="V142" s="23"/>
      <c r="W142" s="24"/>
      <c r="X142" s="24"/>
      <c r="Y142" s="24"/>
      <c r="Z142" s="23"/>
      <c r="AA142" s="16"/>
      <c r="AB142" s="16"/>
      <c r="AC142" s="24"/>
      <c r="AD142" s="23"/>
      <c r="AE142" s="16"/>
      <c r="AF142" s="16"/>
      <c r="AG142" s="24"/>
      <c r="AH142" s="23"/>
      <c r="AI142" s="16"/>
      <c r="AJ142" s="16"/>
      <c r="AK142" s="24"/>
      <c r="AL142" s="23"/>
      <c r="AM142" s="16"/>
      <c r="AN142" s="16"/>
      <c r="AO142" s="24"/>
      <c r="AP142" s="23"/>
      <c r="AQ142" s="25">
        <f t="shared" si="0"/>
        <v>0</v>
      </c>
      <c r="AR142" s="23"/>
      <c r="AS142" s="16"/>
      <c r="AT142" s="16"/>
      <c r="AU142" s="24"/>
      <c r="AV142" s="23"/>
      <c r="AW142" s="16"/>
      <c r="AX142" s="16"/>
      <c r="AY142" s="24"/>
      <c r="AZ142" s="23"/>
      <c r="BA142" s="16"/>
      <c r="BB142" s="16"/>
      <c r="BC142" s="24"/>
      <c r="BD142" s="23"/>
      <c r="BE142" s="16"/>
      <c r="BF142" s="16"/>
      <c r="BG142" s="24">
        <v>768690000</v>
      </c>
      <c r="BH142" s="23">
        <v>0.06</v>
      </c>
      <c r="BI142" s="16"/>
      <c r="BJ142" s="16"/>
      <c r="BK142" s="24"/>
      <c r="BL142" s="23"/>
      <c r="BM142" s="16"/>
      <c r="BN142" s="16"/>
      <c r="BO142" s="24"/>
      <c r="BP142" s="23"/>
      <c r="BQ142" s="16"/>
      <c r="BR142" s="16"/>
      <c r="BS142" s="24">
        <v>1921725000</v>
      </c>
      <c r="BT142" s="23">
        <v>0.15</v>
      </c>
      <c r="BU142" s="16"/>
      <c r="BV142" s="16"/>
      <c r="BW142" s="24"/>
      <c r="BX142" s="23"/>
      <c r="BY142" s="16"/>
      <c r="BZ142" s="16"/>
      <c r="CA142" s="24"/>
      <c r="CB142" s="23"/>
      <c r="CC142" s="16"/>
      <c r="CD142" s="16"/>
      <c r="CE142" s="24">
        <v>1921725000</v>
      </c>
      <c r="CF142" s="23">
        <v>0.15</v>
      </c>
      <c r="CG142" s="16"/>
      <c r="CH142" s="16"/>
      <c r="CI142" s="24"/>
      <c r="CJ142" s="23"/>
      <c r="CK142" s="16"/>
      <c r="CL142" s="16"/>
      <c r="CM142" s="24">
        <v>2116929790</v>
      </c>
      <c r="CN142" s="23">
        <v>0.16523668500956173</v>
      </c>
      <c r="CO142" s="16"/>
      <c r="CP142" s="16"/>
      <c r="CQ142" s="26">
        <f t="shared" si="12"/>
        <v>6729069790</v>
      </c>
      <c r="CR142" s="23"/>
      <c r="CS142" s="16"/>
      <c r="CT142" s="16"/>
      <c r="CU142" s="24"/>
      <c r="CV142" s="23"/>
      <c r="CW142" s="16"/>
      <c r="CX142" s="16"/>
      <c r="CY142" s="24"/>
      <c r="CZ142" s="23"/>
      <c r="DA142" s="16"/>
      <c r="DB142" s="16"/>
      <c r="DC142" s="24">
        <v>1793610000.0000002</v>
      </c>
      <c r="DD142" s="23">
        <v>0.14000000000000001</v>
      </c>
      <c r="DE142" s="16"/>
      <c r="DF142" s="16"/>
      <c r="DG142" s="24"/>
      <c r="DH142" s="23"/>
      <c r="DI142" s="16"/>
      <c r="DJ142" s="16"/>
      <c r="DK142" s="24"/>
      <c r="DL142" s="23"/>
      <c r="DM142" s="16"/>
      <c r="DN142" s="16"/>
      <c r="DO142" s="24"/>
      <c r="DP142" s="23"/>
      <c r="DQ142" s="16"/>
      <c r="DR142" s="16"/>
      <c r="DS142" s="24">
        <v>1726520210</v>
      </c>
      <c r="DT142" s="23">
        <v>0.13476331499043828</v>
      </c>
      <c r="DU142" s="16"/>
      <c r="DV142" s="16"/>
      <c r="DW142" s="24"/>
      <c r="DX142" s="23"/>
      <c r="DY142" s="16"/>
      <c r="DZ142" s="16"/>
      <c r="EA142" s="24"/>
      <c r="EB142" s="23"/>
      <c r="EC142" s="16"/>
      <c r="ED142" s="16"/>
      <c r="EE142" s="24"/>
      <c r="EF142" s="23"/>
      <c r="EG142" s="16"/>
      <c r="EH142" s="16"/>
      <c r="EI142" s="24">
        <v>2562300000</v>
      </c>
      <c r="EJ142" s="23">
        <v>0.2</v>
      </c>
      <c r="EK142" s="16"/>
      <c r="EL142" s="16"/>
      <c r="EM142" s="24"/>
      <c r="EN142" s="23"/>
      <c r="EO142" s="16"/>
      <c r="EP142" s="16"/>
      <c r="EQ142" s="26">
        <f t="shared" si="2"/>
        <v>6082430210</v>
      </c>
      <c r="ER142" s="23"/>
      <c r="ES142" s="16"/>
      <c r="ET142" s="16"/>
      <c r="EU142" s="26">
        <v>12811500000</v>
      </c>
    </row>
    <row r="143" spans="1:151" ht="44.25" customHeight="1">
      <c r="A143" s="9" t="s">
        <v>4</v>
      </c>
      <c r="B143" s="27" t="s">
        <v>25</v>
      </c>
      <c r="C143" s="11" t="s">
        <v>18</v>
      </c>
      <c r="D143" s="12">
        <v>26005429</v>
      </c>
      <c r="E143" s="13" t="s">
        <v>455</v>
      </c>
      <c r="F143" s="11" t="s">
        <v>70</v>
      </c>
      <c r="G143" s="11" t="s">
        <v>485</v>
      </c>
      <c r="H143" s="14">
        <v>5327020700</v>
      </c>
      <c r="I143" s="15" t="s">
        <v>472</v>
      </c>
      <c r="J143" s="16" t="s">
        <v>29</v>
      </c>
      <c r="K143" s="16" t="s">
        <v>225</v>
      </c>
      <c r="L143" s="8">
        <v>45891</v>
      </c>
      <c r="M143" s="8">
        <v>46721</v>
      </c>
      <c r="N143" s="46">
        <v>45940</v>
      </c>
      <c r="O143" s="18"/>
      <c r="P143" s="12"/>
      <c r="Q143" s="17"/>
      <c r="R143" s="18"/>
      <c r="S143" s="12"/>
      <c r="T143" s="171" t="s">
        <v>486</v>
      </c>
      <c r="U143" s="22"/>
      <c r="V143" s="23"/>
      <c r="W143" s="24"/>
      <c r="X143" s="24"/>
      <c r="Y143" s="24"/>
      <c r="Z143" s="23"/>
      <c r="AA143" s="16"/>
      <c r="AB143" s="16"/>
      <c r="AC143" s="24"/>
      <c r="AD143" s="23"/>
      <c r="AE143" s="16"/>
      <c r="AF143" s="16"/>
      <c r="AG143" s="24"/>
      <c r="AH143" s="23"/>
      <c r="AI143" s="16"/>
      <c r="AJ143" s="16"/>
      <c r="AK143" s="24"/>
      <c r="AL143" s="23"/>
      <c r="AM143" s="16"/>
      <c r="AN143" s="16"/>
      <c r="AO143" s="24">
        <v>1598106510</v>
      </c>
      <c r="AP143" s="23">
        <v>0.30000005631665744</v>
      </c>
      <c r="AQ143" s="25">
        <f t="shared" si="0"/>
        <v>1598106510</v>
      </c>
      <c r="AR143" s="23"/>
      <c r="AS143" s="16"/>
      <c r="AT143" s="16"/>
      <c r="AU143" s="24"/>
      <c r="AV143" s="23"/>
      <c r="AW143" s="16"/>
      <c r="AX143" s="16"/>
      <c r="AY143" s="24"/>
      <c r="AZ143" s="23"/>
      <c r="BA143" s="16"/>
      <c r="BB143" s="16"/>
      <c r="BC143" s="24"/>
      <c r="BD143" s="23"/>
      <c r="BE143" s="16"/>
      <c r="BF143" s="16"/>
      <c r="BG143" s="24"/>
      <c r="BH143" s="23"/>
      <c r="BI143" s="16"/>
      <c r="BJ143" s="16"/>
      <c r="BK143" s="24"/>
      <c r="BL143" s="23"/>
      <c r="BM143" s="16"/>
      <c r="BN143" s="16"/>
      <c r="BO143" s="24"/>
      <c r="BP143" s="23"/>
      <c r="BQ143" s="16"/>
      <c r="BR143" s="16"/>
      <c r="BS143" s="24"/>
      <c r="BT143" s="23"/>
      <c r="BU143" s="16"/>
      <c r="BV143" s="16"/>
      <c r="BW143" s="24"/>
      <c r="BX143" s="23"/>
      <c r="BY143" s="16"/>
      <c r="BZ143" s="16"/>
      <c r="CA143" s="24"/>
      <c r="CB143" s="23"/>
      <c r="CC143" s="16"/>
      <c r="CD143" s="16"/>
      <c r="CE143" s="24">
        <v>1020593172</v>
      </c>
      <c r="CF143" s="23">
        <v>0.19158798688355014</v>
      </c>
      <c r="CG143" s="16"/>
      <c r="CH143" s="16"/>
      <c r="CI143" s="24"/>
      <c r="CJ143" s="23"/>
      <c r="CK143" s="16"/>
      <c r="CL143" s="16"/>
      <c r="CM143" s="24">
        <v>2708321018</v>
      </c>
      <c r="CN143" s="23">
        <v>0.50841195679979245</v>
      </c>
      <c r="CO143" s="16"/>
      <c r="CP143" s="16"/>
      <c r="CQ143" s="26">
        <f t="shared" si="12"/>
        <v>3728914190</v>
      </c>
      <c r="CR143" s="23"/>
      <c r="CS143" s="16"/>
      <c r="CT143" s="16"/>
      <c r="CU143" s="24"/>
      <c r="CV143" s="23"/>
      <c r="CW143" s="16"/>
      <c r="CX143" s="16"/>
      <c r="CY143" s="24"/>
      <c r="CZ143" s="23"/>
      <c r="DA143" s="16"/>
      <c r="DB143" s="16"/>
      <c r="DC143" s="24"/>
      <c r="DD143" s="23"/>
      <c r="DE143" s="16"/>
      <c r="DF143" s="16"/>
      <c r="DG143" s="24"/>
      <c r="DH143" s="23"/>
      <c r="DI143" s="16"/>
      <c r="DJ143" s="16"/>
      <c r="DK143" s="24"/>
      <c r="DL143" s="23"/>
      <c r="DM143" s="16"/>
      <c r="DN143" s="16"/>
      <c r="DO143" s="24"/>
      <c r="DP143" s="23"/>
      <c r="DQ143" s="16"/>
      <c r="DR143" s="16"/>
      <c r="DS143" s="24"/>
      <c r="DT143" s="23"/>
      <c r="DU143" s="16"/>
      <c r="DV143" s="16"/>
      <c r="DW143" s="24"/>
      <c r="DX143" s="23"/>
      <c r="DY143" s="16"/>
      <c r="DZ143" s="16"/>
      <c r="EA143" s="24"/>
      <c r="EB143" s="23"/>
      <c r="EC143" s="16"/>
      <c r="ED143" s="16"/>
      <c r="EE143" s="24"/>
      <c r="EF143" s="23"/>
      <c r="EG143" s="16"/>
      <c r="EH143" s="16"/>
      <c r="EI143" s="24"/>
      <c r="EJ143" s="23"/>
      <c r="EK143" s="16"/>
      <c r="EL143" s="16"/>
      <c r="EM143" s="24"/>
      <c r="EN143" s="23"/>
      <c r="EO143" s="16"/>
      <c r="EP143" s="16"/>
      <c r="EQ143" s="26">
        <f t="shared" si="2"/>
        <v>0</v>
      </c>
      <c r="ER143" s="23"/>
      <c r="ES143" s="16"/>
      <c r="ET143" s="16"/>
      <c r="EU143" s="26">
        <v>5327020700</v>
      </c>
    </row>
    <row r="144" spans="1:151" ht="44.25" customHeight="1">
      <c r="A144" s="9" t="s">
        <v>4</v>
      </c>
      <c r="B144" s="10" t="s">
        <v>25</v>
      </c>
      <c r="C144" s="11" t="s">
        <v>18</v>
      </c>
      <c r="D144" s="12">
        <v>26005429</v>
      </c>
      <c r="E144" s="13" t="s">
        <v>455</v>
      </c>
      <c r="F144" s="11" t="s">
        <v>70</v>
      </c>
      <c r="G144" s="11" t="s">
        <v>487</v>
      </c>
      <c r="H144" s="14">
        <v>2844286726</v>
      </c>
      <c r="I144" s="15" t="s">
        <v>472</v>
      </c>
      <c r="J144" s="16" t="s">
        <v>225</v>
      </c>
      <c r="K144" s="16" t="s">
        <v>225</v>
      </c>
      <c r="L144" s="8">
        <v>46053</v>
      </c>
      <c r="M144" s="8">
        <v>46721</v>
      </c>
      <c r="N144" s="46">
        <v>46001</v>
      </c>
      <c r="O144" s="18"/>
      <c r="P144" s="19" t="s">
        <v>462</v>
      </c>
      <c r="Q144" s="17"/>
      <c r="R144" s="18"/>
      <c r="S144" s="19" t="s">
        <v>462</v>
      </c>
      <c r="T144" s="171" t="s">
        <v>466</v>
      </c>
      <c r="U144" s="22"/>
      <c r="V144" s="23"/>
      <c r="W144" s="24"/>
      <c r="X144" s="24"/>
      <c r="Y144" s="24"/>
      <c r="Z144" s="23"/>
      <c r="AA144" s="16"/>
      <c r="AB144" s="16"/>
      <c r="AC144" s="24"/>
      <c r="AD144" s="23"/>
      <c r="AE144" s="16"/>
      <c r="AF144" s="16"/>
      <c r="AG144" s="24"/>
      <c r="AH144" s="23"/>
      <c r="AI144" s="16"/>
      <c r="AJ144" s="16"/>
      <c r="AK144" s="24"/>
      <c r="AL144" s="23"/>
      <c r="AM144" s="16"/>
      <c r="AN144" s="16"/>
      <c r="AO144" s="24"/>
      <c r="AP144" s="23"/>
      <c r="AQ144" s="25">
        <f t="shared" si="0"/>
        <v>0</v>
      </c>
      <c r="AR144" s="23"/>
      <c r="AS144" s="16"/>
      <c r="AT144" s="16"/>
      <c r="AU144" s="24"/>
      <c r="AV144" s="23"/>
      <c r="AW144" s="16"/>
      <c r="AX144" s="16"/>
      <c r="AY144" s="24"/>
      <c r="AZ144" s="23"/>
      <c r="BA144" s="16"/>
      <c r="BB144" s="16"/>
      <c r="BC144" s="24"/>
      <c r="BD144" s="23"/>
      <c r="BE144" s="16"/>
      <c r="BF144" s="16"/>
      <c r="BG144" s="24">
        <v>2844286726</v>
      </c>
      <c r="BH144" s="23">
        <v>1</v>
      </c>
      <c r="BI144" s="16"/>
      <c r="BJ144" s="16"/>
      <c r="BK144" s="24"/>
      <c r="BL144" s="23"/>
      <c r="BM144" s="16"/>
      <c r="BN144" s="16"/>
      <c r="BO144" s="24"/>
      <c r="BP144" s="23"/>
      <c r="BQ144" s="16"/>
      <c r="BR144" s="16"/>
      <c r="BS144" s="24"/>
      <c r="BT144" s="23"/>
      <c r="BU144" s="16"/>
      <c r="BV144" s="16"/>
      <c r="BW144" s="24"/>
      <c r="BX144" s="23"/>
      <c r="BY144" s="16"/>
      <c r="BZ144" s="16"/>
      <c r="CA144" s="24"/>
      <c r="CB144" s="23"/>
      <c r="CC144" s="16"/>
      <c r="CD144" s="16"/>
      <c r="CE144" s="24"/>
      <c r="CF144" s="23"/>
      <c r="CG144" s="16"/>
      <c r="CH144" s="16"/>
      <c r="CI144" s="24"/>
      <c r="CJ144" s="23"/>
      <c r="CK144" s="16"/>
      <c r="CL144" s="16"/>
      <c r="CM144" s="24"/>
      <c r="CN144" s="23"/>
      <c r="CO144" s="16"/>
      <c r="CP144" s="16"/>
      <c r="CQ144" s="26">
        <f t="shared" si="12"/>
        <v>2844286726</v>
      </c>
      <c r="CR144" s="23"/>
      <c r="CS144" s="16"/>
      <c r="CT144" s="16"/>
      <c r="CU144" s="24"/>
      <c r="CV144" s="23"/>
      <c r="CW144" s="16"/>
      <c r="CX144" s="16"/>
      <c r="CY144" s="24"/>
      <c r="CZ144" s="23"/>
      <c r="DA144" s="16"/>
      <c r="DB144" s="16"/>
      <c r="DC144" s="24"/>
      <c r="DD144" s="23"/>
      <c r="DE144" s="16"/>
      <c r="DF144" s="16"/>
      <c r="DG144" s="24"/>
      <c r="DH144" s="23"/>
      <c r="DI144" s="16"/>
      <c r="DJ144" s="16"/>
      <c r="DK144" s="24"/>
      <c r="DL144" s="23"/>
      <c r="DM144" s="16"/>
      <c r="DN144" s="16"/>
      <c r="DO144" s="24"/>
      <c r="DP144" s="23"/>
      <c r="DQ144" s="16"/>
      <c r="DR144" s="16"/>
      <c r="DS144" s="24"/>
      <c r="DT144" s="23"/>
      <c r="DU144" s="16"/>
      <c r="DV144" s="16"/>
      <c r="DW144" s="24"/>
      <c r="DX144" s="23"/>
      <c r="DY144" s="16"/>
      <c r="DZ144" s="16"/>
      <c r="EA144" s="24"/>
      <c r="EB144" s="23"/>
      <c r="EC144" s="16"/>
      <c r="ED144" s="16"/>
      <c r="EE144" s="24"/>
      <c r="EF144" s="23"/>
      <c r="EG144" s="16"/>
      <c r="EH144" s="16"/>
      <c r="EI144" s="24"/>
      <c r="EJ144" s="23"/>
      <c r="EK144" s="16"/>
      <c r="EL144" s="16"/>
      <c r="EM144" s="24"/>
      <c r="EN144" s="23"/>
      <c r="EO144" s="16"/>
      <c r="EP144" s="16"/>
      <c r="EQ144" s="26">
        <f t="shared" si="2"/>
        <v>0</v>
      </c>
      <c r="ER144" s="23"/>
      <c r="ES144" s="16"/>
      <c r="ET144" s="16"/>
      <c r="EU144" s="26">
        <v>2844286726</v>
      </c>
    </row>
    <row r="145" spans="1:151" ht="44.25" customHeight="1">
      <c r="A145" s="9" t="s">
        <v>16</v>
      </c>
      <c r="B145" s="172" t="s">
        <v>17</v>
      </c>
      <c r="C145" s="9" t="s">
        <v>24</v>
      </c>
      <c r="D145" s="12">
        <v>26005353</v>
      </c>
      <c r="E145" s="13"/>
      <c r="F145" s="2" t="s">
        <v>71</v>
      </c>
      <c r="G145" s="13"/>
      <c r="H145" s="14">
        <v>36112650000</v>
      </c>
      <c r="I145" s="72" t="s">
        <v>291</v>
      </c>
      <c r="J145" s="16"/>
      <c r="K145" s="16"/>
      <c r="L145" s="8"/>
      <c r="M145" s="8"/>
      <c r="N145" s="73">
        <v>46054</v>
      </c>
      <c r="O145" s="48">
        <f t="shared" ref="O145:O154" ca="1" si="42">N145-TODAY()</f>
        <v>112</v>
      </c>
      <c r="P145" s="18" t="str">
        <f ca="1">IF(O145&gt;=6,"Vigente",IF(AND(O145&gt;=1,O145&lt;=5),"Por Vencer","Vencido"))</f>
        <v>Vigente</v>
      </c>
      <c r="Q145" s="7">
        <v>46054</v>
      </c>
      <c r="R145" s="48">
        <f t="shared" ref="R145:R154" ca="1" si="43">Q145-TODAY()</f>
        <v>112</v>
      </c>
      <c r="S145" s="12" t="str">
        <f t="shared" ref="S145:S154" ca="1" si="44">IF(R145&gt;=6,"Vigente",IF(AND(R145&gt;=1,R145&lt;=5),"Por Vencer","Vencido"))</f>
        <v>Vigente</v>
      </c>
      <c r="T145" s="108"/>
      <c r="U145" s="22"/>
      <c r="V145" s="23"/>
      <c r="W145" s="24"/>
      <c r="X145" s="24"/>
      <c r="Y145" s="24"/>
      <c r="Z145" s="23"/>
      <c r="AA145" s="16"/>
      <c r="AB145" s="16"/>
      <c r="AC145" s="24"/>
      <c r="AD145" s="23"/>
      <c r="AE145" s="16"/>
      <c r="AF145" s="16"/>
      <c r="AG145" s="24"/>
      <c r="AH145" s="23"/>
      <c r="AI145" s="16"/>
      <c r="AJ145" s="16"/>
      <c r="AK145" s="24"/>
      <c r="AL145" s="23"/>
      <c r="AM145" s="16"/>
      <c r="AN145" s="16"/>
      <c r="AO145" s="24"/>
      <c r="AP145" s="23"/>
      <c r="AQ145" s="25">
        <f t="shared" si="0"/>
        <v>0</v>
      </c>
      <c r="AR145" s="23"/>
      <c r="AS145" s="16"/>
      <c r="AT145" s="16"/>
      <c r="AU145" s="24"/>
      <c r="AV145" s="23"/>
      <c r="AW145" s="16"/>
      <c r="AX145" s="16"/>
      <c r="AY145" s="24"/>
      <c r="AZ145" s="23"/>
      <c r="BA145" s="16"/>
      <c r="BB145" s="16"/>
      <c r="BC145" s="24"/>
      <c r="BD145" s="23"/>
      <c r="BE145" s="16"/>
      <c r="BF145" s="16"/>
      <c r="BG145" s="24"/>
      <c r="BH145" s="23"/>
      <c r="BI145" s="16"/>
      <c r="BJ145" s="16"/>
      <c r="BK145" s="24"/>
      <c r="BL145" s="23"/>
      <c r="BM145" s="16"/>
      <c r="BN145" s="16"/>
      <c r="BO145" s="24"/>
      <c r="BP145" s="23"/>
      <c r="BQ145" s="16"/>
      <c r="BR145" s="16"/>
      <c r="BS145" s="24"/>
      <c r="BT145" s="23"/>
      <c r="BU145" s="16"/>
      <c r="BV145" s="16"/>
      <c r="BW145" s="24"/>
      <c r="BX145" s="23"/>
      <c r="BY145" s="16"/>
      <c r="BZ145" s="16"/>
      <c r="CA145" s="24"/>
      <c r="CB145" s="23"/>
      <c r="CC145" s="16"/>
      <c r="CD145" s="16"/>
      <c r="CE145" s="24"/>
      <c r="CF145" s="23"/>
      <c r="CG145" s="16"/>
      <c r="CH145" s="16"/>
      <c r="CI145" s="24"/>
      <c r="CJ145" s="23"/>
      <c r="CK145" s="16"/>
      <c r="CL145" s="16"/>
      <c r="CM145" s="24"/>
      <c r="CN145" s="23"/>
      <c r="CO145" s="16"/>
      <c r="CP145" s="16"/>
      <c r="CQ145" s="26">
        <f t="shared" si="12"/>
        <v>0</v>
      </c>
      <c r="CR145" s="23"/>
      <c r="CS145" s="16"/>
      <c r="CT145" s="16"/>
      <c r="CU145" s="24"/>
      <c r="CV145" s="23"/>
      <c r="CW145" s="16"/>
      <c r="CX145" s="16"/>
      <c r="CY145" s="24"/>
      <c r="CZ145" s="23"/>
      <c r="DA145" s="16"/>
      <c r="DB145" s="16"/>
      <c r="DC145" s="24"/>
      <c r="DD145" s="23"/>
      <c r="DE145" s="16"/>
      <c r="DF145" s="16"/>
      <c r="DG145" s="24"/>
      <c r="DH145" s="23"/>
      <c r="DI145" s="16"/>
      <c r="DJ145" s="16"/>
      <c r="DK145" s="24"/>
      <c r="DL145" s="23"/>
      <c r="DM145" s="16"/>
      <c r="DN145" s="16"/>
      <c r="DO145" s="24"/>
      <c r="DP145" s="23"/>
      <c r="DQ145" s="16"/>
      <c r="DR145" s="16"/>
      <c r="DS145" s="24"/>
      <c r="DT145" s="23"/>
      <c r="DU145" s="16"/>
      <c r="DV145" s="16"/>
      <c r="DW145" s="24"/>
      <c r="DX145" s="23"/>
      <c r="DY145" s="16"/>
      <c r="DZ145" s="16"/>
      <c r="EA145" s="24"/>
      <c r="EB145" s="23"/>
      <c r="EC145" s="16"/>
      <c r="ED145" s="16"/>
      <c r="EE145" s="24"/>
      <c r="EF145" s="23"/>
      <c r="EG145" s="16"/>
      <c r="EH145" s="16"/>
      <c r="EI145" s="24"/>
      <c r="EJ145" s="23"/>
      <c r="EK145" s="16"/>
      <c r="EL145" s="16"/>
      <c r="EM145" s="24"/>
      <c r="EN145" s="23"/>
      <c r="EO145" s="16"/>
      <c r="EP145" s="16"/>
      <c r="EQ145" s="26">
        <f t="shared" si="2"/>
        <v>0</v>
      </c>
      <c r="ER145" s="23"/>
      <c r="ES145" s="16"/>
      <c r="ET145" s="16"/>
      <c r="EU145" s="26">
        <v>0</v>
      </c>
    </row>
    <row r="146" spans="1:151" ht="44.25" customHeight="1">
      <c r="A146" s="11"/>
      <c r="B146" s="10" t="s">
        <v>488</v>
      </c>
      <c r="C146" s="11" t="s">
        <v>49</v>
      </c>
      <c r="D146" s="12">
        <v>260005325</v>
      </c>
      <c r="E146" s="13"/>
      <c r="F146" s="11" t="s">
        <v>72</v>
      </c>
      <c r="G146" s="13"/>
      <c r="H146" s="14">
        <v>451024000000</v>
      </c>
      <c r="I146" s="15" t="s">
        <v>489</v>
      </c>
      <c r="J146" s="16"/>
      <c r="K146" s="16"/>
      <c r="L146" s="8"/>
      <c r="M146" s="8"/>
      <c r="N146" s="17"/>
      <c r="O146" s="48">
        <f t="shared" ca="1" si="42"/>
        <v>-45942</v>
      </c>
      <c r="P146" s="12" t="str">
        <f ca="1">IF(O146&gt;=6,"Vigente",IF(AND(O146&gt;=1,O146&lt;=5),"Por Vencer","Vencido"))</f>
        <v>Vencido</v>
      </c>
      <c r="Q146" s="17"/>
      <c r="R146" s="48">
        <f t="shared" ca="1" si="43"/>
        <v>-45942</v>
      </c>
      <c r="S146" s="12" t="str">
        <f t="shared" ca="1" si="44"/>
        <v>Vencido</v>
      </c>
      <c r="T146" s="47"/>
      <c r="U146" s="22"/>
      <c r="V146" s="23"/>
      <c r="W146" s="24"/>
      <c r="X146" s="24"/>
      <c r="Y146" s="24"/>
      <c r="Z146" s="23"/>
      <c r="AA146" s="16"/>
      <c r="AB146" s="16"/>
      <c r="AC146" s="24"/>
      <c r="AD146" s="23"/>
      <c r="AE146" s="16"/>
      <c r="AF146" s="16"/>
      <c r="AG146" s="24"/>
      <c r="AH146" s="23"/>
      <c r="AI146" s="16"/>
      <c r="AJ146" s="16"/>
      <c r="AK146" s="24"/>
      <c r="AL146" s="23"/>
      <c r="AM146" s="16"/>
      <c r="AN146" s="16"/>
      <c r="AO146" s="24"/>
      <c r="AP146" s="23"/>
      <c r="AQ146" s="25">
        <f t="shared" si="0"/>
        <v>0</v>
      </c>
      <c r="AR146" s="23"/>
      <c r="AS146" s="16"/>
      <c r="AT146" s="16"/>
      <c r="AU146" s="24"/>
      <c r="AV146" s="23"/>
      <c r="AW146" s="16"/>
      <c r="AX146" s="16"/>
      <c r="AY146" s="24"/>
      <c r="AZ146" s="23"/>
      <c r="BA146" s="16"/>
      <c r="BB146" s="16"/>
      <c r="BC146" s="24"/>
      <c r="BD146" s="23"/>
      <c r="BE146" s="16"/>
      <c r="BF146" s="16"/>
      <c r="BG146" s="24"/>
      <c r="BH146" s="23"/>
      <c r="BI146" s="16"/>
      <c r="BJ146" s="16"/>
      <c r="BK146" s="24"/>
      <c r="BL146" s="23"/>
      <c r="BM146" s="16"/>
      <c r="BN146" s="16"/>
      <c r="BO146" s="24"/>
      <c r="BP146" s="23"/>
      <c r="BQ146" s="16"/>
      <c r="BR146" s="16"/>
      <c r="BS146" s="24"/>
      <c r="BT146" s="23"/>
      <c r="BU146" s="16"/>
      <c r="BV146" s="16"/>
      <c r="BW146" s="24"/>
      <c r="BX146" s="23"/>
      <c r="BY146" s="16"/>
      <c r="BZ146" s="16"/>
      <c r="CA146" s="24"/>
      <c r="CB146" s="23"/>
      <c r="CC146" s="16"/>
      <c r="CD146" s="16"/>
      <c r="CE146" s="24"/>
      <c r="CF146" s="23"/>
      <c r="CG146" s="16"/>
      <c r="CH146" s="16"/>
      <c r="CI146" s="24"/>
      <c r="CJ146" s="23"/>
      <c r="CK146" s="16"/>
      <c r="CL146" s="16"/>
      <c r="CM146" s="24"/>
      <c r="CN146" s="23"/>
      <c r="CO146" s="16"/>
      <c r="CP146" s="16"/>
      <c r="CQ146" s="26">
        <f t="shared" si="12"/>
        <v>0</v>
      </c>
      <c r="CR146" s="23"/>
      <c r="CS146" s="16"/>
      <c r="CT146" s="16"/>
      <c r="CU146" s="24"/>
      <c r="CV146" s="23"/>
      <c r="CW146" s="16"/>
      <c r="CX146" s="16"/>
      <c r="CY146" s="24"/>
      <c r="CZ146" s="23"/>
      <c r="DA146" s="16"/>
      <c r="DB146" s="16"/>
      <c r="DC146" s="24"/>
      <c r="DD146" s="23"/>
      <c r="DE146" s="16"/>
      <c r="DF146" s="16"/>
      <c r="DG146" s="24"/>
      <c r="DH146" s="23"/>
      <c r="DI146" s="16"/>
      <c r="DJ146" s="16"/>
      <c r="DK146" s="24"/>
      <c r="DL146" s="23"/>
      <c r="DM146" s="16"/>
      <c r="DN146" s="16"/>
      <c r="DO146" s="24"/>
      <c r="DP146" s="23"/>
      <c r="DQ146" s="16"/>
      <c r="DR146" s="16"/>
      <c r="DS146" s="24"/>
      <c r="DT146" s="23"/>
      <c r="DU146" s="16"/>
      <c r="DV146" s="16"/>
      <c r="DW146" s="24"/>
      <c r="DX146" s="23"/>
      <c r="DY146" s="16"/>
      <c r="DZ146" s="16"/>
      <c r="EA146" s="24"/>
      <c r="EB146" s="23"/>
      <c r="EC146" s="16"/>
      <c r="ED146" s="16"/>
      <c r="EE146" s="24"/>
      <c r="EF146" s="23"/>
      <c r="EG146" s="16"/>
      <c r="EH146" s="16"/>
      <c r="EI146" s="24"/>
      <c r="EJ146" s="23"/>
      <c r="EK146" s="16"/>
      <c r="EL146" s="16"/>
      <c r="EM146" s="24"/>
      <c r="EN146" s="23"/>
      <c r="EO146" s="16"/>
      <c r="EP146" s="16"/>
      <c r="EQ146" s="26">
        <f t="shared" si="2"/>
        <v>0</v>
      </c>
      <c r="ER146" s="23"/>
      <c r="ES146" s="16"/>
      <c r="ET146" s="16"/>
      <c r="EU146" s="26">
        <v>0</v>
      </c>
    </row>
    <row r="147" spans="1:151" ht="44.25" customHeight="1">
      <c r="A147" s="9" t="s">
        <v>4</v>
      </c>
      <c r="B147" s="27" t="s">
        <v>13</v>
      </c>
      <c r="C147" s="11" t="s">
        <v>8</v>
      </c>
      <c r="D147" s="12">
        <v>26005375</v>
      </c>
      <c r="E147" s="11" t="s">
        <v>343</v>
      </c>
      <c r="F147" s="11" t="s">
        <v>73</v>
      </c>
      <c r="G147" s="11" t="s">
        <v>423</v>
      </c>
      <c r="H147" s="14">
        <v>27143702176</v>
      </c>
      <c r="I147" s="15" t="s">
        <v>224</v>
      </c>
      <c r="J147" s="16" t="s">
        <v>29</v>
      </c>
      <c r="K147" s="16" t="s">
        <v>225</v>
      </c>
      <c r="L147" s="8">
        <v>46052</v>
      </c>
      <c r="M147" s="8">
        <v>46690</v>
      </c>
      <c r="N147" s="17">
        <v>45975</v>
      </c>
      <c r="O147" s="18">
        <f t="shared" ca="1" si="42"/>
        <v>33</v>
      </c>
      <c r="P147" s="12" t="str">
        <f ca="1">IF(O147&gt;=6,"Vigente",IF(AND(O147&gt;=1,O147&lt;=5),"Por Vencer","Vencido"))</f>
        <v>Vigente</v>
      </c>
      <c r="Q147" s="17">
        <v>46038</v>
      </c>
      <c r="R147" s="18">
        <f t="shared" ca="1" si="43"/>
        <v>96</v>
      </c>
      <c r="S147" s="12" t="str">
        <f t="shared" ca="1" si="44"/>
        <v>Vigente</v>
      </c>
      <c r="T147" s="47"/>
      <c r="U147" s="22">
        <v>0</v>
      </c>
      <c r="V147" s="23">
        <v>0</v>
      </c>
      <c r="W147" s="24"/>
      <c r="X147" s="24"/>
      <c r="Y147" s="24">
        <v>0</v>
      </c>
      <c r="Z147" s="23">
        <v>0</v>
      </c>
      <c r="AA147" s="16"/>
      <c r="AB147" s="16"/>
      <c r="AC147" s="24">
        <v>0</v>
      </c>
      <c r="AD147" s="23">
        <v>0</v>
      </c>
      <c r="AE147" s="16"/>
      <c r="AF147" s="16"/>
      <c r="AG147" s="24">
        <v>0</v>
      </c>
      <c r="AH147" s="23">
        <v>0</v>
      </c>
      <c r="AI147" s="16"/>
      <c r="AJ147" s="16"/>
      <c r="AK147" s="24">
        <v>0</v>
      </c>
      <c r="AL147" s="23">
        <v>0</v>
      </c>
      <c r="AM147" s="16"/>
      <c r="AN147" s="16"/>
      <c r="AO147" s="24">
        <v>0</v>
      </c>
      <c r="AP147" s="23">
        <v>0</v>
      </c>
      <c r="AQ147" s="25">
        <f t="shared" si="0"/>
        <v>0</v>
      </c>
      <c r="AR147" s="23">
        <v>0</v>
      </c>
      <c r="AS147" s="16"/>
      <c r="AT147" s="16"/>
      <c r="AU147" s="24">
        <v>0</v>
      </c>
      <c r="AV147" s="23">
        <v>0</v>
      </c>
      <c r="AW147" s="16"/>
      <c r="AX147" s="16"/>
      <c r="AY147" s="24">
        <v>0</v>
      </c>
      <c r="AZ147" s="23">
        <v>0</v>
      </c>
      <c r="BA147" s="16"/>
      <c r="BB147" s="16"/>
      <c r="BC147" s="24">
        <v>0</v>
      </c>
      <c r="BD147" s="23">
        <v>0</v>
      </c>
      <c r="BE147" s="16"/>
      <c r="BF147" s="16"/>
      <c r="BG147" s="24">
        <v>300000000</v>
      </c>
      <c r="BH147" s="23">
        <v>5.8823529411764705E-2</v>
      </c>
      <c r="BI147" s="16"/>
      <c r="BJ147" s="16"/>
      <c r="BK147" s="24">
        <v>1596688363</v>
      </c>
      <c r="BL147" s="23">
        <v>5.8823529411764705E-2</v>
      </c>
      <c r="BM147" s="16"/>
      <c r="BN147" s="16"/>
      <c r="BO147" s="24">
        <v>1596688363</v>
      </c>
      <c r="BP147" s="23">
        <v>5.8823529411764705E-2</v>
      </c>
      <c r="BQ147" s="16"/>
      <c r="BR147" s="16"/>
      <c r="BS147" s="24">
        <v>1596688363</v>
      </c>
      <c r="BT147" s="23">
        <v>5.8823529411764705E-2</v>
      </c>
      <c r="BU147" s="16"/>
      <c r="BV147" s="16"/>
      <c r="BW147" s="24">
        <v>1596688363</v>
      </c>
      <c r="BX147" s="23">
        <v>5.8823529411764705E-2</v>
      </c>
      <c r="BY147" s="16"/>
      <c r="BZ147" s="16"/>
      <c r="CA147" s="24">
        <v>1596688363</v>
      </c>
      <c r="CB147" s="23">
        <v>5.8823529411764705E-2</v>
      </c>
      <c r="CC147" s="16"/>
      <c r="CD147" s="16"/>
      <c r="CE147" s="24">
        <v>1596688363</v>
      </c>
      <c r="CF147" s="23">
        <v>5.8823529411764705E-2</v>
      </c>
      <c r="CG147" s="16"/>
      <c r="CH147" s="16"/>
      <c r="CI147" s="24">
        <v>1596688363</v>
      </c>
      <c r="CJ147" s="23">
        <v>5.8823529411764705E-2</v>
      </c>
      <c r="CK147" s="16"/>
      <c r="CL147" s="16"/>
      <c r="CM147" s="24">
        <v>1596688363</v>
      </c>
      <c r="CN147" s="23">
        <v>5.8823529411764705E-2</v>
      </c>
      <c r="CO147" s="16"/>
      <c r="CP147" s="16"/>
      <c r="CQ147" s="26">
        <f t="shared" si="12"/>
        <v>13073506904</v>
      </c>
      <c r="CR147" s="23">
        <v>0.52941176470588236</v>
      </c>
      <c r="CS147" s="16"/>
      <c r="CT147" s="16"/>
      <c r="CU147" s="24">
        <v>1596688363</v>
      </c>
      <c r="CV147" s="23">
        <v>5.8823529411764705E-2</v>
      </c>
      <c r="CW147" s="16"/>
      <c r="CX147" s="16"/>
      <c r="CY147" s="24">
        <v>1596688363</v>
      </c>
      <c r="CZ147" s="23">
        <v>5.8823529411764705E-2</v>
      </c>
      <c r="DA147" s="16"/>
      <c r="DB147" s="16"/>
      <c r="DC147" s="24">
        <v>1596688363</v>
      </c>
      <c r="DD147" s="23">
        <v>5.8823529411764705E-2</v>
      </c>
      <c r="DE147" s="16"/>
      <c r="DF147" s="16"/>
      <c r="DG147" s="24">
        <v>1596688363</v>
      </c>
      <c r="DH147" s="23">
        <v>5.8823529411764705E-2</v>
      </c>
      <c r="DI147" s="16"/>
      <c r="DJ147" s="16"/>
      <c r="DK147" s="24">
        <v>1596688363</v>
      </c>
      <c r="DL147" s="23">
        <v>5.8823529411764705E-2</v>
      </c>
      <c r="DM147" s="16"/>
      <c r="DN147" s="16"/>
      <c r="DO147" s="24">
        <v>1596688363</v>
      </c>
      <c r="DP147" s="23">
        <v>5.8823529411764705E-2</v>
      </c>
      <c r="DQ147" s="16"/>
      <c r="DR147" s="16"/>
      <c r="DS147" s="24">
        <v>1596688363</v>
      </c>
      <c r="DT147" s="23">
        <v>5.8823529411764705E-2</v>
      </c>
      <c r="DU147" s="16"/>
      <c r="DV147" s="16"/>
      <c r="DW147" s="24">
        <v>1596688363</v>
      </c>
      <c r="DX147" s="23">
        <v>5.8823529411764705E-2</v>
      </c>
      <c r="DY147" s="16"/>
      <c r="DZ147" s="16"/>
      <c r="EA147" s="24">
        <v>1296688368</v>
      </c>
      <c r="EB147" s="23">
        <v>0</v>
      </c>
      <c r="EC147" s="16"/>
      <c r="ED147" s="16"/>
      <c r="EE147" s="24">
        <v>0</v>
      </c>
      <c r="EF147" s="23">
        <v>0</v>
      </c>
      <c r="EG147" s="16"/>
      <c r="EH147" s="16"/>
      <c r="EI147" s="24">
        <v>0</v>
      </c>
      <c r="EJ147" s="23">
        <v>0</v>
      </c>
      <c r="EK147" s="16"/>
      <c r="EL147" s="16"/>
      <c r="EM147" s="24">
        <v>0</v>
      </c>
      <c r="EN147" s="23">
        <v>0</v>
      </c>
      <c r="EO147" s="16"/>
      <c r="EP147" s="16"/>
      <c r="EQ147" s="26">
        <f t="shared" si="2"/>
        <v>14070195272</v>
      </c>
      <c r="ER147" s="23">
        <v>0.4705882352941177</v>
      </c>
      <c r="ES147" s="16"/>
      <c r="ET147" s="16"/>
      <c r="EU147" s="26">
        <v>27143702176</v>
      </c>
    </row>
    <row r="148" spans="1:151" ht="44.25" customHeight="1">
      <c r="A148" s="9" t="s">
        <v>4</v>
      </c>
      <c r="B148" s="10" t="s">
        <v>13</v>
      </c>
      <c r="C148" s="11" t="s">
        <v>8</v>
      </c>
      <c r="D148" s="12">
        <v>26005375</v>
      </c>
      <c r="E148" s="11" t="s">
        <v>343</v>
      </c>
      <c r="F148" s="11" t="s">
        <v>73</v>
      </c>
      <c r="G148" s="11" t="s">
        <v>424</v>
      </c>
      <c r="H148" s="14">
        <v>3317760943</v>
      </c>
      <c r="I148" s="15" t="s">
        <v>229</v>
      </c>
      <c r="J148" s="16" t="s">
        <v>29</v>
      </c>
      <c r="K148" s="16" t="s">
        <v>29</v>
      </c>
      <c r="L148" s="8">
        <v>46045</v>
      </c>
      <c r="M148" s="8">
        <v>46690</v>
      </c>
      <c r="N148" s="17">
        <v>45994</v>
      </c>
      <c r="O148" s="18">
        <f t="shared" ca="1" si="42"/>
        <v>52</v>
      </c>
      <c r="P148" s="12" t="str">
        <f ca="1">IF(O148&gt;=6,"Vigente",IF(AND(O148&gt;=1,O148&lt;=5),"Por Vencer","Vencido"))</f>
        <v>Vigente</v>
      </c>
      <c r="Q148" s="17">
        <v>46038</v>
      </c>
      <c r="R148" s="18">
        <f t="shared" ca="1" si="43"/>
        <v>96</v>
      </c>
      <c r="S148" s="12" t="str">
        <f t="shared" ca="1" si="44"/>
        <v>Vigente</v>
      </c>
      <c r="T148" s="47"/>
      <c r="U148" s="22">
        <v>0</v>
      </c>
      <c r="V148" s="23">
        <v>0</v>
      </c>
      <c r="W148" s="24"/>
      <c r="X148" s="24"/>
      <c r="Y148" s="24">
        <v>0</v>
      </c>
      <c r="Z148" s="23">
        <v>0</v>
      </c>
      <c r="AA148" s="16"/>
      <c r="AB148" s="16"/>
      <c r="AC148" s="24">
        <v>0</v>
      </c>
      <c r="AD148" s="23">
        <v>0</v>
      </c>
      <c r="AE148" s="16"/>
      <c r="AF148" s="16"/>
      <c r="AG148" s="24">
        <v>0</v>
      </c>
      <c r="AH148" s="23">
        <v>0</v>
      </c>
      <c r="AI148" s="16"/>
      <c r="AJ148" s="16"/>
      <c r="AK148" s="24">
        <v>0</v>
      </c>
      <c r="AL148" s="23">
        <v>0</v>
      </c>
      <c r="AM148" s="16"/>
      <c r="AN148" s="16"/>
      <c r="AO148" s="24">
        <v>0</v>
      </c>
      <c r="AP148" s="23">
        <v>0</v>
      </c>
      <c r="AQ148" s="25">
        <f t="shared" si="0"/>
        <v>0</v>
      </c>
      <c r="AR148" s="23">
        <v>0</v>
      </c>
      <c r="AS148" s="16"/>
      <c r="AT148" s="16"/>
      <c r="AU148" s="24">
        <v>0</v>
      </c>
      <c r="AV148" s="23">
        <v>0</v>
      </c>
      <c r="AW148" s="16"/>
      <c r="AX148" s="16"/>
      <c r="AY148" s="24">
        <v>0</v>
      </c>
      <c r="AZ148" s="23">
        <v>0</v>
      </c>
      <c r="BA148" s="16"/>
      <c r="BB148" s="16"/>
      <c r="BC148" s="24">
        <v>0</v>
      </c>
      <c r="BD148" s="23">
        <v>5.5555555555555552E-2</v>
      </c>
      <c r="BE148" s="16"/>
      <c r="BF148" s="16"/>
      <c r="BG148" s="24">
        <v>184320052</v>
      </c>
      <c r="BH148" s="23">
        <v>5.5555555555555552E-2</v>
      </c>
      <c r="BI148" s="16"/>
      <c r="BJ148" s="16"/>
      <c r="BK148" s="24">
        <v>184320052</v>
      </c>
      <c r="BL148" s="23">
        <v>5.5555555555555552E-2</v>
      </c>
      <c r="BM148" s="16"/>
      <c r="BN148" s="16"/>
      <c r="BO148" s="24">
        <v>184320052</v>
      </c>
      <c r="BP148" s="23">
        <v>5.5555555555555552E-2</v>
      </c>
      <c r="BQ148" s="16"/>
      <c r="BR148" s="16"/>
      <c r="BS148" s="24">
        <v>184320052</v>
      </c>
      <c r="BT148" s="23">
        <v>5.5555555555555552E-2</v>
      </c>
      <c r="BU148" s="16"/>
      <c r="BV148" s="16"/>
      <c r="BW148" s="24">
        <v>184320052</v>
      </c>
      <c r="BX148" s="23">
        <v>5.5555555555555552E-2</v>
      </c>
      <c r="BY148" s="16"/>
      <c r="BZ148" s="16"/>
      <c r="CA148" s="24">
        <v>184320052</v>
      </c>
      <c r="CB148" s="23">
        <v>5.5555555555555552E-2</v>
      </c>
      <c r="CC148" s="16"/>
      <c r="CD148" s="16"/>
      <c r="CE148" s="24">
        <v>184320052</v>
      </c>
      <c r="CF148" s="23">
        <v>5.5555555555555552E-2</v>
      </c>
      <c r="CG148" s="16"/>
      <c r="CH148" s="16"/>
      <c r="CI148" s="24">
        <v>184320052</v>
      </c>
      <c r="CJ148" s="23">
        <v>5.5555555555555552E-2</v>
      </c>
      <c r="CK148" s="16"/>
      <c r="CL148" s="16"/>
      <c r="CM148" s="24">
        <v>184320052</v>
      </c>
      <c r="CN148" s="23">
        <v>5.5555555555555552E-2</v>
      </c>
      <c r="CO148" s="16"/>
      <c r="CP148" s="16"/>
      <c r="CQ148" s="26">
        <f t="shared" si="12"/>
        <v>1658880468</v>
      </c>
      <c r="CR148" s="23">
        <v>0.55555555555555569</v>
      </c>
      <c r="CS148" s="16"/>
      <c r="CT148" s="16"/>
      <c r="CU148" s="24">
        <v>184320052</v>
      </c>
      <c r="CV148" s="23">
        <v>5.5555555555555552E-2</v>
      </c>
      <c r="CW148" s="16"/>
      <c r="CX148" s="16"/>
      <c r="CY148" s="24">
        <v>184320052</v>
      </c>
      <c r="CZ148" s="23">
        <v>5.5555555555555552E-2</v>
      </c>
      <c r="DA148" s="16"/>
      <c r="DB148" s="16"/>
      <c r="DC148" s="24">
        <v>184320052</v>
      </c>
      <c r="DD148" s="23">
        <v>5.5555555555555552E-2</v>
      </c>
      <c r="DE148" s="16"/>
      <c r="DF148" s="16"/>
      <c r="DG148" s="24">
        <v>184320052</v>
      </c>
      <c r="DH148" s="23">
        <v>5.5555555555555552E-2</v>
      </c>
      <c r="DI148" s="16"/>
      <c r="DJ148" s="16"/>
      <c r="DK148" s="24">
        <v>184320052</v>
      </c>
      <c r="DL148" s="23">
        <v>5.5555555555555552E-2</v>
      </c>
      <c r="DM148" s="16"/>
      <c r="DN148" s="16"/>
      <c r="DO148" s="24">
        <v>184320052</v>
      </c>
      <c r="DP148" s="23">
        <v>5.5555555555555552E-2</v>
      </c>
      <c r="DQ148" s="16"/>
      <c r="DR148" s="16"/>
      <c r="DS148" s="24">
        <v>184320052</v>
      </c>
      <c r="DT148" s="23">
        <v>5.5555555555555552E-2</v>
      </c>
      <c r="DU148" s="16"/>
      <c r="DV148" s="16"/>
      <c r="DW148" s="24">
        <v>184320052</v>
      </c>
      <c r="DX148" s="23">
        <v>5.5555555555555552E-2</v>
      </c>
      <c r="DY148" s="16"/>
      <c r="DZ148" s="16"/>
      <c r="EA148" s="24">
        <v>184320059</v>
      </c>
      <c r="EB148" s="23">
        <v>0</v>
      </c>
      <c r="EC148" s="16"/>
      <c r="ED148" s="16"/>
      <c r="EE148" s="24">
        <v>0</v>
      </c>
      <c r="EF148" s="23">
        <v>0</v>
      </c>
      <c r="EG148" s="16"/>
      <c r="EH148" s="16"/>
      <c r="EI148" s="24">
        <v>0</v>
      </c>
      <c r="EJ148" s="23">
        <v>0</v>
      </c>
      <c r="EK148" s="16"/>
      <c r="EL148" s="16"/>
      <c r="EM148" s="24">
        <v>0</v>
      </c>
      <c r="EN148" s="23">
        <v>0</v>
      </c>
      <c r="EO148" s="16"/>
      <c r="EP148" s="16"/>
      <c r="EQ148" s="26">
        <f t="shared" si="2"/>
        <v>1658880475</v>
      </c>
      <c r="ER148" s="23">
        <v>0.44444444444444453</v>
      </c>
      <c r="ES148" s="16"/>
      <c r="ET148" s="16"/>
      <c r="EU148" s="26">
        <v>3317760943</v>
      </c>
    </row>
    <row r="149" spans="1:151" ht="44.25" customHeight="1">
      <c r="A149" s="9" t="s">
        <v>9</v>
      </c>
      <c r="B149" s="27" t="s">
        <v>251</v>
      </c>
      <c r="C149" s="11" t="s">
        <v>18</v>
      </c>
      <c r="D149" s="12">
        <v>26005258</v>
      </c>
      <c r="E149" s="51" t="s">
        <v>490</v>
      </c>
      <c r="F149" s="9" t="s">
        <v>74</v>
      </c>
      <c r="G149" s="13" t="s">
        <v>491</v>
      </c>
      <c r="H149" s="14">
        <v>1067105023.75</v>
      </c>
      <c r="I149" s="15" t="s">
        <v>492</v>
      </c>
      <c r="J149" s="16" t="s">
        <v>29</v>
      </c>
      <c r="K149" s="16" t="s">
        <v>225</v>
      </c>
      <c r="L149" s="85">
        <v>46472</v>
      </c>
      <c r="M149" s="77">
        <v>47118</v>
      </c>
      <c r="N149" s="103">
        <v>46418</v>
      </c>
      <c r="O149" s="48">
        <f t="shared" ca="1" si="42"/>
        <v>476</v>
      </c>
      <c r="P149" s="12" t="str">
        <f ca="1">IF(O149&gt;=6,"Vigente",IF(AND(O149&gt;=1,O149&lt;=5),"Por Vencer","Vencido"))</f>
        <v>Vigente</v>
      </c>
      <c r="Q149" s="103">
        <v>46466</v>
      </c>
      <c r="R149" s="48">
        <f t="shared" ca="1" si="43"/>
        <v>524</v>
      </c>
      <c r="S149" s="12" t="str">
        <f t="shared" ca="1" si="44"/>
        <v>Vigente</v>
      </c>
      <c r="T149" s="104" t="s">
        <v>493</v>
      </c>
      <c r="U149" s="22"/>
      <c r="V149" s="23"/>
      <c r="W149" s="24"/>
      <c r="X149" s="24"/>
      <c r="Y149" s="24"/>
      <c r="Z149" s="23"/>
      <c r="AA149" s="16"/>
      <c r="AB149" s="16"/>
      <c r="AC149" s="24"/>
      <c r="AD149" s="23"/>
      <c r="AE149" s="16"/>
      <c r="AF149" s="16"/>
      <c r="AG149" s="24"/>
      <c r="AH149" s="23"/>
      <c r="AI149" s="16"/>
      <c r="AJ149" s="16"/>
      <c r="AK149" s="24"/>
      <c r="AL149" s="23"/>
      <c r="AM149" s="16"/>
      <c r="AN149" s="16"/>
      <c r="AO149" s="24"/>
      <c r="AP149" s="23"/>
      <c r="AQ149" s="25">
        <f t="shared" si="0"/>
        <v>0</v>
      </c>
      <c r="AR149" s="23"/>
      <c r="AS149" s="16"/>
      <c r="AT149" s="16"/>
      <c r="AU149" s="24"/>
      <c r="AV149" s="23"/>
      <c r="AW149" s="16"/>
      <c r="AX149" s="16"/>
      <c r="AY149" s="24"/>
      <c r="AZ149" s="23"/>
      <c r="BA149" s="16"/>
      <c r="BB149" s="16"/>
      <c r="BC149" s="24"/>
      <c r="BD149" s="23"/>
      <c r="BE149" s="16"/>
      <c r="BF149" s="16"/>
      <c r="BG149" s="24"/>
      <c r="BH149" s="23"/>
      <c r="BI149" s="16"/>
      <c r="BJ149" s="16"/>
      <c r="BK149" s="24"/>
      <c r="BL149" s="23"/>
      <c r="BM149" s="16"/>
      <c r="BN149" s="16"/>
      <c r="BO149" s="24"/>
      <c r="BP149" s="23"/>
      <c r="BQ149" s="16"/>
      <c r="BR149" s="16"/>
      <c r="BS149" s="24"/>
      <c r="BT149" s="23"/>
      <c r="BU149" s="16"/>
      <c r="BV149" s="16"/>
      <c r="BW149" s="24"/>
      <c r="BX149" s="23"/>
      <c r="BY149" s="16"/>
      <c r="BZ149" s="16"/>
      <c r="CA149" s="24"/>
      <c r="CB149" s="23"/>
      <c r="CC149" s="16"/>
      <c r="CD149" s="16"/>
      <c r="CE149" s="24"/>
      <c r="CF149" s="23"/>
      <c r="CG149" s="16"/>
      <c r="CH149" s="16"/>
      <c r="CI149" s="24"/>
      <c r="CJ149" s="23"/>
      <c r="CK149" s="16"/>
      <c r="CL149" s="16"/>
      <c r="CM149" s="24"/>
      <c r="CN149" s="23"/>
      <c r="CO149" s="16"/>
      <c r="CP149" s="16"/>
      <c r="CQ149" s="26">
        <f t="shared" si="12"/>
        <v>0</v>
      </c>
      <c r="CR149" s="23">
        <v>0.5</v>
      </c>
      <c r="CS149" s="16"/>
      <c r="CT149" s="16"/>
      <c r="CU149" s="24"/>
      <c r="CV149" s="23"/>
      <c r="CW149" s="16"/>
      <c r="CX149" s="16"/>
      <c r="CY149" s="24"/>
      <c r="CZ149" s="23"/>
      <c r="DA149" s="16"/>
      <c r="DB149" s="16"/>
      <c r="DC149" s="24"/>
      <c r="DD149" s="23"/>
      <c r="DE149" s="16"/>
      <c r="DF149" s="16"/>
      <c r="DG149" s="81">
        <v>200000000</v>
      </c>
      <c r="DH149" s="82">
        <v>0.1</v>
      </c>
      <c r="DI149" s="16"/>
      <c r="DJ149" s="16"/>
      <c r="DK149" s="24"/>
      <c r="DL149" s="82">
        <v>0.14000000000000001</v>
      </c>
      <c r="DM149" s="16"/>
      <c r="DN149" s="16"/>
      <c r="DO149" s="24"/>
      <c r="DP149" s="82">
        <v>0.19</v>
      </c>
      <c r="DQ149" s="16"/>
      <c r="DR149" s="16"/>
      <c r="DS149" s="24"/>
      <c r="DT149" s="82">
        <v>0.24</v>
      </c>
      <c r="DU149" s="16"/>
      <c r="DV149" s="16"/>
      <c r="DW149" s="81">
        <v>155701675</v>
      </c>
      <c r="DX149" s="82">
        <v>0.28999999999999998</v>
      </c>
      <c r="DY149" s="16"/>
      <c r="DZ149" s="16"/>
      <c r="EA149" s="24"/>
      <c r="EB149" s="82">
        <v>0.33</v>
      </c>
      <c r="EC149" s="16"/>
      <c r="ED149" s="16"/>
      <c r="EE149" s="24"/>
      <c r="EF149" s="82">
        <v>0.38</v>
      </c>
      <c r="EG149" s="16"/>
      <c r="EH149" s="16"/>
      <c r="EI149" s="24"/>
      <c r="EJ149" s="82"/>
      <c r="EK149" s="16"/>
      <c r="EL149" s="16"/>
      <c r="EM149" s="81">
        <v>155701675</v>
      </c>
      <c r="EN149" s="82">
        <v>0.48</v>
      </c>
      <c r="EO149" s="16"/>
      <c r="EP149" s="16"/>
      <c r="EQ149" s="26">
        <f t="shared" si="2"/>
        <v>511403350</v>
      </c>
      <c r="ER149" s="23">
        <v>1</v>
      </c>
      <c r="ES149" s="16"/>
      <c r="ET149" s="16"/>
      <c r="EU149" s="26">
        <v>511403350</v>
      </c>
    </row>
    <row r="150" spans="1:151" ht="44.25" customHeight="1">
      <c r="A150" s="9" t="s">
        <v>9</v>
      </c>
      <c r="B150" s="11" t="s">
        <v>251</v>
      </c>
      <c r="C150" s="11" t="s">
        <v>18</v>
      </c>
      <c r="D150" s="12">
        <v>26005258</v>
      </c>
      <c r="E150" s="51" t="s">
        <v>490</v>
      </c>
      <c r="F150" s="9" t="s">
        <v>74</v>
      </c>
      <c r="G150" s="13" t="s">
        <v>494</v>
      </c>
      <c r="H150" s="147">
        <v>5335525119</v>
      </c>
      <c r="I150" s="173" t="s">
        <v>495</v>
      </c>
      <c r="J150" s="16" t="s">
        <v>29</v>
      </c>
      <c r="K150" s="174" t="s">
        <v>225</v>
      </c>
      <c r="L150" s="83">
        <v>46472</v>
      </c>
      <c r="M150" s="77">
        <v>47118</v>
      </c>
      <c r="N150" s="103">
        <v>46418</v>
      </c>
      <c r="O150" s="48">
        <f t="shared" ca="1" si="42"/>
        <v>476</v>
      </c>
      <c r="P150" s="12" t="str">
        <f ca="1">IF(O150&gt;=6,"Vigente",IF(AND(O150&gt;=1,O150&lt;=5),"Por Vencer","Vencido"))</f>
        <v>Vigente</v>
      </c>
      <c r="Q150" s="103">
        <v>46466</v>
      </c>
      <c r="R150" s="48">
        <f t="shared" ca="1" si="43"/>
        <v>524</v>
      </c>
      <c r="S150" s="12" t="str">
        <f t="shared" ca="1" si="44"/>
        <v>Vigente</v>
      </c>
      <c r="T150" s="104" t="s">
        <v>493</v>
      </c>
      <c r="U150" s="22"/>
      <c r="V150" s="23"/>
      <c r="W150" s="24"/>
      <c r="X150" s="24"/>
      <c r="Y150" s="24"/>
      <c r="Z150" s="23"/>
      <c r="AA150" s="16"/>
      <c r="AB150" s="16"/>
      <c r="AC150" s="24"/>
      <c r="AD150" s="23"/>
      <c r="AE150" s="16"/>
      <c r="AF150" s="16"/>
      <c r="AG150" s="24"/>
      <c r="AH150" s="23"/>
      <c r="AI150" s="16"/>
      <c r="AJ150" s="16"/>
      <c r="AK150" s="24"/>
      <c r="AL150" s="23"/>
      <c r="AM150" s="16"/>
      <c r="AN150" s="16"/>
      <c r="AO150" s="24"/>
      <c r="AP150" s="23"/>
      <c r="AQ150" s="25">
        <f t="shared" si="0"/>
        <v>0</v>
      </c>
      <c r="AR150" s="23"/>
      <c r="AS150" s="16"/>
      <c r="AT150" s="16"/>
      <c r="AU150" s="24"/>
      <c r="AV150" s="23"/>
      <c r="AW150" s="16"/>
      <c r="AX150" s="16"/>
      <c r="AY150" s="24"/>
      <c r="AZ150" s="23"/>
      <c r="BA150" s="16"/>
      <c r="BB150" s="16"/>
      <c r="BC150" s="24"/>
      <c r="BD150" s="23"/>
      <c r="BE150" s="16"/>
      <c r="BF150" s="16"/>
      <c r="BG150" s="24"/>
      <c r="BH150" s="23"/>
      <c r="BI150" s="16"/>
      <c r="BJ150" s="16"/>
      <c r="BK150" s="24"/>
      <c r="BL150" s="23"/>
      <c r="BM150" s="16"/>
      <c r="BN150" s="16"/>
      <c r="BO150" s="24"/>
      <c r="BP150" s="23"/>
      <c r="BQ150" s="16"/>
      <c r="BR150" s="16"/>
      <c r="BS150" s="24"/>
      <c r="BT150" s="23"/>
      <c r="BU150" s="16"/>
      <c r="BV150" s="16"/>
      <c r="BW150" s="24"/>
      <c r="BX150" s="23"/>
      <c r="BY150" s="16"/>
      <c r="BZ150" s="16"/>
      <c r="CA150" s="24"/>
      <c r="CB150" s="23"/>
      <c r="CC150" s="16"/>
      <c r="CD150" s="16"/>
      <c r="CE150" s="24"/>
      <c r="CF150" s="23"/>
      <c r="CG150" s="16"/>
      <c r="CH150" s="16"/>
      <c r="CI150" s="24"/>
      <c r="CJ150" s="23"/>
      <c r="CK150" s="16"/>
      <c r="CL150" s="16"/>
      <c r="CM150" s="24"/>
      <c r="CN150" s="23"/>
      <c r="CO150" s="16"/>
      <c r="CP150" s="16"/>
      <c r="CQ150" s="26">
        <f t="shared" si="12"/>
        <v>0</v>
      </c>
      <c r="CR150" s="23">
        <v>0.38919999999999999</v>
      </c>
      <c r="CS150" s="16"/>
      <c r="CT150" s="16"/>
      <c r="CU150" s="24"/>
      <c r="CV150" s="23"/>
      <c r="CW150" s="16"/>
      <c r="CX150" s="16"/>
      <c r="CY150" s="24"/>
      <c r="CZ150" s="23"/>
      <c r="DA150" s="16"/>
      <c r="DB150" s="16"/>
      <c r="DC150" s="24"/>
      <c r="DD150" s="23"/>
      <c r="DE150" s="16"/>
      <c r="DF150" s="16"/>
      <c r="DG150" s="86">
        <v>485047738</v>
      </c>
      <c r="DH150" s="82">
        <v>0.09</v>
      </c>
      <c r="DI150" s="16"/>
      <c r="DJ150" s="16"/>
      <c r="DK150" s="24"/>
      <c r="DL150" s="23"/>
      <c r="DM150" s="16"/>
      <c r="DN150" s="16"/>
      <c r="DO150" s="86">
        <v>485047738</v>
      </c>
      <c r="DP150" s="82">
        <v>0.18</v>
      </c>
      <c r="DQ150" s="16"/>
      <c r="DR150" s="16"/>
      <c r="DS150" s="24"/>
      <c r="DT150" s="23"/>
      <c r="DU150" s="16"/>
      <c r="DV150" s="16"/>
      <c r="DW150" s="81">
        <v>485047738</v>
      </c>
      <c r="DX150" s="82">
        <v>0.27</v>
      </c>
      <c r="DY150" s="16"/>
      <c r="DZ150" s="16"/>
      <c r="EA150" s="24"/>
      <c r="EB150" s="23"/>
      <c r="EC150" s="16"/>
      <c r="ED150" s="16"/>
      <c r="EE150" s="86">
        <v>485047738</v>
      </c>
      <c r="EF150" s="82">
        <v>0.36</v>
      </c>
      <c r="EG150" s="16"/>
      <c r="EH150" s="16"/>
      <c r="EI150" s="24"/>
      <c r="EJ150" s="23"/>
      <c r="EK150" s="16"/>
      <c r="EL150" s="16"/>
      <c r="EM150" s="81">
        <v>485047738</v>
      </c>
      <c r="EN150" s="82">
        <v>0.45</v>
      </c>
      <c r="EO150" s="16"/>
      <c r="EP150" s="16"/>
      <c r="EQ150" s="26">
        <f t="shared" si="2"/>
        <v>2425238690</v>
      </c>
      <c r="ER150" s="23">
        <v>1.0007999999999999</v>
      </c>
      <c r="ES150" s="16"/>
      <c r="ET150" s="16"/>
      <c r="EU150" s="26">
        <v>2425238690</v>
      </c>
    </row>
    <row r="151" spans="1:151" ht="44.25" customHeight="1">
      <c r="A151" s="9" t="s">
        <v>9</v>
      </c>
      <c r="B151" s="11" t="s">
        <v>251</v>
      </c>
      <c r="C151" s="11" t="s">
        <v>49</v>
      </c>
      <c r="D151" s="12">
        <v>26005258</v>
      </c>
      <c r="E151" s="51" t="s">
        <v>490</v>
      </c>
      <c r="F151" s="9" t="s">
        <v>74</v>
      </c>
      <c r="G151" s="13" t="s">
        <v>496</v>
      </c>
      <c r="H151" s="14">
        <v>418681928.06</v>
      </c>
      <c r="I151" s="15" t="s">
        <v>497</v>
      </c>
      <c r="J151" s="16" t="s">
        <v>225</v>
      </c>
      <c r="K151" s="16" t="s">
        <v>225</v>
      </c>
      <c r="L151" s="84">
        <v>46472</v>
      </c>
      <c r="M151" s="77">
        <v>47087</v>
      </c>
      <c r="N151" s="78">
        <v>46418</v>
      </c>
      <c r="O151" s="48">
        <f t="shared" ca="1" si="42"/>
        <v>476</v>
      </c>
      <c r="P151" s="12" t="str">
        <f ca="1">IF(O151&gt;=6,"Vigente",IF(AND(O151&gt;=1,O151&lt;=5),"Por Vencer","Vencido"))</f>
        <v>Vigente</v>
      </c>
      <c r="Q151" s="103">
        <v>46468</v>
      </c>
      <c r="R151" s="48">
        <f t="shared" ca="1" si="43"/>
        <v>526</v>
      </c>
      <c r="S151" s="12" t="str">
        <f t="shared" ca="1" si="44"/>
        <v>Vigente</v>
      </c>
      <c r="T151" s="104" t="s">
        <v>498</v>
      </c>
      <c r="U151" s="22"/>
      <c r="V151" s="23"/>
      <c r="W151" s="24"/>
      <c r="X151" s="24"/>
      <c r="Y151" s="24"/>
      <c r="Z151" s="23"/>
      <c r="AA151" s="16"/>
      <c r="AB151" s="16"/>
      <c r="AC151" s="24"/>
      <c r="AD151" s="23"/>
      <c r="AE151" s="16"/>
      <c r="AF151" s="16"/>
      <c r="AG151" s="24"/>
      <c r="AH151" s="23"/>
      <c r="AI151" s="16"/>
      <c r="AJ151" s="16"/>
      <c r="AK151" s="24"/>
      <c r="AL151" s="23"/>
      <c r="AM151" s="16"/>
      <c r="AN151" s="16"/>
      <c r="AO151" s="24"/>
      <c r="AP151" s="23"/>
      <c r="AQ151" s="25">
        <f t="shared" si="0"/>
        <v>0</v>
      </c>
      <c r="AR151" s="23"/>
      <c r="AS151" s="16"/>
      <c r="AT151" s="16"/>
      <c r="AU151" s="24"/>
      <c r="AV151" s="23"/>
      <c r="AW151" s="16"/>
      <c r="AX151" s="16"/>
      <c r="AY151" s="24"/>
      <c r="AZ151" s="23"/>
      <c r="BA151" s="16"/>
      <c r="BB151" s="16"/>
      <c r="BC151" s="24"/>
      <c r="BD151" s="23"/>
      <c r="BE151" s="16"/>
      <c r="BF151" s="16"/>
      <c r="BG151" s="24"/>
      <c r="BH151" s="23"/>
      <c r="BI151" s="16"/>
      <c r="BJ151" s="16"/>
      <c r="BK151" s="24"/>
      <c r="BL151" s="23"/>
      <c r="BM151" s="16"/>
      <c r="BN151" s="16"/>
      <c r="BO151" s="24"/>
      <c r="BP151" s="23"/>
      <c r="BQ151" s="16"/>
      <c r="BR151" s="16"/>
      <c r="BS151" s="24"/>
      <c r="BT151" s="23"/>
      <c r="BU151" s="16"/>
      <c r="BV151" s="16"/>
      <c r="BW151" s="24"/>
      <c r="BX151" s="23"/>
      <c r="BY151" s="16"/>
      <c r="BZ151" s="16"/>
      <c r="CA151" s="24"/>
      <c r="CB151" s="23"/>
      <c r="CC151" s="16"/>
      <c r="CD151" s="16"/>
      <c r="CE151" s="24"/>
      <c r="CF151" s="23"/>
      <c r="CG151" s="16"/>
      <c r="CH151" s="16"/>
      <c r="CI151" s="24"/>
      <c r="CJ151" s="23"/>
      <c r="CK151" s="16"/>
      <c r="CL151" s="16"/>
      <c r="CM151" s="24"/>
      <c r="CN151" s="23"/>
      <c r="CO151" s="16"/>
      <c r="CP151" s="16"/>
      <c r="CQ151" s="26">
        <f t="shared" si="12"/>
        <v>0</v>
      </c>
      <c r="CR151" s="23"/>
      <c r="CS151" s="16"/>
      <c r="CT151" s="16"/>
      <c r="CU151" s="24"/>
      <c r="CV151" s="23"/>
      <c r="CW151" s="16"/>
      <c r="CX151" s="16"/>
      <c r="CY151" s="24"/>
      <c r="CZ151" s="23"/>
      <c r="DA151" s="16"/>
      <c r="DB151" s="16"/>
      <c r="DC151" s="24"/>
      <c r="DD151" s="23"/>
      <c r="DE151" s="16"/>
      <c r="DF151" s="16"/>
      <c r="DG151" s="175">
        <v>78460993</v>
      </c>
      <c r="DH151" s="82">
        <v>0.1</v>
      </c>
      <c r="DI151" s="16"/>
      <c r="DJ151" s="16"/>
      <c r="DK151" s="24"/>
      <c r="DL151" s="82">
        <v>0.14000000000000001</v>
      </c>
      <c r="DM151" s="16"/>
      <c r="DN151" s="16"/>
      <c r="DO151" s="24"/>
      <c r="DP151" s="82">
        <v>0.19</v>
      </c>
      <c r="DQ151" s="16"/>
      <c r="DR151" s="16"/>
      <c r="DS151" s="24"/>
      <c r="DT151" s="82">
        <v>0.24</v>
      </c>
      <c r="DU151" s="16"/>
      <c r="DV151" s="16"/>
      <c r="DW151" s="81">
        <v>61085693</v>
      </c>
      <c r="DX151" s="82">
        <v>0.28999999999999998</v>
      </c>
      <c r="DY151" s="16"/>
      <c r="DZ151" s="16"/>
      <c r="EA151" s="24"/>
      <c r="EB151" s="82">
        <v>0.33</v>
      </c>
      <c r="EC151" s="16"/>
      <c r="ED151" s="16"/>
      <c r="EE151" s="81">
        <v>61085693</v>
      </c>
      <c r="EF151" s="82">
        <v>0.38</v>
      </c>
      <c r="EG151" s="16"/>
      <c r="EH151" s="16"/>
      <c r="EI151" s="24"/>
      <c r="EJ151" s="82">
        <v>0.43</v>
      </c>
      <c r="EK151" s="16"/>
      <c r="EL151" s="16"/>
      <c r="EM151" s="24"/>
      <c r="EN151" s="82">
        <v>0.48</v>
      </c>
      <c r="EO151" s="16"/>
      <c r="EP151" s="16"/>
      <c r="EQ151" s="26">
        <f t="shared" si="2"/>
        <v>200632379</v>
      </c>
      <c r="ER151" s="23">
        <v>1</v>
      </c>
      <c r="ES151" s="16"/>
      <c r="ET151" s="16"/>
      <c r="EU151" s="26">
        <v>200632379</v>
      </c>
    </row>
    <row r="152" spans="1:151" ht="44.25" customHeight="1">
      <c r="A152" s="9" t="s">
        <v>9</v>
      </c>
      <c r="B152" s="10" t="s">
        <v>251</v>
      </c>
      <c r="C152" s="11" t="s">
        <v>49</v>
      </c>
      <c r="D152" s="12">
        <v>26005258</v>
      </c>
      <c r="E152" s="51" t="s">
        <v>490</v>
      </c>
      <c r="F152" s="9" t="s">
        <v>74</v>
      </c>
      <c r="G152" s="13" t="s">
        <v>499</v>
      </c>
      <c r="H152" s="147">
        <v>2093409640</v>
      </c>
      <c r="I152" s="15" t="s">
        <v>497</v>
      </c>
      <c r="J152" s="16" t="s">
        <v>225</v>
      </c>
      <c r="K152" s="16" t="s">
        <v>225</v>
      </c>
      <c r="L152" s="77">
        <v>46472</v>
      </c>
      <c r="M152" s="77">
        <v>47087</v>
      </c>
      <c r="N152" s="78">
        <v>46418</v>
      </c>
      <c r="O152" s="48">
        <f t="shared" ca="1" si="42"/>
        <v>476</v>
      </c>
      <c r="P152" s="12" t="str">
        <f ca="1">IF(O152&gt;=6,"Vigente",IF(AND(O152&gt;=1,O152&lt;=5),"Por Vencer","Vencido"))</f>
        <v>Vigente</v>
      </c>
      <c r="Q152" s="103">
        <v>46468</v>
      </c>
      <c r="R152" s="48">
        <f t="shared" ca="1" si="43"/>
        <v>526</v>
      </c>
      <c r="S152" s="12" t="str">
        <f t="shared" ca="1" si="44"/>
        <v>Vigente</v>
      </c>
      <c r="T152" s="104" t="s">
        <v>498</v>
      </c>
      <c r="U152" s="22"/>
      <c r="V152" s="23"/>
      <c r="W152" s="24"/>
      <c r="X152" s="24"/>
      <c r="Y152" s="24"/>
      <c r="Z152" s="23"/>
      <c r="AA152" s="16"/>
      <c r="AB152" s="16"/>
      <c r="AC152" s="24"/>
      <c r="AD152" s="23"/>
      <c r="AE152" s="16"/>
      <c r="AF152" s="16"/>
      <c r="AG152" s="24"/>
      <c r="AH152" s="23"/>
      <c r="AI152" s="16"/>
      <c r="AJ152" s="16"/>
      <c r="AK152" s="24"/>
      <c r="AL152" s="23"/>
      <c r="AM152" s="16"/>
      <c r="AN152" s="16"/>
      <c r="AO152" s="24"/>
      <c r="AP152" s="23"/>
      <c r="AQ152" s="25">
        <f t="shared" si="0"/>
        <v>0</v>
      </c>
      <c r="AR152" s="23"/>
      <c r="AS152" s="16"/>
      <c r="AT152" s="16"/>
      <c r="AU152" s="24"/>
      <c r="AV152" s="23"/>
      <c r="AW152" s="16"/>
      <c r="AX152" s="16"/>
      <c r="AY152" s="24"/>
      <c r="AZ152" s="23"/>
      <c r="BA152" s="16"/>
      <c r="BB152" s="16"/>
      <c r="BC152" s="24"/>
      <c r="BD152" s="23"/>
      <c r="BE152" s="16"/>
      <c r="BF152" s="16"/>
      <c r="BG152" s="24"/>
      <c r="BH152" s="23"/>
      <c r="BI152" s="16"/>
      <c r="BJ152" s="16"/>
      <c r="BK152" s="24"/>
      <c r="BL152" s="23"/>
      <c r="BM152" s="16"/>
      <c r="BN152" s="16"/>
      <c r="BO152" s="24"/>
      <c r="BP152" s="23"/>
      <c r="BQ152" s="16"/>
      <c r="BR152" s="16"/>
      <c r="BS152" s="24"/>
      <c r="BT152" s="23"/>
      <c r="BU152" s="16"/>
      <c r="BV152" s="16"/>
      <c r="BW152" s="24"/>
      <c r="BX152" s="23"/>
      <c r="BY152" s="16"/>
      <c r="BZ152" s="16"/>
      <c r="CA152" s="24"/>
      <c r="CB152" s="23"/>
      <c r="CC152" s="16"/>
      <c r="CD152" s="16"/>
      <c r="CE152" s="24"/>
      <c r="CF152" s="23"/>
      <c r="CG152" s="16"/>
      <c r="CH152" s="16"/>
      <c r="CI152" s="24"/>
      <c r="CJ152" s="23"/>
      <c r="CK152" s="16"/>
      <c r="CL152" s="16"/>
      <c r="CM152" s="24"/>
      <c r="CN152" s="23"/>
      <c r="CO152" s="16"/>
      <c r="CP152" s="16"/>
      <c r="CQ152" s="26">
        <f t="shared" si="12"/>
        <v>0</v>
      </c>
      <c r="CR152" s="23"/>
      <c r="CS152" s="16"/>
      <c r="CT152" s="16"/>
      <c r="CU152" s="24"/>
      <c r="CV152" s="23"/>
      <c r="CW152" s="16"/>
      <c r="CX152" s="16"/>
      <c r="CY152" s="24"/>
      <c r="CZ152" s="23"/>
      <c r="DA152" s="16"/>
      <c r="DB152" s="16"/>
      <c r="DC152" s="24"/>
      <c r="DD152" s="23"/>
      <c r="DE152" s="16"/>
      <c r="DF152" s="16"/>
      <c r="DG152" s="176">
        <v>190309967</v>
      </c>
      <c r="DH152" s="82">
        <v>0.09</v>
      </c>
      <c r="DI152" s="16"/>
      <c r="DJ152" s="16"/>
      <c r="DK152" s="24"/>
      <c r="DL152" s="23"/>
      <c r="DM152" s="16"/>
      <c r="DN152" s="16"/>
      <c r="DO152" s="81">
        <v>190309967</v>
      </c>
      <c r="DP152" s="82">
        <v>0.18</v>
      </c>
      <c r="DQ152" s="16"/>
      <c r="DR152" s="16"/>
      <c r="DS152" s="24"/>
      <c r="DT152" s="23"/>
      <c r="DU152" s="16"/>
      <c r="DV152" s="16"/>
      <c r="DW152" s="81">
        <v>190309967</v>
      </c>
      <c r="DX152" s="82">
        <v>0.27</v>
      </c>
      <c r="DY152" s="16"/>
      <c r="DZ152" s="16"/>
      <c r="EA152" s="24"/>
      <c r="EB152" s="23"/>
      <c r="EC152" s="16"/>
      <c r="ED152" s="16"/>
      <c r="EE152" s="81">
        <v>190309967</v>
      </c>
      <c r="EF152" s="82">
        <v>0.36</v>
      </c>
      <c r="EG152" s="16"/>
      <c r="EH152" s="16"/>
      <c r="EI152" s="24"/>
      <c r="EJ152" s="23"/>
      <c r="EK152" s="16"/>
      <c r="EL152" s="16"/>
      <c r="EM152" s="81">
        <v>190309967</v>
      </c>
      <c r="EN152" s="82">
        <v>0.45</v>
      </c>
      <c r="EO152" s="16"/>
      <c r="EP152" s="16"/>
      <c r="EQ152" s="26">
        <f t="shared" si="2"/>
        <v>951549835</v>
      </c>
      <c r="ER152" s="23">
        <v>1</v>
      </c>
      <c r="ES152" s="16"/>
      <c r="ET152" s="16"/>
      <c r="EU152" s="26">
        <v>951549835</v>
      </c>
    </row>
    <row r="153" spans="1:151" ht="44.25" customHeight="1">
      <c r="A153" s="9" t="s">
        <v>9</v>
      </c>
      <c r="B153" s="27" t="s">
        <v>251</v>
      </c>
      <c r="C153" s="11" t="s">
        <v>49</v>
      </c>
      <c r="D153" s="12">
        <v>26005258</v>
      </c>
      <c r="E153" s="51" t="s">
        <v>490</v>
      </c>
      <c r="F153" s="9" t="s">
        <v>74</v>
      </c>
      <c r="G153" s="13" t="s">
        <v>500</v>
      </c>
      <c r="H153" s="147">
        <v>39356101238</v>
      </c>
      <c r="I153" s="15" t="s">
        <v>497</v>
      </c>
      <c r="J153" s="177" t="s">
        <v>225</v>
      </c>
      <c r="K153" s="177" t="s">
        <v>225</v>
      </c>
      <c r="L153" s="98">
        <v>46528</v>
      </c>
      <c r="M153" s="77">
        <v>47057</v>
      </c>
      <c r="N153" s="78">
        <v>46418</v>
      </c>
      <c r="O153" s="48">
        <f t="shared" ca="1" si="42"/>
        <v>476</v>
      </c>
      <c r="P153" s="12" t="str">
        <f ca="1">IF(O153&gt;=6,"Vigente",IF(AND(O153&gt;=1,O153&lt;=5),"Por Vencer","Vencido"))</f>
        <v>Vigente</v>
      </c>
      <c r="Q153" s="103">
        <v>46522</v>
      </c>
      <c r="R153" s="48">
        <f t="shared" ca="1" si="43"/>
        <v>580</v>
      </c>
      <c r="S153" s="12" t="str">
        <f t="shared" ca="1" si="44"/>
        <v>Vigente</v>
      </c>
      <c r="T153" s="178" t="s">
        <v>498</v>
      </c>
      <c r="U153" s="179"/>
      <c r="V153" s="180"/>
      <c r="W153" s="181"/>
      <c r="X153" s="181"/>
      <c r="Y153" s="181"/>
      <c r="Z153" s="180"/>
      <c r="AA153" s="177"/>
      <c r="AB153" s="177"/>
      <c r="AC153" s="181"/>
      <c r="AD153" s="180"/>
      <c r="AE153" s="177"/>
      <c r="AF153" s="177"/>
      <c r="AG153" s="181"/>
      <c r="AH153" s="180"/>
      <c r="AI153" s="177"/>
      <c r="AJ153" s="177"/>
      <c r="AK153" s="181"/>
      <c r="AL153" s="180"/>
      <c r="AM153" s="177"/>
      <c r="AN153" s="177"/>
      <c r="AO153" s="181"/>
      <c r="AP153" s="182"/>
      <c r="AQ153" s="25">
        <f t="shared" si="0"/>
        <v>0</v>
      </c>
      <c r="AR153" s="180"/>
      <c r="AS153" s="177"/>
      <c r="AT153" s="177"/>
      <c r="AU153" s="181"/>
      <c r="AV153" s="180"/>
      <c r="AW153" s="177"/>
      <c r="AX153" s="177"/>
      <c r="AY153" s="181"/>
      <c r="AZ153" s="180"/>
      <c r="BA153" s="177"/>
      <c r="BB153" s="177"/>
      <c r="BC153" s="181"/>
      <c r="BD153" s="180"/>
      <c r="BE153" s="177"/>
      <c r="BF153" s="177"/>
      <c r="BG153" s="181"/>
      <c r="BH153" s="180"/>
      <c r="BI153" s="177"/>
      <c r="BJ153" s="177"/>
      <c r="BK153" s="181"/>
      <c r="BL153" s="180"/>
      <c r="BM153" s="177"/>
      <c r="BN153" s="177"/>
      <c r="BO153" s="181"/>
      <c r="BP153" s="180"/>
      <c r="BQ153" s="177"/>
      <c r="BR153" s="177"/>
      <c r="BS153" s="181"/>
      <c r="BT153" s="180"/>
      <c r="BU153" s="177"/>
      <c r="BV153" s="177"/>
      <c r="BW153" s="181"/>
      <c r="BX153" s="180"/>
      <c r="BY153" s="177"/>
      <c r="BZ153" s="177"/>
      <c r="CA153" s="181"/>
      <c r="CB153" s="180"/>
      <c r="CC153" s="177"/>
      <c r="CD153" s="177"/>
      <c r="CE153" s="181"/>
      <c r="CF153" s="180"/>
      <c r="CG153" s="177"/>
      <c r="CH153" s="177"/>
      <c r="CI153" s="181"/>
      <c r="CJ153" s="180"/>
      <c r="CK153" s="177"/>
      <c r="CL153" s="177"/>
      <c r="CM153" s="181"/>
      <c r="CN153" s="180"/>
      <c r="CO153" s="177"/>
      <c r="CP153" s="183"/>
      <c r="CQ153" s="26">
        <f t="shared" si="12"/>
        <v>0</v>
      </c>
      <c r="CR153" s="180"/>
      <c r="CS153" s="177"/>
      <c r="CT153" s="177"/>
      <c r="CU153" s="181"/>
      <c r="CV153" s="180"/>
      <c r="CW153" s="177"/>
      <c r="CX153" s="177"/>
      <c r="CY153" s="181"/>
      <c r="CZ153" s="180"/>
      <c r="DA153" s="177"/>
      <c r="DB153" s="177"/>
      <c r="DC153" s="181"/>
      <c r="DD153" s="180"/>
      <c r="DE153" s="177"/>
      <c r="DF153" s="177"/>
      <c r="DG153" s="181"/>
      <c r="DH153" s="180"/>
      <c r="DI153" s="177"/>
      <c r="DJ153" s="177"/>
      <c r="DK153" s="181"/>
      <c r="DL153" s="184">
        <v>0</v>
      </c>
      <c r="DM153" s="177"/>
      <c r="DN153" s="177"/>
      <c r="DO153" s="181">
        <v>5802931523</v>
      </c>
      <c r="DP153" s="184">
        <v>0.01</v>
      </c>
      <c r="DQ153" s="177"/>
      <c r="DR153" s="177"/>
      <c r="DS153" s="181"/>
      <c r="DT153" s="184">
        <v>0.02</v>
      </c>
      <c r="DU153" s="177"/>
      <c r="DV153" s="177"/>
      <c r="DW153" s="181"/>
      <c r="DX153" s="184">
        <v>0.02</v>
      </c>
      <c r="DY153" s="177"/>
      <c r="DZ153" s="177"/>
      <c r="EA153" s="181"/>
      <c r="EB153" s="184">
        <v>0.04</v>
      </c>
      <c r="EC153" s="177"/>
      <c r="ED153" s="177"/>
      <c r="EE153" s="181"/>
      <c r="EF153" s="184">
        <v>0.06</v>
      </c>
      <c r="EG153" s="177"/>
      <c r="EH153" s="177"/>
      <c r="EI153" s="181"/>
      <c r="EJ153" s="184">
        <v>0.1</v>
      </c>
      <c r="EK153" s="177"/>
      <c r="EL153" s="177"/>
      <c r="EM153" s="181"/>
      <c r="EN153" s="184">
        <v>0.15</v>
      </c>
      <c r="EO153" s="177"/>
      <c r="EP153" s="183"/>
      <c r="EQ153" s="26">
        <f t="shared" si="2"/>
        <v>5802931523</v>
      </c>
      <c r="ER153" s="180">
        <v>1</v>
      </c>
      <c r="ES153" s="177"/>
      <c r="ET153" s="183"/>
      <c r="EU153" s="26">
        <v>5802931523</v>
      </c>
    </row>
    <row r="154" spans="1:151" ht="44.25" customHeight="1" thickBot="1">
      <c r="A154" s="9" t="s">
        <v>9</v>
      </c>
      <c r="B154" s="185" t="s">
        <v>251</v>
      </c>
      <c r="C154" s="186" t="s">
        <v>18</v>
      </c>
      <c r="D154" s="187">
        <v>26005258</v>
      </c>
      <c r="E154" s="188" t="s">
        <v>490</v>
      </c>
      <c r="F154" s="9" t="s">
        <v>74</v>
      </c>
      <c r="G154" s="189" t="s">
        <v>501</v>
      </c>
      <c r="H154" s="190">
        <v>100307872233</v>
      </c>
      <c r="I154" s="191" t="s">
        <v>502</v>
      </c>
      <c r="J154" s="192" t="s">
        <v>29</v>
      </c>
      <c r="K154" s="192" t="s">
        <v>225</v>
      </c>
      <c r="L154" s="193">
        <v>46528</v>
      </c>
      <c r="M154" s="77">
        <v>47087</v>
      </c>
      <c r="N154" s="46">
        <v>46418</v>
      </c>
      <c r="O154" s="48">
        <f t="shared" ca="1" si="42"/>
        <v>476</v>
      </c>
      <c r="P154" s="12" t="str">
        <f ca="1">IF(O154&gt;=6,"Vigente",IF(AND(O154&gt;=1,O154&lt;=5),"Por Vencer","Vencido"))</f>
        <v>Vigente</v>
      </c>
      <c r="Q154" s="103">
        <v>46522</v>
      </c>
      <c r="R154" s="48">
        <f t="shared" ca="1" si="43"/>
        <v>580</v>
      </c>
      <c r="S154" s="12" t="str">
        <f t="shared" ca="1" si="44"/>
        <v>Vigente</v>
      </c>
      <c r="T154" s="194" t="s">
        <v>493</v>
      </c>
      <c r="U154" s="195"/>
      <c r="V154" s="196"/>
      <c r="W154" s="197"/>
      <c r="X154" s="197"/>
      <c r="Y154" s="197"/>
      <c r="Z154" s="196"/>
      <c r="AA154" s="192"/>
      <c r="AB154" s="192"/>
      <c r="AC154" s="197"/>
      <c r="AD154" s="196"/>
      <c r="AE154" s="192"/>
      <c r="AF154" s="192"/>
      <c r="AG154" s="197"/>
      <c r="AH154" s="196"/>
      <c r="AI154" s="192"/>
      <c r="AJ154" s="192"/>
      <c r="AK154" s="197"/>
      <c r="AL154" s="196"/>
      <c r="AM154" s="192"/>
      <c r="AN154" s="192"/>
      <c r="AO154" s="197"/>
      <c r="AP154" s="196"/>
      <c r="AQ154" s="25">
        <f t="shared" si="0"/>
        <v>0</v>
      </c>
      <c r="AR154" s="196"/>
      <c r="AS154" s="192"/>
      <c r="AT154" s="192"/>
      <c r="AU154" s="197"/>
      <c r="AV154" s="196"/>
      <c r="AW154" s="192"/>
      <c r="AX154" s="192"/>
      <c r="AY154" s="197"/>
      <c r="AZ154" s="196"/>
      <c r="BA154" s="192"/>
      <c r="BB154" s="192"/>
      <c r="BC154" s="197"/>
      <c r="BD154" s="196"/>
      <c r="BE154" s="192"/>
      <c r="BF154" s="192"/>
      <c r="BG154" s="197"/>
      <c r="BH154" s="196"/>
      <c r="BI154" s="192"/>
      <c r="BJ154" s="192"/>
      <c r="BK154" s="197"/>
      <c r="BL154" s="196"/>
      <c r="BM154" s="192"/>
      <c r="BN154" s="192"/>
      <c r="BO154" s="197"/>
      <c r="BP154" s="196"/>
      <c r="BQ154" s="192"/>
      <c r="BR154" s="192"/>
      <c r="BS154" s="197"/>
      <c r="BT154" s="196"/>
      <c r="BU154" s="192"/>
      <c r="BV154" s="192"/>
      <c r="BW154" s="197"/>
      <c r="BX154" s="196"/>
      <c r="BY154" s="192"/>
      <c r="BZ154" s="192"/>
      <c r="CA154" s="197"/>
      <c r="CB154" s="196"/>
      <c r="CC154" s="192"/>
      <c r="CD154" s="192"/>
      <c r="CE154" s="197"/>
      <c r="CF154" s="196"/>
      <c r="CG154" s="192"/>
      <c r="CH154" s="192"/>
      <c r="CI154" s="197"/>
      <c r="CJ154" s="196"/>
      <c r="CK154" s="192"/>
      <c r="CL154" s="192"/>
      <c r="CM154" s="197"/>
      <c r="CN154" s="196"/>
      <c r="CO154" s="192"/>
      <c r="CP154" s="192"/>
      <c r="CQ154" s="26">
        <f t="shared" si="12"/>
        <v>0</v>
      </c>
      <c r="CR154" s="196">
        <v>0.26</v>
      </c>
      <c r="CS154" s="192"/>
      <c r="CT154" s="192"/>
      <c r="CU154" s="197"/>
      <c r="CV154" s="196"/>
      <c r="CW154" s="192"/>
      <c r="CX154" s="192"/>
      <c r="CY154" s="197"/>
      <c r="CZ154" s="196"/>
      <c r="DA154" s="192"/>
      <c r="DB154" s="192"/>
      <c r="DC154" s="197"/>
      <c r="DD154" s="196"/>
      <c r="DE154" s="192"/>
      <c r="DF154" s="192"/>
      <c r="DG154" s="24"/>
      <c r="DH154" s="196"/>
      <c r="DI154" s="192"/>
      <c r="DJ154" s="192"/>
      <c r="DK154" s="197"/>
      <c r="DL154" s="196"/>
      <c r="DM154" s="192"/>
      <c r="DN154" s="192"/>
      <c r="DO154" s="81">
        <v>15046180835</v>
      </c>
      <c r="DP154" s="198">
        <v>0.01</v>
      </c>
      <c r="DQ154" s="192"/>
      <c r="DR154" s="192"/>
      <c r="DS154" s="197"/>
      <c r="DT154" s="198">
        <v>0.02</v>
      </c>
      <c r="DU154" s="192"/>
      <c r="DV154" s="192"/>
      <c r="DW154" s="199"/>
      <c r="DX154" s="198">
        <v>0.02</v>
      </c>
      <c r="DY154" s="192"/>
      <c r="DZ154" s="192"/>
      <c r="EA154" s="197"/>
      <c r="EB154" s="198">
        <v>0.04</v>
      </c>
      <c r="EC154" s="192"/>
      <c r="ED154" s="192"/>
      <c r="EE154" s="81">
        <v>5015393612</v>
      </c>
      <c r="EF154" s="198">
        <v>0.06</v>
      </c>
      <c r="EG154" s="192"/>
      <c r="EH154" s="192"/>
      <c r="EI154" s="197"/>
      <c r="EJ154" s="198">
        <v>0.1</v>
      </c>
      <c r="EK154" s="192"/>
      <c r="EL154" s="192"/>
      <c r="EM154" s="197"/>
      <c r="EN154" s="198">
        <v>0.15</v>
      </c>
      <c r="EO154" s="192"/>
      <c r="EP154" s="192"/>
      <c r="EQ154" s="26">
        <f t="shared" si="2"/>
        <v>20061574447</v>
      </c>
      <c r="ER154" s="196">
        <v>1</v>
      </c>
      <c r="ES154" s="192"/>
      <c r="ET154" s="192"/>
      <c r="EU154" s="26">
        <v>20061574447</v>
      </c>
    </row>
    <row r="155" spans="1:151" ht="44.25" customHeight="1">
      <c r="A155" s="200"/>
      <c r="B155" s="200"/>
      <c r="C155" s="200"/>
      <c r="F155" s="201"/>
      <c r="G155" s="201"/>
      <c r="H155" s="202"/>
      <c r="O155" s="202"/>
      <c r="R155" s="202"/>
    </row>
    <row r="156" spans="1:151" ht="44.25" customHeight="1">
      <c r="A156" s="200"/>
      <c r="B156" s="200"/>
      <c r="C156" s="200"/>
      <c r="F156" s="201"/>
      <c r="G156" s="201"/>
      <c r="H156" s="202"/>
      <c r="O156" s="202"/>
      <c r="R156" s="202"/>
    </row>
    <row r="157" spans="1:151" ht="44.25" customHeight="1">
      <c r="A157" s="200"/>
      <c r="B157" s="200"/>
      <c r="C157" s="200"/>
      <c r="F157" s="201"/>
      <c r="G157" s="201"/>
      <c r="H157" s="202"/>
      <c r="O157" s="202"/>
      <c r="R157" s="202"/>
    </row>
    <row r="158" spans="1:151" ht="44.25" customHeight="1">
      <c r="A158" s="200"/>
      <c r="B158" s="200"/>
      <c r="C158" s="200"/>
      <c r="F158" s="201"/>
      <c r="G158" s="201"/>
      <c r="H158" s="202"/>
      <c r="O158" s="202"/>
      <c r="R158" s="202"/>
    </row>
    <row r="159" spans="1:151" ht="44.25" customHeight="1">
      <c r="A159" s="200"/>
      <c r="B159" s="200"/>
      <c r="C159" s="200"/>
      <c r="F159" s="201"/>
      <c r="G159" s="201"/>
      <c r="H159" s="202"/>
      <c r="O159" s="202"/>
      <c r="R159" s="202"/>
    </row>
    <row r="160" spans="1:151" ht="44.25" customHeight="1">
      <c r="A160" s="200"/>
      <c r="B160" s="200"/>
      <c r="C160" s="200"/>
      <c r="F160" s="201"/>
      <c r="G160" s="201"/>
      <c r="H160" s="202"/>
      <c r="O160" s="202"/>
      <c r="R160" s="202"/>
    </row>
    <row r="161" spans="1:18" ht="44.25" customHeight="1">
      <c r="A161" s="200"/>
      <c r="B161" s="200"/>
      <c r="C161" s="200"/>
      <c r="F161" s="201"/>
      <c r="G161" s="201"/>
      <c r="H161" s="202"/>
      <c r="O161" s="202"/>
      <c r="R161" s="202"/>
    </row>
    <row r="162" spans="1:18" ht="44.25" customHeight="1">
      <c r="A162" s="200"/>
      <c r="B162" s="200"/>
      <c r="C162" s="200"/>
      <c r="F162" s="201"/>
      <c r="G162" s="201"/>
      <c r="H162" s="202"/>
      <c r="O162" s="202"/>
      <c r="R162" s="202"/>
    </row>
    <row r="163" spans="1:18" ht="44.25" customHeight="1">
      <c r="A163" s="200"/>
      <c r="B163" s="200"/>
      <c r="C163" s="200"/>
      <c r="F163" s="201"/>
      <c r="G163" s="201"/>
      <c r="H163" s="202"/>
      <c r="O163" s="202"/>
      <c r="R163" s="202"/>
    </row>
    <row r="164" spans="1:18" ht="44.25" customHeight="1">
      <c r="A164" s="200"/>
      <c r="B164" s="200"/>
      <c r="C164" s="200"/>
      <c r="F164" s="201"/>
      <c r="G164" s="201"/>
      <c r="H164" s="202"/>
      <c r="O164" s="202"/>
      <c r="R164" s="202"/>
    </row>
    <row r="165" spans="1:18" ht="44.25" customHeight="1">
      <c r="A165" s="200"/>
      <c r="B165" s="200"/>
      <c r="C165" s="200"/>
      <c r="F165" s="201"/>
      <c r="G165" s="201"/>
      <c r="H165" s="202"/>
      <c r="O165" s="202"/>
      <c r="R165" s="202"/>
    </row>
    <row r="166" spans="1:18" ht="44.25" customHeight="1">
      <c r="A166" s="200"/>
      <c r="B166" s="200"/>
      <c r="C166" s="200"/>
      <c r="F166" s="201"/>
      <c r="G166" s="201"/>
      <c r="H166" s="202"/>
      <c r="O166" s="202"/>
      <c r="R166" s="202"/>
    </row>
    <row r="167" spans="1:18" ht="44.25" customHeight="1">
      <c r="A167" s="200"/>
      <c r="B167" s="200"/>
      <c r="C167" s="200"/>
      <c r="F167" s="201"/>
      <c r="G167" s="201"/>
      <c r="H167" s="202"/>
      <c r="O167" s="202"/>
      <c r="R167" s="202"/>
    </row>
    <row r="168" spans="1:18" ht="44.25" customHeight="1">
      <c r="A168" s="200"/>
      <c r="B168" s="200"/>
      <c r="C168" s="200"/>
      <c r="F168" s="201"/>
      <c r="G168" s="201"/>
      <c r="H168" s="202"/>
      <c r="O168" s="202"/>
      <c r="R168" s="202"/>
    </row>
    <row r="169" spans="1:18" ht="44.25" customHeight="1">
      <c r="A169" s="200"/>
      <c r="B169" s="200"/>
      <c r="C169" s="200"/>
      <c r="F169" s="201"/>
      <c r="G169" s="201"/>
      <c r="H169" s="202"/>
      <c r="O169" s="202"/>
      <c r="R169" s="202"/>
    </row>
    <row r="170" spans="1:18" ht="44.25" customHeight="1">
      <c r="A170" s="200"/>
      <c r="B170" s="200"/>
      <c r="C170" s="200"/>
      <c r="F170" s="201"/>
      <c r="G170" s="201"/>
      <c r="H170" s="202"/>
      <c r="O170" s="202"/>
      <c r="R170" s="202"/>
    </row>
    <row r="171" spans="1:18" ht="44.25" customHeight="1">
      <c r="A171" s="200"/>
      <c r="B171" s="200"/>
      <c r="C171" s="200"/>
      <c r="F171" s="201"/>
      <c r="G171" s="201"/>
      <c r="H171" s="202"/>
      <c r="O171" s="202"/>
      <c r="R171" s="202"/>
    </row>
    <row r="172" spans="1:18" ht="44.25" customHeight="1">
      <c r="A172" s="200"/>
      <c r="B172" s="200"/>
      <c r="C172" s="200"/>
      <c r="F172" s="201"/>
      <c r="G172" s="201"/>
      <c r="H172" s="202"/>
      <c r="O172" s="202"/>
      <c r="R172" s="202"/>
    </row>
    <row r="173" spans="1:18" ht="44.25" customHeight="1">
      <c r="A173" s="200"/>
      <c r="B173" s="200"/>
      <c r="C173" s="200"/>
      <c r="F173" s="201"/>
      <c r="G173" s="201"/>
      <c r="H173" s="202"/>
      <c r="O173" s="202"/>
      <c r="R173" s="202"/>
    </row>
    <row r="174" spans="1:18" ht="44.25" customHeight="1">
      <c r="A174" s="200"/>
      <c r="B174" s="200"/>
      <c r="C174" s="200"/>
      <c r="F174" s="201"/>
      <c r="G174" s="201"/>
      <c r="H174" s="202"/>
      <c r="O174" s="202"/>
      <c r="R174" s="202"/>
    </row>
    <row r="175" spans="1:18" ht="44.25" customHeight="1">
      <c r="A175" s="200"/>
      <c r="B175" s="200"/>
      <c r="C175" s="200"/>
      <c r="F175" s="201"/>
      <c r="G175" s="201"/>
      <c r="H175" s="202"/>
      <c r="O175" s="202"/>
      <c r="R175" s="202"/>
    </row>
    <row r="176" spans="1:18" ht="44.25" customHeight="1">
      <c r="A176" s="200"/>
      <c r="B176" s="200"/>
      <c r="C176" s="200"/>
      <c r="F176" s="201"/>
      <c r="G176" s="201"/>
      <c r="H176" s="202"/>
      <c r="O176" s="202"/>
      <c r="R176" s="202"/>
    </row>
    <row r="177" spans="1:18" ht="44.25" customHeight="1">
      <c r="A177" s="200"/>
      <c r="B177" s="200"/>
      <c r="C177" s="200"/>
      <c r="F177" s="201"/>
      <c r="G177" s="201"/>
      <c r="H177" s="202"/>
      <c r="O177" s="202"/>
      <c r="R177" s="202"/>
    </row>
    <row r="178" spans="1:18" ht="44.25" customHeight="1">
      <c r="A178" s="200"/>
      <c r="B178" s="200"/>
      <c r="C178" s="200"/>
      <c r="F178" s="201"/>
      <c r="G178" s="201"/>
      <c r="H178" s="202"/>
      <c r="O178" s="202"/>
      <c r="R178" s="202"/>
    </row>
    <row r="179" spans="1:18" ht="44.25" customHeight="1">
      <c r="A179" s="200"/>
      <c r="B179" s="200"/>
      <c r="C179" s="200"/>
      <c r="F179" s="201"/>
      <c r="G179" s="201"/>
      <c r="H179" s="202"/>
      <c r="O179" s="202"/>
      <c r="R179" s="202"/>
    </row>
    <row r="180" spans="1:18" ht="44.25" customHeight="1">
      <c r="A180" s="200"/>
      <c r="B180" s="200"/>
      <c r="C180" s="200"/>
      <c r="F180" s="201"/>
      <c r="G180" s="201"/>
      <c r="H180" s="202"/>
      <c r="O180" s="202"/>
      <c r="R180" s="202"/>
    </row>
    <row r="181" spans="1:18" ht="44.25" customHeight="1">
      <c r="A181" s="200"/>
      <c r="B181" s="200"/>
      <c r="C181" s="200"/>
      <c r="F181" s="201"/>
      <c r="G181" s="201"/>
      <c r="H181" s="202"/>
      <c r="O181" s="202"/>
      <c r="R181" s="202"/>
    </row>
    <row r="182" spans="1:18" ht="44.25" customHeight="1">
      <c r="A182" s="200"/>
      <c r="B182" s="200"/>
      <c r="C182" s="200"/>
      <c r="F182" s="201"/>
      <c r="G182" s="201"/>
      <c r="H182" s="202"/>
      <c r="O182" s="202"/>
      <c r="R182" s="202"/>
    </row>
    <row r="183" spans="1:18" ht="44.25" customHeight="1">
      <c r="A183" s="200"/>
      <c r="B183" s="200"/>
      <c r="C183" s="200"/>
      <c r="F183" s="201"/>
      <c r="G183" s="201"/>
      <c r="H183" s="202"/>
      <c r="O183" s="202"/>
      <c r="R183" s="202"/>
    </row>
    <row r="184" spans="1:18" ht="44.25" customHeight="1">
      <c r="A184" s="200"/>
      <c r="B184" s="200"/>
      <c r="C184" s="200"/>
      <c r="F184" s="201"/>
      <c r="G184" s="201"/>
      <c r="H184" s="202"/>
      <c r="O184" s="202"/>
      <c r="R184" s="202"/>
    </row>
    <row r="185" spans="1:18" ht="44.25" customHeight="1">
      <c r="A185" s="200"/>
      <c r="B185" s="200"/>
      <c r="C185" s="200"/>
      <c r="F185" s="201"/>
      <c r="G185" s="201"/>
      <c r="H185" s="202"/>
      <c r="O185" s="202"/>
      <c r="R185" s="202"/>
    </row>
    <row r="186" spans="1:18" ht="44.25" customHeight="1">
      <c r="A186" s="200"/>
      <c r="B186" s="200"/>
      <c r="C186" s="200"/>
      <c r="F186" s="201"/>
      <c r="G186" s="201"/>
      <c r="H186" s="202"/>
      <c r="O186" s="202"/>
      <c r="R186" s="202"/>
    </row>
    <row r="187" spans="1:18" ht="44.25" customHeight="1">
      <c r="A187" s="200"/>
      <c r="B187" s="200"/>
      <c r="C187" s="200"/>
      <c r="F187" s="201"/>
      <c r="G187" s="201"/>
      <c r="H187" s="202"/>
      <c r="O187" s="202"/>
      <c r="R187" s="202"/>
    </row>
    <row r="188" spans="1:18" ht="44.25" customHeight="1">
      <c r="A188" s="200"/>
      <c r="B188" s="200"/>
      <c r="C188" s="200"/>
      <c r="F188" s="201"/>
      <c r="G188" s="201"/>
      <c r="H188" s="202"/>
      <c r="O188" s="202"/>
      <c r="R188" s="202"/>
    </row>
    <row r="189" spans="1:18" ht="44.25" customHeight="1">
      <c r="A189" s="200"/>
      <c r="B189" s="200"/>
      <c r="C189" s="200"/>
      <c r="F189" s="201"/>
      <c r="G189" s="201"/>
      <c r="H189" s="202"/>
      <c r="O189" s="202"/>
      <c r="R189" s="202"/>
    </row>
    <row r="190" spans="1:18" ht="44.25" customHeight="1">
      <c r="A190" s="200"/>
      <c r="B190" s="200"/>
      <c r="C190" s="200"/>
      <c r="F190" s="201"/>
      <c r="G190" s="201"/>
      <c r="H190" s="202"/>
      <c r="O190" s="202"/>
      <c r="R190" s="202"/>
    </row>
    <row r="191" spans="1:18" ht="44.25" customHeight="1">
      <c r="A191" s="200"/>
      <c r="B191" s="200"/>
      <c r="C191" s="200"/>
      <c r="F191" s="201"/>
      <c r="G191" s="201"/>
      <c r="H191" s="202"/>
      <c r="O191" s="202"/>
      <c r="R191" s="202"/>
    </row>
    <row r="192" spans="1:18" ht="44.25" customHeight="1">
      <c r="A192" s="200"/>
      <c r="B192" s="200"/>
      <c r="C192" s="200"/>
      <c r="F192" s="201"/>
      <c r="G192" s="201"/>
      <c r="H192" s="202"/>
      <c r="O192" s="202"/>
      <c r="R192" s="202"/>
    </row>
    <row r="193" spans="1:18" ht="44.25" customHeight="1">
      <c r="A193" s="200"/>
      <c r="B193" s="200"/>
      <c r="C193" s="200"/>
      <c r="F193" s="201"/>
      <c r="G193" s="201"/>
      <c r="H193" s="202"/>
      <c r="O193" s="202"/>
      <c r="R193" s="202"/>
    </row>
    <row r="194" spans="1:18" ht="44.25" customHeight="1">
      <c r="A194" s="200"/>
      <c r="B194" s="200"/>
      <c r="C194" s="200"/>
      <c r="F194" s="201"/>
      <c r="G194" s="201"/>
      <c r="H194" s="202"/>
      <c r="O194" s="202"/>
      <c r="R194" s="202"/>
    </row>
    <row r="195" spans="1:18" ht="44.25" customHeight="1">
      <c r="A195" s="200"/>
      <c r="B195" s="200"/>
      <c r="C195" s="200"/>
      <c r="F195" s="201"/>
      <c r="G195" s="201"/>
      <c r="H195" s="202"/>
      <c r="O195" s="202"/>
      <c r="R195" s="202"/>
    </row>
    <row r="196" spans="1:18" ht="44.25" customHeight="1">
      <c r="A196" s="200"/>
      <c r="B196" s="200"/>
      <c r="C196" s="200"/>
      <c r="F196" s="201"/>
      <c r="G196" s="201"/>
      <c r="H196" s="202"/>
      <c r="O196" s="202"/>
      <c r="R196" s="202"/>
    </row>
    <row r="197" spans="1:18" ht="44.25" customHeight="1">
      <c r="A197" s="200"/>
      <c r="B197" s="200"/>
      <c r="C197" s="200"/>
      <c r="F197" s="201"/>
      <c r="G197" s="201"/>
      <c r="H197" s="202"/>
      <c r="O197" s="202"/>
      <c r="R197" s="202"/>
    </row>
    <row r="198" spans="1:18" ht="44.25" customHeight="1">
      <c r="A198" s="200"/>
      <c r="B198" s="200"/>
      <c r="C198" s="200"/>
      <c r="F198" s="201"/>
      <c r="G198" s="201"/>
      <c r="H198" s="202"/>
      <c r="O198" s="202"/>
      <c r="R198" s="202"/>
    </row>
    <row r="199" spans="1:18" ht="44.25" customHeight="1">
      <c r="A199" s="200"/>
      <c r="B199" s="200"/>
      <c r="C199" s="200"/>
      <c r="F199" s="201"/>
      <c r="G199" s="201"/>
      <c r="H199" s="202"/>
      <c r="O199" s="202"/>
      <c r="R199" s="202"/>
    </row>
    <row r="200" spans="1:18" ht="44.25" customHeight="1">
      <c r="A200" s="200"/>
      <c r="B200" s="200"/>
      <c r="C200" s="200"/>
      <c r="F200" s="201"/>
      <c r="G200" s="201"/>
      <c r="H200" s="202"/>
      <c r="O200" s="202"/>
      <c r="R200" s="202"/>
    </row>
    <row r="201" spans="1:18" ht="44.25" customHeight="1">
      <c r="A201" s="200"/>
      <c r="B201" s="200"/>
      <c r="C201" s="200"/>
      <c r="F201" s="201"/>
      <c r="G201" s="201"/>
      <c r="H201" s="202"/>
      <c r="O201" s="202"/>
      <c r="R201" s="202"/>
    </row>
    <row r="202" spans="1:18" ht="44.25" customHeight="1">
      <c r="A202" s="200"/>
      <c r="B202" s="200"/>
      <c r="C202" s="200"/>
      <c r="F202" s="201"/>
      <c r="G202" s="201"/>
      <c r="H202" s="202"/>
      <c r="O202" s="202"/>
      <c r="R202" s="202"/>
    </row>
    <row r="203" spans="1:18" ht="44.25" customHeight="1">
      <c r="A203" s="200"/>
      <c r="B203" s="200"/>
      <c r="C203" s="200"/>
      <c r="F203" s="201"/>
      <c r="G203" s="201"/>
      <c r="H203" s="202"/>
      <c r="O203" s="202"/>
      <c r="R203" s="202"/>
    </row>
    <row r="204" spans="1:18" ht="44.25" customHeight="1">
      <c r="A204" s="200"/>
      <c r="B204" s="200"/>
      <c r="C204" s="200"/>
      <c r="F204" s="201"/>
      <c r="G204" s="201"/>
      <c r="H204" s="202"/>
      <c r="O204" s="202"/>
      <c r="R204" s="202"/>
    </row>
    <row r="205" spans="1:18" ht="44.25" customHeight="1">
      <c r="A205" s="200"/>
      <c r="B205" s="200"/>
      <c r="C205" s="200"/>
      <c r="F205" s="201"/>
      <c r="G205" s="201"/>
      <c r="H205" s="202"/>
      <c r="O205" s="202"/>
      <c r="R205" s="202"/>
    </row>
    <row r="206" spans="1:18" ht="44.25" customHeight="1">
      <c r="A206" s="200"/>
      <c r="B206" s="200"/>
      <c r="C206" s="200"/>
      <c r="F206" s="201"/>
      <c r="G206" s="201"/>
      <c r="H206" s="202"/>
      <c r="O206" s="202"/>
      <c r="R206" s="202"/>
    </row>
    <row r="207" spans="1:18" ht="44.25" customHeight="1">
      <c r="A207" s="200"/>
      <c r="B207" s="200"/>
      <c r="C207" s="200"/>
      <c r="F207" s="201"/>
      <c r="G207" s="201"/>
      <c r="H207" s="202"/>
      <c r="O207" s="202"/>
      <c r="R207" s="202"/>
    </row>
    <row r="208" spans="1:18" ht="44.25" customHeight="1">
      <c r="A208" s="200"/>
      <c r="B208" s="200"/>
      <c r="C208" s="200"/>
      <c r="F208" s="201"/>
      <c r="G208" s="201"/>
      <c r="H208" s="202"/>
      <c r="O208" s="202"/>
      <c r="R208" s="202"/>
    </row>
    <row r="209" spans="1:18" ht="44.25" customHeight="1">
      <c r="A209" s="200"/>
      <c r="B209" s="200"/>
      <c r="C209" s="200"/>
      <c r="F209" s="201"/>
      <c r="G209" s="201"/>
      <c r="H209" s="202"/>
      <c r="O209" s="202"/>
      <c r="R209" s="202"/>
    </row>
    <row r="210" spans="1:18" ht="44.25" customHeight="1">
      <c r="A210" s="200"/>
      <c r="B210" s="200"/>
      <c r="C210" s="200"/>
      <c r="F210" s="201"/>
      <c r="G210" s="201"/>
      <c r="H210" s="202"/>
      <c r="O210" s="202"/>
      <c r="R210" s="202"/>
    </row>
    <row r="211" spans="1:18" ht="44.25" customHeight="1">
      <c r="A211" s="200"/>
      <c r="B211" s="200"/>
      <c r="C211" s="200"/>
      <c r="F211" s="201"/>
      <c r="G211" s="201"/>
      <c r="H211" s="202"/>
      <c r="O211" s="202"/>
      <c r="R211" s="202"/>
    </row>
    <row r="212" spans="1:18" ht="44.25" customHeight="1">
      <c r="A212" s="200"/>
      <c r="B212" s="200"/>
      <c r="C212" s="200"/>
      <c r="F212" s="201"/>
      <c r="G212" s="201"/>
      <c r="H212" s="202"/>
      <c r="O212" s="202"/>
      <c r="R212" s="202"/>
    </row>
    <row r="213" spans="1:18" ht="44.25" customHeight="1">
      <c r="A213" s="200"/>
      <c r="B213" s="200"/>
      <c r="C213" s="200"/>
      <c r="F213" s="201"/>
      <c r="G213" s="201"/>
      <c r="H213" s="202"/>
      <c r="O213" s="202"/>
      <c r="R213" s="202"/>
    </row>
    <row r="214" spans="1:18" ht="44.25" customHeight="1">
      <c r="A214" s="200"/>
      <c r="B214" s="200"/>
      <c r="C214" s="200"/>
      <c r="F214" s="201"/>
      <c r="G214" s="201"/>
      <c r="H214" s="202"/>
      <c r="O214" s="202"/>
      <c r="R214" s="202"/>
    </row>
    <row r="215" spans="1:18" ht="44.25" customHeight="1">
      <c r="A215" s="200"/>
      <c r="B215" s="200"/>
      <c r="C215" s="200"/>
      <c r="F215" s="201"/>
      <c r="G215" s="201"/>
      <c r="H215" s="202"/>
      <c r="O215" s="202"/>
      <c r="R215" s="202"/>
    </row>
    <row r="216" spans="1:18" ht="44.25" customHeight="1">
      <c r="A216" s="200"/>
      <c r="B216" s="200"/>
      <c r="C216" s="200"/>
      <c r="F216" s="201"/>
      <c r="G216" s="201"/>
      <c r="H216" s="202"/>
      <c r="O216" s="202"/>
      <c r="R216" s="202"/>
    </row>
    <row r="217" spans="1:18" ht="44.25" customHeight="1">
      <c r="A217" s="200"/>
      <c r="B217" s="200"/>
      <c r="C217" s="200"/>
      <c r="F217" s="201"/>
      <c r="G217" s="201"/>
      <c r="H217" s="202"/>
      <c r="O217" s="202"/>
      <c r="R217" s="202"/>
    </row>
    <row r="218" spans="1:18" ht="44.25" customHeight="1">
      <c r="A218" s="200"/>
      <c r="B218" s="200"/>
      <c r="C218" s="200"/>
      <c r="F218" s="201"/>
      <c r="G218" s="201"/>
      <c r="H218" s="202"/>
      <c r="O218" s="202"/>
      <c r="R218" s="202"/>
    </row>
    <row r="219" spans="1:18" ht="44.25" customHeight="1">
      <c r="A219" s="200"/>
      <c r="B219" s="200"/>
      <c r="C219" s="200"/>
      <c r="F219" s="201"/>
      <c r="G219" s="201"/>
      <c r="H219" s="202"/>
      <c r="O219" s="202"/>
      <c r="R219" s="202"/>
    </row>
    <row r="220" spans="1:18" ht="44.25" customHeight="1">
      <c r="A220" s="200"/>
      <c r="B220" s="200"/>
      <c r="C220" s="200"/>
      <c r="F220" s="201"/>
      <c r="G220" s="201"/>
      <c r="H220" s="202"/>
      <c r="O220" s="202"/>
      <c r="R220" s="202"/>
    </row>
    <row r="221" spans="1:18" ht="44.25" customHeight="1">
      <c r="A221" s="200"/>
      <c r="B221" s="200"/>
      <c r="C221" s="200"/>
      <c r="F221" s="201"/>
      <c r="G221" s="201"/>
      <c r="H221" s="202"/>
      <c r="O221" s="202"/>
      <c r="R221" s="202"/>
    </row>
    <row r="222" spans="1:18" ht="44.25" customHeight="1">
      <c r="A222" s="200"/>
      <c r="B222" s="200"/>
      <c r="C222" s="200"/>
      <c r="F222" s="201"/>
      <c r="G222" s="201"/>
      <c r="H222" s="202"/>
      <c r="O222" s="202"/>
      <c r="R222" s="202"/>
    </row>
    <row r="223" spans="1:18" ht="44.25" customHeight="1">
      <c r="A223" s="200"/>
      <c r="B223" s="200"/>
      <c r="C223" s="200"/>
      <c r="F223" s="201"/>
      <c r="G223" s="201"/>
      <c r="H223" s="202"/>
      <c r="O223" s="202"/>
      <c r="R223" s="202"/>
    </row>
    <row r="224" spans="1:18" ht="44.25" customHeight="1">
      <c r="A224" s="200"/>
      <c r="B224" s="200"/>
      <c r="C224" s="200"/>
      <c r="F224" s="201"/>
      <c r="G224" s="201"/>
      <c r="H224" s="202"/>
      <c r="O224" s="202"/>
      <c r="R224" s="202"/>
    </row>
    <row r="225" spans="1:18" ht="44.25" customHeight="1">
      <c r="A225" s="200"/>
      <c r="B225" s="200"/>
      <c r="C225" s="200"/>
      <c r="F225" s="201"/>
      <c r="G225" s="201"/>
      <c r="H225" s="202"/>
      <c r="O225" s="202"/>
      <c r="R225" s="202"/>
    </row>
    <row r="226" spans="1:18" ht="44.25" customHeight="1">
      <c r="A226" s="200"/>
      <c r="B226" s="200"/>
      <c r="C226" s="200"/>
      <c r="F226" s="201"/>
      <c r="G226" s="201"/>
      <c r="H226" s="202"/>
      <c r="O226" s="202"/>
      <c r="R226" s="202"/>
    </row>
    <row r="227" spans="1:18" ht="44.25" customHeight="1">
      <c r="A227" s="200"/>
      <c r="B227" s="200"/>
      <c r="C227" s="200"/>
      <c r="F227" s="201"/>
      <c r="G227" s="201"/>
      <c r="H227" s="202"/>
      <c r="O227" s="202"/>
      <c r="R227" s="202"/>
    </row>
    <row r="228" spans="1:18" ht="44.25" customHeight="1">
      <c r="A228" s="200"/>
      <c r="B228" s="200"/>
      <c r="C228" s="200"/>
      <c r="F228" s="201"/>
      <c r="G228" s="201"/>
      <c r="H228" s="202"/>
      <c r="O228" s="202"/>
      <c r="R228" s="202"/>
    </row>
    <row r="229" spans="1:18" ht="44.25" customHeight="1">
      <c r="A229" s="200"/>
      <c r="B229" s="200"/>
      <c r="C229" s="200"/>
      <c r="F229" s="201"/>
      <c r="G229" s="201"/>
      <c r="H229" s="202"/>
      <c r="O229" s="202"/>
      <c r="R229" s="202"/>
    </row>
    <row r="230" spans="1:18" ht="44.25" customHeight="1">
      <c r="A230" s="200"/>
      <c r="B230" s="200"/>
      <c r="C230" s="200"/>
      <c r="F230" s="201"/>
      <c r="G230" s="201"/>
      <c r="H230" s="202"/>
      <c r="O230" s="202"/>
      <c r="R230" s="202"/>
    </row>
    <row r="231" spans="1:18" ht="44.25" customHeight="1">
      <c r="A231" s="200"/>
      <c r="B231" s="200"/>
      <c r="C231" s="200"/>
      <c r="F231" s="201"/>
      <c r="G231" s="201"/>
      <c r="H231" s="202"/>
      <c r="O231" s="202"/>
      <c r="R231" s="202"/>
    </row>
    <row r="232" spans="1:18" ht="44.25" customHeight="1">
      <c r="A232" s="200"/>
      <c r="B232" s="200"/>
      <c r="C232" s="200"/>
      <c r="F232" s="201"/>
      <c r="G232" s="201"/>
      <c r="H232" s="202"/>
      <c r="O232" s="202"/>
      <c r="R232" s="202"/>
    </row>
    <row r="233" spans="1:18" ht="44.25" customHeight="1">
      <c r="A233" s="200"/>
      <c r="B233" s="200"/>
      <c r="C233" s="200"/>
      <c r="F233" s="201"/>
      <c r="G233" s="201"/>
      <c r="H233" s="202"/>
      <c r="O233" s="202"/>
      <c r="R233" s="202"/>
    </row>
    <row r="234" spans="1:18" ht="44.25" customHeight="1">
      <c r="A234" s="200"/>
      <c r="B234" s="200"/>
      <c r="C234" s="200"/>
      <c r="F234" s="201"/>
      <c r="G234" s="201"/>
      <c r="H234" s="202"/>
      <c r="O234" s="202"/>
      <c r="R234" s="202"/>
    </row>
    <row r="235" spans="1:18" ht="44.25" customHeight="1">
      <c r="A235" s="200"/>
      <c r="B235" s="200"/>
      <c r="C235" s="200"/>
      <c r="F235" s="201"/>
      <c r="G235" s="201"/>
      <c r="H235" s="202"/>
      <c r="O235" s="202"/>
      <c r="R235" s="202"/>
    </row>
    <row r="236" spans="1:18" ht="44.25" customHeight="1">
      <c r="A236" s="200"/>
      <c r="B236" s="200"/>
      <c r="C236" s="200"/>
      <c r="F236" s="201"/>
      <c r="G236" s="201"/>
      <c r="H236" s="202"/>
      <c r="O236" s="202"/>
      <c r="R236" s="202"/>
    </row>
    <row r="237" spans="1:18" ht="44.25" customHeight="1">
      <c r="A237" s="200"/>
      <c r="B237" s="200"/>
      <c r="C237" s="200"/>
      <c r="F237" s="201"/>
      <c r="G237" s="201"/>
      <c r="H237" s="202"/>
      <c r="O237" s="202"/>
      <c r="R237" s="202"/>
    </row>
    <row r="238" spans="1:18" ht="44.25" customHeight="1">
      <c r="A238" s="200"/>
      <c r="B238" s="200"/>
      <c r="C238" s="200"/>
      <c r="F238" s="201"/>
      <c r="G238" s="201"/>
      <c r="H238" s="202"/>
      <c r="O238" s="202"/>
      <c r="R238" s="202"/>
    </row>
    <row r="239" spans="1:18" ht="44.25" customHeight="1">
      <c r="A239" s="200"/>
      <c r="B239" s="200"/>
      <c r="C239" s="200"/>
      <c r="F239" s="201"/>
      <c r="G239" s="201"/>
      <c r="H239" s="202"/>
      <c r="O239" s="202"/>
      <c r="R239" s="202"/>
    </row>
    <row r="240" spans="1:18" ht="44.25" customHeight="1">
      <c r="A240" s="200"/>
      <c r="B240" s="200"/>
      <c r="C240" s="200"/>
      <c r="F240" s="201"/>
      <c r="G240" s="201"/>
      <c r="H240" s="202"/>
      <c r="O240" s="202"/>
      <c r="R240" s="202"/>
    </row>
    <row r="241" spans="1:18" ht="44.25" customHeight="1">
      <c r="A241" s="200"/>
      <c r="B241" s="200"/>
      <c r="C241" s="200"/>
      <c r="F241" s="201"/>
      <c r="G241" s="201"/>
      <c r="H241" s="202"/>
      <c r="O241" s="202"/>
      <c r="R241" s="202"/>
    </row>
    <row r="242" spans="1:18" ht="44.25" customHeight="1">
      <c r="A242" s="200"/>
      <c r="B242" s="200"/>
      <c r="C242" s="200"/>
      <c r="F242" s="201"/>
      <c r="G242" s="201"/>
      <c r="H242" s="202"/>
      <c r="O242" s="202"/>
      <c r="R242" s="202"/>
    </row>
    <row r="243" spans="1:18" ht="44.25" customHeight="1">
      <c r="A243" s="200"/>
      <c r="B243" s="200"/>
      <c r="C243" s="200"/>
      <c r="F243" s="201"/>
      <c r="G243" s="201"/>
      <c r="H243" s="202"/>
      <c r="O243" s="202"/>
      <c r="R243" s="202"/>
    </row>
    <row r="244" spans="1:18" ht="44.25" customHeight="1">
      <c r="A244" s="200"/>
      <c r="B244" s="200"/>
      <c r="C244" s="200"/>
      <c r="F244" s="201"/>
      <c r="G244" s="201"/>
      <c r="H244" s="202"/>
      <c r="O244" s="202"/>
      <c r="R244" s="202"/>
    </row>
    <row r="245" spans="1:18" ht="44.25" customHeight="1">
      <c r="A245" s="200"/>
      <c r="B245" s="200"/>
      <c r="C245" s="200"/>
      <c r="F245" s="201"/>
      <c r="G245" s="201"/>
      <c r="H245" s="202"/>
      <c r="O245" s="202"/>
      <c r="R245" s="202"/>
    </row>
    <row r="246" spans="1:18" ht="44.25" customHeight="1">
      <c r="A246" s="200"/>
      <c r="B246" s="200"/>
      <c r="C246" s="200"/>
      <c r="F246" s="201"/>
      <c r="G246" s="201"/>
      <c r="H246" s="202"/>
      <c r="O246" s="202"/>
      <c r="R246" s="202"/>
    </row>
    <row r="247" spans="1:18" ht="44.25" customHeight="1">
      <c r="A247" s="200"/>
      <c r="B247" s="200"/>
      <c r="C247" s="200"/>
      <c r="F247" s="201"/>
      <c r="G247" s="201"/>
      <c r="H247" s="202"/>
      <c r="O247" s="202"/>
      <c r="R247" s="202"/>
    </row>
    <row r="248" spans="1:18" ht="44.25" customHeight="1">
      <c r="A248" s="200"/>
      <c r="B248" s="200"/>
      <c r="C248" s="200"/>
      <c r="F248" s="201"/>
      <c r="G248" s="201"/>
      <c r="H248" s="202"/>
      <c r="O248" s="202"/>
      <c r="R248" s="202"/>
    </row>
    <row r="249" spans="1:18" ht="44.25" customHeight="1">
      <c r="A249" s="200"/>
      <c r="B249" s="200"/>
      <c r="C249" s="200"/>
      <c r="F249" s="201"/>
      <c r="G249" s="201"/>
      <c r="H249" s="202"/>
      <c r="O249" s="202"/>
      <c r="R249" s="202"/>
    </row>
    <row r="250" spans="1:18" ht="44.25" customHeight="1">
      <c r="A250" s="200"/>
      <c r="B250" s="200"/>
      <c r="C250" s="200"/>
      <c r="F250" s="201"/>
      <c r="G250" s="201"/>
      <c r="H250" s="202"/>
      <c r="O250" s="202"/>
      <c r="R250" s="202"/>
    </row>
    <row r="251" spans="1:18" ht="44.25" customHeight="1">
      <c r="A251" s="200"/>
      <c r="B251" s="200"/>
      <c r="C251" s="200"/>
      <c r="F251" s="201"/>
      <c r="G251" s="201"/>
      <c r="H251" s="202"/>
      <c r="O251" s="202"/>
      <c r="R251" s="202"/>
    </row>
    <row r="252" spans="1:18" ht="44.25" customHeight="1">
      <c r="A252" s="200"/>
      <c r="B252" s="200"/>
      <c r="C252" s="200"/>
      <c r="F252" s="201"/>
      <c r="G252" s="201"/>
      <c r="H252" s="202"/>
      <c r="O252" s="202"/>
      <c r="R252" s="202"/>
    </row>
    <row r="253" spans="1:18" ht="44.25" customHeight="1">
      <c r="A253" s="200"/>
      <c r="B253" s="200"/>
      <c r="C253" s="200"/>
      <c r="F253" s="201"/>
      <c r="G253" s="201"/>
      <c r="H253" s="202"/>
      <c r="O253" s="202"/>
      <c r="R253" s="202"/>
    </row>
    <row r="254" spans="1:18" ht="44.25" customHeight="1">
      <c r="A254" s="200"/>
      <c r="B254" s="200"/>
      <c r="C254" s="200"/>
      <c r="F254" s="201"/>
      <c r="G254" s="201"/>
      <c r="H254" s="202"/>
      <c r="O254" s="202"/>
      <c r="R254" s="202"/>
    </row>
    <row r="255" spans="1:18" ht="44.25" customHeight="1">
      <c r="A255" s="200"/>
      <c r="B255" s="200"/>
      <c r="C255" s="200"/>
      <c r="F255" s="201"/>
      <c r="G255" s="201"/>
      <c r="H255" s="202"/>
      <c r="O255" s="202"/>
      <c r="R255" s="202"/>
    </row>
    <row r="256" spans="1:18" ht="44.25" customHeight="1">
      <c r="A256" s="200"/>
      <c r="B256" s="200"/>
      <c r="C256" s="200"/>
      <c r="F256" s="201"/>
      <c r="G256" s="201"/>
      <c r="H256" s="202"/>
      <c r="O256" s="202"/>
      <c r="R256" s="202"/>
    </row>
    <row r="257" spans="1:18" ht="44.25" customHeight="1">
      <c r="A257" s="200"/>
      <c r="B257" s="200"/>
      <c r="C257" s="200"/>
      <c r="F257" s="201"/>
      <c r="G257" s="201"/>
      <c r="H257" s="202"/>
      <c r="O257" s="202"/>
      <c r="R257" s="202"/>
    </row>
    <row r="258" spans="1:18" ht="44.25" customHeight="1">
      <c r="A258" s="200"/>
      <c r="B258" s="200"/>
      <c r="C258" s="200"/>
      <c r="F258" s="201"/>
      <c r="G258" s="201"/>
      <c r="H258" s="202"/>
      <c r="O258" s="202"/>
      <c r="R258" s="202"/>
    </row>
    <row r="259" spans="1:18" ht="44.25" customHeight="1">
      <c r="A259" s="200"/>
      <c r="B259" s="200"/>
      <c r="C259" s="200"/>
      <c r="F259" s="201"/>
      <c r="G259" s="201"/>
      <c r="H259" s="202"/>
      <c r="O259" s="202"/>
      <c r="R259" s="202"/>
    </row>
    <row r="260" spans="1:18" ht="44.25" customHeight="1">
      <c r="A260" s="200"/>
      <c r="B260" s="200"/>
      <c r="C260" s="200"/>
      <c r="F260" s="201"/>
      <c r="G260" s="201"/>
      <c r="H260" s="202"/>
      <c r="O260" s="202"/>
      <c r="R260" s="202"/>
    </row>
    <row r="261" spans="1:18" ht="44.25" customHeight="1">
      <c r="A261" s="200"/>
      <c r="B261" s="200"/>
      <c r="C261" s="200"/>
      <c r="F261" s="201"/>
      <c r="G261" s="201"/>
      <c r="H261" s="202"/>
      <c r="O261" s="202"/>
      <c r="R261" s="202"/>
    </row>
    <row r="262" spans="1:18" ht="44.25" customHeight="1">
      <c r="A262" s="200"/>
      <c r="B262" s="200"/>
      <c r="C262" s="200"/>
      <c r="F262" s="201"/>
      <c r="G262" s="201"/>
      <c r="H262" s="202"/>
      <c r="O262" s="202"/>
      <c r="R262" s="202"/>
    </row>
    <row r="263" spans="1:18" ht="44.25" customHeight="1">
      <c r="A263" s="200"/>
      <c r="B263" s="200"/>
      <c r="C263" s="200"/>
      <c r="F263" s="201"/>
      <c r="G263" s="201"/>
      <c r="H263" s="202"/>
      <c r="O263" s="202"/>
      <c r="R263" s="202"/>
    </row>
    <row r="264" spans="1:18" ht="44.25" customHeight="1">
      <c r="A264" s="200"/>
      <c r="B264" s="200"/>
      <c r="C264" s="200"/>
      <c r="F264" s="201"/>
      <c r="G264" s="201"/>
      <c r="H264" s="202"/>
      <c r="O264" s="202"/>
      <c r="R264" s="202"/>
    </row>
    <row r="265" spans="1:18" ht="44.25" customHeight="1">
      <c r="A265" s="200"/>
      <c r="B265" s="200"/>
      <c r="C265" s="200"/>
      <c r="F265" s="201"/>
      <c r="G265" s="201"/>
      <c r="H265" s="202"/>
      <c r="O265" s="202"/>
      <c r="R265" s="202"/>
    </row>
    <row r="266" spans="1:18" ht="44.25" customHeight="1">
      <c r="A266" s="200"/>
      <c r="B266" s="200"/>
      <c r="C266" s="200"/>
      <c r="F266" s="201"/>
      <c r="G266" s="201"/>
      <c r="H266" s="202"/>
      <c r="O266" s="202"/>
      <c r="R266" s="202"/>
    </row>
    <row r="267" spans="1:18" ht="44.25" customHeight="1">
      <c r="A267" s="200"/>
      <c r="B267" s="200"/>
      <c r="C267" s="200"/>
      <c r="F267" s="201"/>
      <c r="G267" s="201"/>
      <c r="H267" s="202"/>
      <c r="O267" s="202"/>
      <c r="R267" s="202"/>
    </row>
    <row r="268" spans="1:18" ht="44.25" customHeight="1">
      <c r="A268" s="200"/>
      <c r="B268" s="200"/>
      <c r="C268" s="200"/>
      <c r="F268" s="201"/>
      <c r="G268" s="201"/>
      <c r="H268" s="202"/>
      <c r="O268" s="202"/>
      <c r="R268" s="202"/>
    </row>
    <row r="269" spans="1:18" ht="44.25" customHeight="1">
      <c r="A269" s="200"/>
      <c r="B269" s="200"/>
      <c r="C269" s="200"/>
      <c r="F269" s="201"/>
      <c r="G269" s="201"/>
      <c r="H269" s="202"/>
      <c r="O269" s="202"/>
      <c r="R269" s="202"/>
    </row>
    <row r="270" spans="1:18" ht="44.25" customHeight="1">
      <c r="A270" s="200"/>
      <c r="B270" s="200"/>
      <c r="C270" s="200"/>
      <c r="F270" s="201"/>
      <c r="G270" s="201"/>
      <c r="H270" s="202"/>
      <c r="O270" s="202"/>
      <c r="R270" s="202"/>
    </row>
    <row r="271" spans="1:18" ht="44.25" customHeight="1">
      <c r="A271" s="200"/>
      <c r="B271" s="200"/>
      <c r="C271" s="200"/>
      <c r="F271" s="201"/>
      <c r="G271" s="201"/>
      <c r="H271" s="202"/>
      <c r="O271" s="202"/>
      <c r="R271" s="202"/>
    </row>
    <row r="272" spans="1:18" ht="44.25" customHeight="1">
      <c r="A272" s="200"/>
      <c r="B272" s="200"/>
      <c r="C272" s="200"/>
      <c r="F272" s="201"/>
      <c r="G272" s="201"/>
      <c r="H272" s="202"/>
      <c r="O272" s="202"/>
      <c r="R272" s="202"/>
    </row>
    <row r="273" spans="1:18" ht="44.25" customHeight="1">
      <c r="A273" s="200"/>
      <c r="B273" s="200"/>
      <c r="C273" s="200"/>
      <c r="F273" s="201"/>
      <c r="G273" s="201"/>
      <c r="H273" s="202"/>
      <c r="O273" s="202"/>
      <c r="R273" s="202"/>
    </row>
    <row r="274" spans="1:18" ht="44.25" customHeight="1">
      <c r="A274" s="200"/>
      <c r="B274" s="200"/>
      <c r="C274" s="200"/>
      <c r="F274" s="201"/>
      <c r="G274" s="201"/>
      <c r="H274" s="202"/>
      <c r="O274" s="202"/>
      <c r="R274" s="202"/>
    </row>
    <row r="275" spans="1:18" ht="44.25" customHeight="1">
      <c r="A275" s="200"/>
      <c r="B275" s="200"/>
      <c r="C275" s="200"/>
      <c r="F275" s="201"/>
      <c r="G275" s="201"/>
      <c r="H275" s="202"/>
      <c r="O275" s="202"/>
      <c r="R275" s="202"/>
    </row>
    <row r="276" spans="1:18" ht="44.25" customHeight="1">
      <c r="A276" s="200"/>
      <c r="B276" s="200"/>
      <c r="C276" s="200"/>
      <c r="F276" s="201"/>
      <c r="G276" s="201"/>
      <c r="H276" s="202"/>
      <c r="O276" s="202"/>
      <c r="R276" s="202"/>
    </row>
    <row r="277" spans="1:18" ht="44.25" customHeight="1">
      <c r="A277" s="200"/>
      <c r="B277" s="200"/>
      <c r="C277" s="200"/>
      <c r="F277" s="201"/>
      <c r="G277" s="201"/>
      <c r="H277" s="202"/>
      <c r="O277" s="202"/>
      <c r="R277" s="202"/>
    </row>
    <row r="278" spans="1:18" ht="44.25" customHeight="1">
      <c r="A278" s="200"/>
      <c r="B278" s="200"/>
      <c r="C278" s="200"/>
      <c r="F278" s="201"/>
      <c r="G278" s="201"/>
      <c r="H278" s="202"/>
      <c r="O278" s="202"/>
      <c r="R278" s="202"/>
    </row>
    <row r="279" spans="1:18" ht="44.25" customHeight="1">
      <c r="A279" s="200"/>
      <c r="B279" s="200"/>
      <c r="C279" s="200"/>
      <c r="F279" s="201"/>
      <c r="G279" s="201"/>
      <c r="H279" s="202"/>
      <c r="O279" s="202"/>
      <c r="R279" s="202"/>
    </row>
    <row r="280" spans="1:18" ht="44.25" customHeight="1">
      <c r="A280" s="200"/>
      <c r="B280" s="200"/>
      <c r="C280" s="200"/>
      <c r="F280" s="201"/>
      <c r="G280" s="201"/>
      <c r="H280" s="202"/>
      <c r="O280" s="202"/>
      <c r="R280" s="202"/>
    </row>
    <row r="281" spans="1:18" ht="44.25" customHeight="1">
      <c r="A281" s="200"/>
      <c r="B281" s="200"/>
      <c r="C281" s="200"/>
      <c r="F281" s="201"/>
      <c r="G281" s="201"/>
      <c r="H281" s="202"/>
      <c r="O281" s="202"/>
      <c r="R281" s="202"/>
    </row>
    <row r="282" spans="1:18" ht="44.25" customHeight="1">
      <c r="A282" s="200"/>
      <c r="B282" s="200"/>
      <c r="C282" s="200"/>
      <c r="F282" s="201"/>
      <c r="G282" s="201"/>
      <c r="H282" s="202"/>
      <c r="O282" s="202"/>
      <c r="R282" s="202"/>
    </row>
    <row r="283" spans="1:18" ht="44.25" customHeight="1">
      <c r="A283" s="200"/>
      <c r="B283" s="200"/>
      <c r="C283" s="200"/>
      <c r="F283" s="201"/>
      <c r="G283" s="201"/>
      <c r="H283" s="202"/>
      <c r="O283" s="202"/>
      <c r="R283" s="202"/>
    </row>
    <row r="284" spans="1:18" ht="44.25" customHeight="1">
      <c r="A284" s="200"/>
      <c r="B284" s="200"/>
      <c r="C284" s="200"/>
      <c r="F284" s="201"/>
      <c r="G284" s="201"/>
      <c r="H284" s="202"/>
      <c r="O284" s="202"/>
      <c r="R284" s="202"/>
    </row>
    <row r="285" spans="1:18" ht="44.25" customHeight="1">
      <c r="A285" s="200"/>
      <c r="B285" s="200"/>
      <c r="C285" s="200"/>
      <c r="F285" s="201"/>
      <c r="G285" s="201"/>
      <c r="H285" s="202"/>
      <c r="O285" s="202"/>
      <c r="R285" s="202"/>
    </row>
    <row r="286" spans="1:18" ht="44.25" customHeight="1">
      <c r="A286" s="200"/>
      <c r="B286" s="200"/>
      <c r="C286" s="200"/>
      <c r="F286" s="201"/>
      <c r="G286" s="201"/>
      <c r="H286" s="202"/>
      <c r="O286" s="202"/>
      <c r="R286" s="202"/>
    </row>
    <row r="287" spans="1:18" ht="44.25" customHeight="1">
      <c r="A287" s="200"/>
      <c r="B287" s="200"/>
      <c r="C287" s="200"/>
      <c r="F287" s="201"/>
      <c r="G287" s="201"/>
      <c r="H287" s="202"/>
      <c r="O287" s="202"/>
      <c r="R287" s="202"/>
    </row>
    <row r="288" spans="1:18" ht="44.25" customHeight="1">
      <c r="A288" s="200"/>
      <c r="B288" s="200"/>
      <c r="C288" s="200"/>
      <c r="F288" s="201"/>
      <c r="G288" s="201"/>
      <c r="H288" s="202"/>
      <c r="O288" s="202"/>
      <c r="R288" s="202"/>
    </row>
    <row r="289" spans="1:18" ht="44.25" customHeight="1">
      <c r="A289" s="200"/>
      <c r="B289" s="200"/>
      <c r="C289" s="200"/>
      <c r="F289" s="201"/>
      <c r="G289" s="201"/>
      <c r="H289" s="202"/>
      <c r="O289" s="202"/>
      <c r="R289" s="202"/>
    </row>
    <row r="290" spans="1:18" ht="44.25" customHeight="1">
      <c r="A290" s="200"/>
      <c r="B290" s="200"/>
      <c r="C290" s="200"/>
      <c r="F290" s="201"/>
      <c r="G290" s="201"/>
      <c r="H290" s="202"/>
      <c r="O290" s="202"/>
      <c r="R290" s="202"/>
    </row>
    <row r="291" spans="1:18" ht="44.25" customHeight="1">
      <c r="A291" s="200"/>
      <c r="B291" s="200"/>
      <c r="C291" s="200"/>
      <c r="F291" s="201"/>
      <c r="G291" s="201"/>
      <c r="H291" s="202"/>
      <c r="O291" s="202"/>
      <c r="R291" s="202"/>
    </row>
    <row r="292" spans="1:18" ht="44.25" customHeight="1">
      <c r="A292" s="200"/>
      <c r="B292" s="200"/>
      <c r="C292" s="200"/>
      <c r="F292" s="201"/>
      <c r="G292" s="201"/>
      <c r="H292" s="202"/>
      <c r="O292" s="202"/>
      <c r="R292" s="202"/>
    </row>
    <row r="293" spans="1:18" ht="44.25" customHeight="1">
      <c r="A293" s="200"/>
      <c r="B293" s="200"/>
      <c r="C293" s="200"/>
      <c r="F293" s="201"/>
      <c r="G293" s="201"/>
      <c r="H293" s="202"/>
      <c r="O293" s="202"/>
      <c r="R293" s="202"/>
    </row>
    <row r="294" spans="1:18" ht="44.25" customHeight="1">
      <c r="A294" s="200"/>
      <c r="B294" s="200"/>
      <c r="C294" s="200"/>
      <c r="F294" s="201"/>
      <c r="G294" s="201"/>
      <c r="H294" s="202"/>
      <c r="O294" s="202"/>
      <c r="R294" s="202"/>
    </row>
    <row r="295" spans="1:18" ht="44.25" customHeight="1">
      <c r="A295" s="200"/>
      <c r="B295" s="200"/>
      <c r="C295" s="200"/>
      <c r="F295" s="201"/>
      <c r="G295" s="201"/>
      <c r="H295" s="202"/>
      <c r="O295" s="202"/>
      <c r="R295" s="202"/>
    </row>
    <row r="296" spans="1:18" ht="44.25" customHeight="1">
      <c r="A296" s="200"/>
      <c r="B296" s="200"/>
      <c r="C296" s="200"/>
      <c r="F296" s="201"/>
      <c r="G296" s="201"/>
      <c r="H296" s="202"/>
      <c r="O296" s="202"/>
      <c r="R296" s="202"/>
    </row>
    <row r="297" spans="1:18" ht="44.25" customHeight="1">
      <c r="A297" s="200"/>
      <c r="B297" s="200"/>
      <c r="C297" s="200"/>
      <c r="F297" s="201"/>
      <c r="G297" s="201"/>
      <c r="H297" s="202"/>
      <c r="O297" s="202"/>
      <c r="R297" s="202"/>
    </row>
    <row r="298" spans="1:18" ht="44.25" customHeight="1">
      <c r="A298" s="200"/>
      <c r="B298" s="200"/>
      <c r="C298" s="200"/>
      <c r="F298" s="201"/>
      <c r="G298" s="201"/>
      <c r="H298" s="202"/>
      <c r="O298" s="202"/>
      <c r="R298" s="202"/>
    </row>
    <row r="299" spans="1:18" ht="44.25" customHeight="1">
      <c r="A299" s="200"/>
      <c r="B299" s="200"/>
      <c r="C299" s="200"/>
      <c r="F299" s="201"/>
      <c r="G299" s="201"/>
      <c r="H299" s="202"/>
      <c r="O299" s="202"/>
      <c r="R299" s="202"/>
    </row>
    <row r="300" spans="1:18" ht="44.25" customHeight="1">
      <c r="A300" s="200"/>
      <c r="B300" s="200"/>
      <c r="C300" s="200"/>
      <c r="F300" s="201"/>
      <c r="G300" s="201"/>
      <c r="H300" s="202"/>
      <c r="O300" s="202"/>
      <c r="R300" s="202"/>
    </row>
    <row r="301" spans="1:18" ht="44.25" customHeight="1">
      <c r="A301" s="200"/>
      <c r="B301" s="200"/>
      <c r="C301" s="200"/>
      <c r="F301" s="201"/>
      <c r="G301" s="201"/>
      <c r="H301" s="202"/>
      <c r="O301" s="202"/>
      <c r="R301" s="202"/>
    </row>
    <row r="302" spans="1:18" ht="44.25" customHeight="1">
      <c r="A302" s="200"/>
      <c r="B302" s="200"/>
      <c r="C302" s="200"/>
      <c r="F302" s="201"/>
      <c r="G302" s="201"/>
      <c r="H302" s="202"/>
      <c r="O302" s="202"/>
      <c r="R302" s="202"/>
    </row>
    <row r="303" spans="1:18" ht="44.25" customHeight="1">
      <c r="A303" s="200"/>
      <c r="B303" s="200"/>
      <c r="C303" s="200"/>
      <c r="F303" s="201"/>
      <c r="G303" s="201"/>
      <c r="H303" s="202"/>
      <c r="O303" s="202"/>
      <c r="R303" s="202"/>
    </row>
    <row r="304" spans="1:18" ht="44.25" customHeight="1">
      <c r="A304" s="200"/>
      <c r="B304" s="200"/>
      <c r="C304" s="200"/>
      <c r="F304" s="201"/>
      <c r="G304" s="201"/>
      <c r="H304" s="202"/>
      <c r="O304" s="202"/>
      <c r="R304" s="202"/>
    </row>
    <row r="305" spans="1:18" ht="44.25" customHeight="1">
      <c r="A305" s="200"/>
      <c r="B305" s="200"/>
      <c r="C305" s="200"/>
      <c r="F305" s="201"/>
      <c r="G305" s="201"/>
      <c r="H305" s="202"/>
      <c r="O305" s="202"/>
      <c r="R305" s="202"/>
    </row>
    <row r="306" spans="1:18" ht="44.25" customHeight="1">
      <c r="A306" s="200"/>
      <c r="B306" s="200"/>
      <c r="C306" s="200"/>
      <c r="F306" s="201"/>
      <c r="G306" s="201"/>
      <c r="H306" s="202"/>
      <c r="O306" s="202"/>
      <c r="R306" s="202"/>
    </row>
    <row r="307" spans="1:18" ht="44.25" customHeight="1">
      <c r="A307" s="200"/>
      <c r="B307" s="200"/>
      <c r="C307" s="200"/>
      <c r="F307" s="201"/>
      <c r="G307" s="201"/>
      <c r="H307" s="202"/>
      <c r="O307" s="202"/>
      <c r="R307" s="202"/>
    </row>
    <row r="308" spans="1:18" ht="44.25" customHeight="1">
      <c r="A308" s="200"/>
      <c r="B308" s="200"/>
      <c r="C308" s="200"/>
      <c r="F308" s="201"/>
      <c r="G308" s="201"/>
      <c r="H308" s="202"/>
      <c r="O308" s="202"/>
      <c r="R308" s="202"/>
    </row>
    <row r="309" spans="1:18" ht="44.25" customHeight="1">
      <c r="A309" s="200"/>
      <c r="B309" s="200"/>
      <c r="C309" s="200"/>
      <c r="F309" s="201"/>
      <c r="G309" s="201"/>
      <c r="H309" s="202"/>
      <c r="O309" s="202"/>
      <c r="R309" s="202"/>
    </row>
    <row r="310" spans="1:18" ht="44.25" customHeight="1">
      <c r="A310" s="200"/>
      <c r="B310" s="200"/>
      <c r="C310" s="200"/>
      <c r="F310" s="201"/>
      <c r="G310" s="201"/>
      <c r="H310" s="202"/>
      <c r="O310" s="202"/>
      <c r="R310" s="202"/>
    </row>
    <row r="311" spans="1:18" ht="44.25" customHeight="1">
      <c r="A311" s="200"/>
      <c r="B311" s="200"/>
      <c r="C311" s="200"/>
      <c r="F311" s="201"/>
      <c r="G311" s="201"/>
      <c r="H311" s="202"/>
      <c r="O311" s="202"/>
      <c r="R311" s="202"/>
    </row>
    <row r="312" spans="1:18" ht="44.25" customHeight="1">
      <c r="A312" s="200"/>
      <c r="B312" s="200"/>
      <c r="C312" s="200"/>
      <c r="F312" s="201"/>
      <c r="G312" s="201"/>
      <c r="H312" s="202"/>
      <c r="O312" s="202"/>
      <c r="R312" s="202"/>
    </row>
    <row r="313" spans="1:18" ht="44.25" customHeight="1">
      <c r="A313" s="200"/>
      <c r="B313" s="200"/>
      <c r="C313" s="200"/>
      <c r="F313" s="201"/>
      <c r="G313" s="201"/>
      <c r="H313" s="202"/>
      <c r="O313" s="202"/>
      <c r="R313" s="202"/>
    </row>
    <row r="314" spans="1:18" ht="44.25" customHeight="1">
      <c r="A314" s="200"/>
      <c r="B314" s="200"/>
      <c r="C314" s="200"/>
      <c r="F314" s="201"/>
      <c r="G314" s="201"/>
      <c r="H314" s="202"/>
      <c r="O314" s="202"/>
      <c r="R314" s="202"/>
    </row>
    <row r="315" spans="1:18" ht="44.25" customHeight="1">
      <c r="A315" s="200"/>
      <c r="B315" s="200"/>
      <c r="C315" s="200"/>
      <c r="F315" s="201"/>
      <c r="G315" s="201"/>
      <c r="H315" s="202"/>
      <c r="O315" s="202"/>
      <c r="R315" s="202"/>
    </row>
    <row r="316" spans="1:18" ht="44.25" customHeight="1">
      <c r="A316" s="200"/>
      <c r="B316" s="200"/>
      <c r="C316" s="200"/>
      <c r="F316" s="201"/>
      <c r="G316" s="201"/>
      <c r="H316" s="202"/>
      <c r="O316" s="202"/>
      <c r="R316" s="202"/>
    </row>
    <row r="317" spans="1:18" ht="44.25" customHeight="1">
      <c r="A317" s="200"/>
      <c r="B317" s="200"/>
      <c r="C317" s="200"/>
      <c r="F317" s="201"/>
      <c r="G317" s="201"/>
      <c r="H317" s="202"/>
      <c r="O317" s="202"/>
      <c r="R317" s="202"/>
    </row>
    <row r="318" spans="1:18" ht="44.25" customHeight="1">
      <c r="A318" s="200"/>
      <c r="B318" s="200"/>
      <c r="C318" s="200"/>
      <c r="F318" s="201"/>
      <c r="G318" s="201"/>
      <c r="H318" s="202"/>
      <c r="O318" s="202"/>
      <c r="R318" s="202"/>
    </row>
    <row r="319" spans="1:18" ht="44.25" customHeight="1">
      <c r="A319" s="200"/>
      <c r="B319" s="200"/>
      <c r="C319" s="200"/>
      <c r="F319" s="201"/>
      <c r="G319" s="201"/>
      <c r="H319" s="202"/>
      <c r="O319" s="202"/>
      <c r="R319" s="202"/>
    </row>
    <row r="320" spans="1:18" ht="44.25" customHeight="1">
      <c r="A320" s="200"/>
      <c r="B320" s="200"/>
      <c r="C320" s="200"/>
      <c r="F320" s="201"/>
      <c r="G320" s="201"/>
      <c r="H320" s="202"/>
      <c r="O320" s="202"/>
      <c r="R320" s="202"/>
    </row>
    <row r="321" spans="1:18" ht="44.25" customHeight="1">
      <c r="A321" s="200"/>
      <c r="B321" s="200"/>
      <c r="C321" s="200"/>
      <c r="F321" s="201"/>
      <c r="G321" s="201"/>
      <c r="H321" s="202"/>
      <c r="O321" s="202"/>
      <c r="R321" s="202"/>
    </row>
    <row r="322" spans="1:18" ht="44.25" customHeight="1">
      <c r="A322" s="200"/>
      <c r="B322" s="200"/>
      <c r="C322" s="200"/>
      <c r="F322" s="201"/>
      <c r="G322" s="201"/>
      <c r="H322" s="202"/>
      <c r="O322" s="202"/>
      <c r="R322" s="202"/>
    </row>
    <row r="323" spans="1:18" ht="44.25" customHeight="1">
      <c r="A323" s="200"/>
      <c r="B323" s="200"/>
      <c r="C323" s="200"/>
      <c r="F323" s="201"/>
      <c r="G323" s="201"/>
      <c r="H323" s="202"/>
      <c r="O323" s="202"/>
      <c r="R323" s="202"/>
    </row>
    <row r="324" spans="1:18" ht="44.25" customHeight="1">
      <c r="A324" s="200"/>
      <c r="B324" s="200"/>
      <c r="C324" s="200"/>
      <c r="F324" s="201"/>
      <c r="G324" s="201"/>
      <c r="H324" s="202"/>
      <c r="O324" s="202"/>
      <c r="R324" s="202"/>
    </row>
    <row r="325" spans="1:18" ht="44.25" customHeight="1">
      <c r="A325" s="200"/>
      <c r="B325" s="200"/>
      <c r="C325" s="200"/>
      <c r="F325" s="201"/>
      <c r="G325" s="201"/>
      <c r="H325" s="202"/>
      <c r="O325" s="202"/>
      <c r="R325" s="202"/>
    </row>
    <row r="326" spans="1:18" ht="44.25" customHeight="1">
      <c r="A326" s="200"/>
      <c r="B326" s="200"/>
      <c r="C326" s="200"/>
      <c r="F326" s="201"/>
      <c r="G326" s="201"/>
      <c r="H326" s="202"/>
      <c r="O326" s="202"/>
      <c r="R326" s="202"/>
    </row>
    <row r="327" spans="1:18" ht="44.25" customHeight="1">
      <c r="A327" s="200"/>
      <c r="B327" s="200"/>
      <c r="C327" s="200"/>
      <c r="F327" s="201"/>
      <c r="G327" s="201"/>
      <c r="H327" s="202"/>
      <c r="O327" s="202"/>
      <c r="R327" s="202"/>
    </row>
    <row r="328" spans="1:18" ht="44.25" customHeight="1">
      <c r="A328" s="200"/>
      <c r="B328" s="200"/>
      <c r="C328" s="200"/>
      <c r="F328" s="201"/>
      <c r="G328" s="201"/>
      <c r="H328" s="202"/>
      <c r="O328" s="202"/>
      <c r="R328" s="202"/>
    </row>
    <row r="329" spans="1:18" ht="44.25" customHeight="1">
      <c r="A329" s="200"/>
      <c r="B329" s="200"/>
      <c r="C329" s="200"/>
      <c r="F329" s="201"/>
      <c r="G329" s="201"/>
      <c r="H329" s="202"/>
      <c r="O329" s="202"/>
      <c r="R329" s="202"/>
    </row>
    <row r="330" spans="1:18" ht="44.25" customHeight="1">
      <c r="A330" s="200"/>
      <c r="B330" s="200"/>
      <c r="C330" s="200"/>
      <c r="F330" s="201"/>
      <c r="G330" s="201"/>
      <c r="H330" s="202"/>
      <c r="O330" s="202"/>
      <c r="R330" s="202"/>
    </row>
    <row r="331" spans="1:18" ht="44.25" customHeight="1">
      <c r="A331" s="200"/>
      <c r="B331" s="200"/>
      <c r="C331" s="200"/>
      <c r="F331" s="201"/>
      <c r="G331" s="201"/>
      <c r="H331" s="202"/>
      <c r="O331" s="202"/>
      <c r="R331" s="202"/>
    </row>
    <row r="332" spans="1:18" ht="44.25" customHeight="1">
      <c r="A332" s="200"/>
      <c r="B332" s="200"/>
      <c r="C332" s="200"/>
      <c r="F332" s="201"/>
      <c r="G332" s="201"/>
      <c r="H332" s="202"/>
      <c r="O332" s="202"/>
      <c r="R332" s="202"/>
    </row>
    <row r="333" spans="1:18" ht="44.25" customHeight="1">
      <c r="A333" s="200"/>
      <c r="B333" s="200"/>
      <c r="C333" s="200"/>
      <c r="F333" s="201"/>
      <c r="G333" s="201"/>
      <c r="H333" s="202"/>
      <c r="O333" s="202"/>
      <c r="R333" s="202"/>
    </row>
    <row r="334" spans="1:18" ht="44.25" customHeight="1">
      <c r="A334" s="200"/>
      <c r="B334" s="200"/>
      <c r="C334" s="200"/>
      <c r="F334" s="201"/>
      <c r="G334" s="201"/>
      <c r="H334" s="202"/>
      <c r="O334" s="202"/>
      <c r="R334" s="202"/>
    </row>
    <row r="335" spans="1:18" ht="44.25" customHeight="1">
      <c r="A335" s="200"/>
      <c r="B335" s="200"/>
      <c r="C335" s="200"/>
      <c r="F335" s="201"/>
      <c r="G335" s="201"/>
      <c r="H335" s="202"/>
      <c r="O335" s="202"/>
      <c r="R335" s="202"/>
    </row>
    <row r="336" spans="1:18" ht="44.25" customHeight="1">
      <c r="A336" s="200"/>
      <c r="B336" s="200"/>
      <c r="C336" s="200"/>
      <c r="F336" s="201"/>
      <c r="G336" s="201"/>
      <c r="H336" s="202"/>
      <c r="O336" s="202"/>
      <c r="R336" s="202"/>
    </row>
    <row r="337" spans="1:18" ht="44.25" customHeight="1">
      <c r="A337" s="200"/>
      <c r="B337" s="200"/>
      <c r="C337" s="200"/>
      <c r="F337" s="201"/>
      <c r="G337" s="201"/>
      <c r="H337" s="202"/>
      <c r="O337" s="202"/>
      <c r="R337" s="202"/>
    </row>
    <row r="338" spans="1:18" ht="44.25" customHeight="1">
      <c r="A338" s="200"/>
      <c r="B338" s="200"/>
      <c r="C338" s="200"/>
      <c r="F338" s="201"/>
      <c r="G338" s="201"/>
      <c r="H338" s="202"/>
      <c r="O338" s="202"/>
      <c r="R338" s="202"/>
    </row>
    <row r="339" spans="1:18" ht="44.25" customHeight="1">
      <c r="A339" s="200"/>
      <c r="B339" s="200"/>
      <c r="C339" s="200"/>
      <c r="F339" s="201"/>
      <c r="G339" s="201"/>
      <c r="H339" s="202"/>
      <c r="O339" s="202"/>
      <c r="R339" s="202"/>
    </row>
    <row r="340" spans="1:18" ht="44.25" customHeight="1">
      <c r="A340" s="200"/>
      <c r="B340" s="200"/>
      <c r="C340" s="200"/>
      <c r="F340" s="201"/>
      <c r="G340" s="201"/>
      <c r="H340" s="202"/>
      <c r="O340" s="202"/>
      <c r="R340" s="202"/>
    </row>
    <row r="341" spans="1:18" ht="44.25" customHeight="1">
      <c r="A341" s="200"/>
      <c r="B341" s="200"/>
      <c r="C341" s="200"/>
      <c r="F341" s="201"/>
      <c r="G341" s="201"/>
      <c r="H341" s="202"/>
      <c r="O341" s="202"/>
      <c r="R341" s="202"/>
    </row>
    <row r="342" spans="1:18" ht="44.25" customHeight="1">
      <c r="A342" s="200"/>
      <c r="B342" s="200"/>
      <c r="C342" s="200"/>
      <c r="F342" s="201"/>
      <c r="G342" s="201"/>
      <c r="H342" s="202"/>
      <c r="O342" s="202"/>
      <c r="R342" s="202"/>
    </row>
    <row r="343" spans="1:18" ht="44.25" customHeight="1">
      <c r="A343" s="200"/>
      <c r="B343" s="200"/>
      <c r="C343" s="200"/>
      <c r="F343" s="201"/>
      <c r="G343" s="201"/>
      <c r="H343" s="202"/>
      <c r="O343" s="202"/>
      <c r="R343" s="202"/>
    </row>
    <row r="344" spans="1:18" ht="44.25" customHeight="1">
      <c r="A344" s="200"/>
      <c r="B344" s="200"/>
      <c r="C344" s="200"/>
      <c r="F344" s="201"/>
      <c r="G344" s="201"/>
      <c r="H344" s="202"/>
      <c r="O344" s="202"/>
      <c r="R344" s="202"/>
    </row>
    <row r="345" spans="1:18" ht="44.25" customHeight="1">
      <c r="A345" s="200"/>
      <c r="B345" s="200"/>
      <c r="C345" s="200"/>
      <c r="F345" s="201"/>
      <c r="G345" s="201"/>
      <c r="H345" s="202"/>
      <c r="O345" s="202"/>
      <c r="R345" s="202"/>
    </row>
    <row r="346" spans="1:18" ht="44.25" customHeight="1">
      <c r="A346" s="200"/>
      <c r="B346" s="200"/>
      <c r="C346" s="200"/>
      <c r="F346" s="201"/>
      <c r="G346" s="201"/>
      <c r="H346" s="202"/>
      <c r="O346" s="202"/>
      <c r="R346" s="202"/>
    </row>
    <row r="347" spans="1:18" ht="44.25" customHeight="1">
      <c r="A347" s="200"/>
      <c r="B347" s="200"/>
      <c r="C347" s="200"/>
      <c r="F347" s="201"/>
      <c r="G347" s="201"/>
      <c r="H347" s="202"/>
      <c r="O347" s="202"/>
      <c r="R347" s="202"/>
    </row>
    <row r="348" spans="1:18" ht="44.25" customHeight="1">
      <c r="A348" s="200"/>
      <c r="B348" s="200"/>
      <c r="C348" s="200"/>
      <c r="F348" s="201"/>
      <c r="G348" s="201"/>
      <c r="H348" s="202"/>
      <c r="O348" s="202"/>
      <c r="R348" s="202"/>
    </row>
    <row r="349" spans="1:18" ht="44.25" customHeight="1">
      <c r="A349" s="200"/>
      <c r="B349" s="200"/>
      <c r="C349" s="200"/>
      <c r="F349" s="201"/>
      <c r="G349" s="201"/>
      <c r="H349" s="202"/>
      <c r="O349" s="202"/>
      <c r="R349" s="202"/>
    </row>
    <row r="350" spans="1:18" ht="44.25" customHeight="1">
      <c r="A350" s="200"/>
      <c r="B350" s="200"/>
      <c r="C350" s="200"/>
      <c r="F350" s="201"/>
      <c r="G350" s="201"/>
      <c r="H350" s="202"/>
      <c r="O350" s="202"/>
      <c r="R350" s="202"/>
    </row>
    <row r="351" spans="1:18" ht="44.25" customHeight="1">
      <c r="A351" s="200"/>
      <c r="B351" s="200"/>
      <c r="C351" s="200"/>
      <c r="F351" s="201"/>
      <c r="G351" s="201"/>
      <c r="H351" s="202"/>
      <c r="O351" s="202"/>
      <c r="R351" s="202"/>
    </row>
    <row r="352" spans="1:18" ht="44.25" customHeight="1">
      <c r="A352" s="200"/>
      <c r="B352" s="200"/>
      <c r="C352" s="200"/>
      <c r="F352" s="201"/>
      <c r="G352" s="201"/>
      <c r="H352" s="202"/>
      <c r="O352" s="202"/>
      <c r="R352" s="202"/>
    </row>
    <row r="353" spans="1:18" ht="44.25" customHeight="1">
      <c r="A353" s="200"/>
      <c r="B353" s="200"/>
      <c r="C353" s="200"/>
      <c r="F353" s="201"/>
      <c r="G353" s="201"/>
      <c r="H353" s="202"/>
      <c r="O353" s="202"/>
      <c r="R353" s="202"/>
    </row>
    <row r="354" spans="1:18" ht="44.25" customHeight="1">
      <c r="A354" s="200"/>
      <c r="B354" s="200"/>
      <c r="C354" s="200"/>
      <c r="F354" s="201"/>
      <c r="G354" s="201"/>
      <c r="H354" s="202"/>
      <c r="O354" s="202"/>
      <c r="R354" s="202"/>
    </row>
    <row r="355" spans="1:18" ht="44.25" customHeight="1">
      <c r="A355" s="200"/>
      <c r="B355" s="200"/>
      <c r="C355" s="200"/>
      <c r="F355" s="201"/>
      <c r="G355" s="201"/>
      <c r="H355" s="202"/>
      <c r="O355" s="202"/>
      <c r="R355" s="202"/>
    </row>
    <row r="356" spans="1:18" ht="44.25" customHeight="1">
      <c r="A356" s="200"/>
      <c r="B356" s="200"/>
      <c r="C356" s="200"/>
      <c r="F356" s="201"/>
      <c r="G356" s="201"/>
      <c r="H356" s="202"/>
      <c r="O356" s="202"/>
      <c r="R356" s="202"/>
    </row>
    <row r="357" spans="1:18" ht="44.25" customHeight="1">
      <c r="A357" s="200"/>
      <c r="B357" s="200"/>
      <c r="C357" s="200"/>
      <c r="F357" s="201"/>
      <c r="G357" s="201"/>
      <c r="H357" s="202"/>
      <c r="O357" s="202"/>
      <c r="R357" s="202"/>
    </row>
    <row r="358" spans="1:18" ht="44.25" customHeight="1">
      <c r="A358" s="200"/>
      <c r="B358" s="200"/>
      <c r="C358" s="200"/>
      <c r="F358" s="201"/>
      <c r="G358" s="201"/>
      <c r="H358" s="202"/>
      <c r="O358" s="202"/>
      <c r="R358" s="202"/>
    </row>
    <row r="359" spans="1:18" ht="44.25" customHeight="1">
      <c r="A359" s="200"/>
      <c r="B359" s="200"/>
      <c r="C359" s="200"/>
      <c r="F359" s="201"/>
      <c r="G359" s="201"/>
      <c r="H359" s="202"/>
      <c r="O359" s="202"/>
      <c r="R359" s="202"/>
    </row>
    <row r="360" spans="1:18" ht="44.25" customHeight="1">
      <c r="A360" s="200"/>
      <c r="B360" s="200"/>
      <c r="C360" s="200"/>
      <c r="F360" s="201"/>
      <c r="G360" s="201"/>
      <c r="H360" s="202"/>
      <c r="O360" s="202"/>
      <c r="R360" s="202"/>
    </row>
    <row r="361" spans="1:18" ht="44.25" customHeight="1">
      <c r="A361" s="200"/>
      <c r="B361" s="200"/>
      <c r="C361" s="200"/>
      <c r="F361" s="201"/>
      <c r="G361" s="201"/>
      <c r="H361" s="202"/>
      <c r="O361" s="202"/>
      <c r="R361" s="202"/>
    </row>
    <row r="362" spans="1:18" ht="44.25" customHeight="1">
      <c r="A362" s="200"/>
      <c r="B362" s="200"/>
      <c r="C362" s="200"/>
      <c r="F362" s="201"/>
      <c r="G362" s="201"/>
      <c r="H362" s="202"/>
      <c r="O362" s="202"/>
      <c r="R362" s="202"/>
    </row>
    <row r="363" spans="1:18" ht="44.25" customHeight="1">
      <c r="A363" s="200"/>
      <c r="B363" s="200"/>
      <c r="C363" s="200"/>
      <c r="F363" s="201"/>
      <c r="G363" s="201"/>
      <c r="H363" s="202"/>
      <c r="O363" s="202"/>
      <c r="R363" s="202"/>
    </row>
    <row r="364" spans="1:18" ht="44.25" customHeight="1">
      <c r="A364" s="200"/>
      <c r="B364" s="200"/>
      <c r="C364" s="200"/>
      <c r="F364" s="201"/>
      <c r="G364" s="201"/>
      <c r="H364" s="202"/>
      <c r="O364" s="202"/>
      <c r="R364" s="202"/>
    </row>
    <row r="365" spans="1:18" ht="44.25" customHeight="1">
      <c r="A365" s="200"/>
      <c r="B365" s="200"/>
      <c r="C365" s="200"/>
      <c r="F365" s="201"/>
      <c r="G365" s="201"/>
      <c r="H365" s="202"/>
      <c r="O365" s="202"/>
      <c r="R365" s="202"/>
    </row>
    <row r="366" spans="1:18" ht="44.25" customHeight="1">
      <c r="A366" s="200"/>
      <c r="B366" s="200"/>
      <c r="C366" s="200"/>
      <c r="F366" s="201"/>
      <c r="G366" s="201"/>
      <c r="H366" s="202"/>
      <c r="O366" s="202"/>
      <c r="R366" s="202"/>
    </row>
    <row r="367" spans="1:18" ht="44.25" customHeight="1">
      <c r="A367" s="200"/>
      <c r="B367" s="200"/>
      <c r="C367" s="200"/>
      <c r="F367" s="201"/>
      <c r="G367" s="201"/>
      <c r="H367" s="202"/>
      <c r="O367" s="202"/>
      <c r="R367" s="202"/>
    </row>
    <row r="368" spans="1:18" ht="44.25" customHeight="1">
      <c r="A368" s="200"/>
      <c r="B368" s="200"/>
      <c r="C368" s="200"/>
      <c r="F368" s="201"/>
      <c r="G368" s="201"/>
      <c r="H368" s="202"/>
      <c r="O368" s="202"/>
      <c r="R368" s="202"/>
    </row>
    <row r="369" spans="1:18" ht="44.25" customHeight="1">
      <c r="A369" s="200"/>
      <c r="B369" s="200"/>
      <c r="C369" s="200"/>
      <c r="F369" s="201"/>
      <c r="G369" s="201"/>
      <c r="H369" s="202"/>
      <c r="O369" s="202"/>
      <c r="R369" s="202"/>
    </row>
    <row r="370" spans="1:18" ht="44.25" customHeight="1">
      <c r="A370" s="200"/>
      <c r="B370" s="200"/>
      <c r="C370" s="200"/>
      <c r="F370" s="201"/>
      <c r="G370" s="201"/>
      <c r="H370" s="202"/>
      <c r="O370" s="202"/>
      <c r="R370" s="202"/>
    </row>
    <row r="371" spans="1:18" ht="44.25" customHeight="1">
      <c r="A371" s="200"/>
      <c r="B371" s="200"/>
      <c r="C371" s="200"/>
      <c r="F371" s="201"/>
      <c r="G371" s="201"/>
      <c r="H371" s="202"/>
      <c r="O371" s="202"/>
      <c r="R371" s="202"/>
    </row>
    <row r="372" spans="1:18" ht="44.25" customHeight="1">
      <c r="A372" s="200"/>
      <c r="B372" s="200"/>
      <c r="C372" s="200"/>
      <c r="F372" s="201"/>
      <c r="G372" s="201"/>
      <c r="H372" s="202"/>
      <c r="O372" s="202"/>
      <c r="R372" s="202"/>
    </row>
    <row r="373" spans="1:18" ht="44.25" customHeight="1">
      <c r="A373" s="200"/>
      <c r="B373" s="200"/>
      <c r="C373" s="200"/>
      <c r="F373" s="201"/>
      <c r="G373" s="201"/>
      <c r="H373" s="202"/>
      <c r="O373" s="202"/>
      <c r="R373" s="202"/>
    </row>
    <row r="374" spans="1:18" ht="44.25" customHeight="1">
      <c r="A374" s="200"/>
      <c r="B374" s="200"/>
      <c r="C374" s="200"/>
      <c r="F374" s="201"/>
      <c r="G374" s="201"/>
      <c r="H374" s="202"/>
      <c r="O374" s="202"/>
      <c r="R374" s="202"/>
    </row>
    <row r="375" spans="1:18" ht="44.25" customHeight="1">
      <c r="A375" s="200"/>
      <c r="B375" s="200"/>
      <c r="C375" s="200"/>
      <c r="F375" s="201"/>
      <c r="G375" s="201"/>
      <c r="H375" s="202"/>
      <c r="O375" s="202"/>
      <c r="R375" s="202"/>
    </row>
    <row r="376" spans="1:18" ht="44.25" customHeight="1">
      <c r="A376" s="200"/>
      <c r="B376" s="200"/>
      <c r="C376" s="200"/>
      <c r="F376" s="201"/>
      <c r="G376" s="201"/>
      <c r="H376" s="202"/>
      <c r="O376" s="202"/>
      <c r="R376" s="202"/>
    </row>
    <row r="377" spans="1:18" ht="44.25" customHeight="1">
      <c r="A377" s="200"/>
      <c r="B377" s="200"/>
      <c r="C377" s="200"/>
      <c r="F377" s="201"/>
      <c r="G377" s="201"/>
      <c r="H377" s="202"/>
      <c r="O377" s="202"/>
      <c r="R377" s="202"/>
    </row>
    <row r="378" spans="1:18" ht="44.25" customHeight="1">
      <c r="A378" s="200"/>
      <c r="B378" s="200"/>
      <c r="C378" s="200"/>
      <c r="F378" s="201"/>
      <c r="G378" s="201"/>
      <c r="H378" s="202"/>
      <c r="O378" s="202"/>
      <c r="R378" s="202"/>
    </row>
    <row r="379" spans="1:18" ht="44.25" customHeight="1">
      <c r="A379" s="200"/>
      <c r="B379" s="200"/>
      <c r="C379" s="200"/>
      <c r="F379" s="201"/>
      <c r="G379" s="201"/>
      <c r="H379" s="202"/>
      <c r="O379" s="202"/>
      <c r="R379" s="202"/>
    </row>
    <row r="380" spans="1:18" ht="44.25" customHeight="1">
      <c r="A380" s="200"/>
      <c r="B380" s="200"/>
      <c r="C380" s="200"/>
      <c r="F380" s="201"/>
      <c r="G380" s="201"/>
      <c r="H380" s="202"/>
      <c r="O380" s="202"/>
      <c r="R380" s="202"/>
    </row>
    <row r="381" spans="1:18" ht="44.25" customHeight="1">
      <c r="A381" s="200"/>
      <c r="B381" s="200"/>
      <c r="C381" s="200"/>
      <c r="F381" s="201"/>
      <c r="G381" s="201"/>
      <c r="H381" s="202"/>
      <c r="O381" s="202"/>
      <c r="R381" s="202"/>
    </row>
    <row r="382" spans="1:18" ht="44.25" customHeight="1">
      <c r="A382" s="200"/>
      <c r="B382" s="200"/>
      <c r="C382" s="200"/>
      <c r="F382" s="201"/>
      <c r="G382" s="201"/>
      <c r="H382" s="202"/>
      <c r="O382" s="202"/>
      <c r="R382" s="202"/>
    </row>
    <row r="383" spans="1:18" ht="44.25" customHeight="1">
      <c r="A383" s="200"/>
      <c r="B383" s="200"/>
      <c r="C383" s="200"/>
      <c r="F383" s="201"/>
      <c r="G383" s="201"/>
      <c r="H383" s="202"/>
      <c r="O383" s="202"/>
      <c r="R383" s="202"/>
    </row>
    <row r="384" spans="1:18" ht="44.25" customHeight="1">
      <c r="A384" s="200"/>
      <c r="B384" s="200"/>
      <c r="C384" s="200"/>
      <c r="F384" s="201"/>
      <c r="G384" s="201"/>
      <c r="H384" s="202"/>
      <c r="O384" s="202"/>
      <c r="R384" s="202"/>
    </row>
    <row r="385" spans="1:18" ht="44.25" customHeight="1">
      <c r="A385" s="200"/>
      <c r="B385" s="200"/>
      <c r="C385" s="200"/>
      <c r="F385" s="201"/>
      <c r="G385" s="201"/>
      <c r="H385" s="202"/>
      <c r="O385" s="202"/>
      <c r="R385" s="202"/>
    </row>
    <row r="386" spans="1:18" ht="44.25" customHeight="1">
      <c r="A386" s="200"/>
      <c r="B386" s="200"/>
      <c r="C386" s="200"/>
      <c r="F386" s="201"/>
      <c r="G386" s="201"/>
      <c r="H386" s="202"/>
      <c r="O386" s="202"/>
      <c r="R386" s="202"/>
    </row>
    <row r="387" spans="1:18" ht="44.25" customHeight="1">
      <c r="A387" s="200"/>
      <c r="B387" s="200"/>
      <c r="C387" s="200"/>
      <c r="F387" s="201"/>
      <c r="G387" s="201"/>
      <c r="H387" s="202"/>
      <c r="O387" s="202"/>
      <c r="R387" s="202"/>
    </row>
    <row r="388" spans="1:18" ht="44.25" customHeight="1">
      <c r="A388" s="200"/>
      <c r="B388" s="200"/>
      <c r="C388" s="200"/>
      <c r="F388" s="201"/>
      <c r="G388" s="201"/>
      <c r="H388" s="202"/>
      <c r="O388" s="202"/>
      <c r="R388" s="202"/>
    </row>
    <row r="389" spans="1:18" ht="44.25" customHeight="1">
      <c r="A389" s="200"/>
      <c r="B389" s="200"/>
      <c r="C389" s="200"/>
      <c r="F389" s="201"/>
      <c r="G389" s="201"/>
      <c r="H389" s="202"/>
      <c r="O389" s="202"/>
      <c r="R389" s="202"/>
    </row>
    <row r="390" spans="1:18" ht="44.25" customHeight="1">
      <c r="A390" s="200"/>
      <c r="B390" s="200"/>
      <c r="C390" s="200"/>
      <c r="F390" s="201"/>
      <c r="G390" s="201"/>
      <c r="H390" s="202"/>
      <c r="O390" s="202"/>
      <c r="R390" s="202"/>
    </row>
    <row r="391" spans="1:18" ht="44.25" customHeight="1">
      <c r="A391" s="200"/>
      <c r="B391" s="200"/>
      <c r="C391" s="200"/>
      <c r="F391" s="201"/>
      <c r="G391" s="201"/>
      <c r="H391" s="202"/>
      <c r="O391" s="202"/>
      <c r="R391" s="202"/>
    </row>
    <row r="392" spans="1:18" ht="44.25" customHeight="1">
      <c r="A392" s="200"/>
      <c r="B392" s="200"/>
      <c r="C392" s="200"/>
      <c r="F392" s="201"/>
      <c r="G392" s="201"/>
      <c r="H392" s="202"/>
      <c r="O392" s="202"/>
      <c r="R392" s="202"/>
    </row>
    <row r="393" spans="1:18" ht="44.25" customHeight="1">
      <c r="A393" s="200"/>
      <c r="B393" s="200"/>
      <c r="C393" s="200"/>
      <c r="F393" s="201"/>
      <c r="G393" s="201"/>
      <c r="H393" s="202"/>
      <c r="O393" s="202"/>
      <c r="R393" s="202"/>
    </row>
    <row r="394" spans="1:18" ht="44.25" customHeight="1">
      <c r="A394" s="200"/>
      <c r="B394" s="200"/>
      <c r="C394" s="200"/>
      <c r="F394" s="201"/>
      <c r="G394" s="201"/>
      <c r="H394" s="202"/>
      <c r="O394" s="202"/>
      <c r="R394" s="202"/>
    </row>
    <row r="395" spans="1:18" ht="44.25" customHeight="1">
      <c r="A395" s="200"/>
      <c r="B395" s="200"/>
      <c r="C395" s="200"/>
      <c r="F395" s="201"/>
      <c r="G395" s="201"/>
      <c r="H395" s="202"/>
      <c r="O395" s="202"/>
      <c r="R395" s="202"/>
    </row>
    <row r="396" spans="1:18" ht="44.25" customHeight="1">
      <c r="A396" s="200"/>
      <c r="B396" s="200"/>
      <c r="C396" s="200"/>
      <c r="F396" s="201"/>
      <c r="G396" s="201"/>
      <c r="H396" s="202"/>
      <c r="O396" s="202"/>
      <c r="R396" s="202"/>
    </row>
    <row r="397" spans="1:18" ht="44.25" customHeight="1">
      <c r="A397" s="200"/>
      <c r="B397" s="200"/>
      <c r="C397" s="200"/>
      <c r="F397" s="201"/>
      <c r="G397" s="201"/>
      <c r="H397" s="202"/>
      <c r="O397" s="202"/>
      <c r="R397" s="202"/>
    </row>
    <row r="398" spans="1:18" ht="44.25" customHeight="1">
      <c r="A398" s="200"/>
      <c r="B398" s="200"/>
      <c r="C398" s="200"/>
      <c r="F398" s="201"/>
      <c r="G398" s="201"/>
      <c r="H398" s="202"/>
      <c r="O398" s="202"/>
      <c r="R398" s="202"/>
    </row>
    <row r="399" spans="1:18" ht="44.25" customHeight="1">
      <c r="A399" s="200"/>
      <c r="B399" s="200"/>
      <c r="C399" s="200"/>
      <c r="F399" s="201"/>
      <c r="G399" s="201"/>
      <c r="H399" s="202"/>
      <c r="O399" s="202"/>
      <c r="R399" s="202"/>
    </row>
    <row r="400" spans="1:18" ht="44.25" customHeight="1">
      <c r="A400" s="200"/>
      <c r="B400" s="200"/>
      <c r="C400" s="200"/>
      <c r="F400" s="201"/>
      <c r="G400" s="201"/>
      <c r="H400" s="202"/>
      <c r="O400" s="202"/>
      <c r="R400" s="202"/>
    </row>
    <row r="401" spans="1:18" ht="44.25" customHeight="1">
      <c r="A401" s="200"/>
      <c r="B401" s="200"/>
      <c r="C401" s="200"/>
      <c r="F401" s="201"/>
      <c r="G401" s="201"/>
      <c r="H401" s="202"/>
      <c r="O401" s="202"/>
      <c r="R401" s="202"/>
    </row>
    <row r="402" spans="1:18" ht="44.25" customHeight="1">
      <c r="A402" s="200"/>
      <c r="B402" s="200"/>
      <c r="C402" s="200"/>
      <c r="F402" s="201"/>
      <c r="G402" s="201"/>
      <c r="H402" s="202"/>
      <c r="O402" s="202"/>
      <c r="R402" s="202"/>
    </row>
    <row r="403" spans="1:18" ht="44.25" customHeight="1">
      <c r="A403" s="200"/>
      <c r="B403" s="200"/>
      <c r="C403" s="200"/>
      <c r="F403" s="201"/>
      <c r="G403" s="201"/>
      <c r="H403" s="202"/>
      <c r="O403" s="202"/>
      <c r="R403" s="202"/>
    </row>
    <row r="404" spans="1:18" ht="44.25" customHeight="1">
      <c r="A404" s="200"/>
      <c r="B404" s="200"/>
      <c r="C404" s="200"/>
      <c r="F404" s="201"/>
      <c r="G404" s="201"/>
      <c r="H404" s="202"/>
      <c r="O404" s="202"/>
      <c r="R404" s="202"/>
    </row>
    <row r="405" spans="1:18" ht="44.25" customHeight="1">
      <c r="A405" s="200"/>
      <c r="B405" s="200"/>
      <c r="C405" s="200"/>
      <c r="F405" s="201"/>
      <c r="G405" s="201"/>
      <c r="H405" s="202"/>
      <c r="O405" s="202"/>
      <c r="R405" s="202"/>
    </row>
    <row r="406" spans="1:18" ht="44.25" customHeight="1">
      <c r="A406" s="200"/>
      <c r="B406" s="200"/>
      <c r="C406" s="200"/>
      <c r="F406" s="201"/>
      <c r="G406" s="201"/>
      <c r="H406" s="202"/>
      <c r="O406" s="202"/>
      <c r="R406" s="202"/>
    </row>
    <row r="407" spans="1:18" ht="44.25" customHeight="1">
      <c r="A407" s="200"/>
      <c r="B407" s="200"/>
      <c r="C407" s="200"/>
      <c r="F407" s="201"/>
      <c r="G407" s="201"/>
      <c r="H407" s="202"/>
      <c r="O407" s="202"/>
      <c r="R407" s="202"/>
    </row>
    <row r="408" spans="1:18" ht="44.25" customHeight="1">
      <c r="A408" s="200"/>
      <c r="B408" s="200"/>
      <c r="C408" s="200"/>
      <c r="F408" s="201"/>
      <c r="G408" s="201"/>
      <c r="H408" s="202"/>
      <c r="O408" s="202"/>
      <c r="R408" s="202"/>
    </row>
    <row r="409" spans="1:18" ht="44.25" customHeight="1">
      <c r="A409" s="200"/>
      <c r="B409" s="200"/>
      <c r="C409" s="200"/>
      <c r="F409" s="201"/>
      <c r="G409" s="201"/>
      <c r="H409" s="202"/>
      <c r="O409" s="202"/>
      <c r="R409" s="202"/>
    </row>
    <row r="410" spans="1:18" ht="44.25" customHeight="1">
      <c r="A410" s="200"/>
      <c r="B410" s="200"/>
      <c r="C410" s="200"/>
      <c r="F410" s="201"/>
      <c r="G410" s="201"/>
      <c r="H410" s="202"/>
      <c r="O410" s="202"/>
      <c r="R410" s="202"/>
    </row>
    <row r="411" spans="1:18" ht="44.25" customHeight="1">
      <c r="A411" s="200"/>
      <c r="B411" s="200"/>
      <c r="C411" s="200"/>
      <c r="F411" s="201"/>
      <c r="G411" s="201"/>
      <c r="H411" s="202"/>
      <c r="O411" s="202"/>
      <c r="R411" s="202"/>
    </row>
    <row r="412" spans="1:18" ht="44.25" customHeight="1">
      <c r="A412" s="200"/>
      <c r="B412" s="200"/>
      <c r="C412" s="200"/>
      <c r="F412" s="201"/>
      <c r="G412" s="201"/>
      <c r="H412" s="202"/>
      <c r="O412" s="202"/>
      <c r="R412" s="202"/>
    </row>
    <row r="413" spans="1:18" ht="44.25" customHeight="1">
      <c r="A413" s="200"/>
      <c r="B413" s="200"/>
      <c r="C413" s="200"/>
      <c r="F413" s="201"/>
      <c r="G413" s="201"/>
      <c r="H413" s="202"/>
      <c r="O413" s="202"/>
      <c r="R413" s="202"/>
    </row>
    <row r="414" spans="1:18" ht="44.25" customHeight="1">
      <c r="A414" s="200"/>
      <c r="B414" s="200"/>
      <c r="C414" s="200"/>
      <c r="F414" s="201"/>
      <c r="G414" s="201"/>
      <c r="H414" s="202"/>
      <c r="O414" s="202"/>
      <c r="R414" s="202"/>
    </row>
    <row r="415" spans="1:18" ht="44.25" customHeight="1">
      <c r="A415" s="200"/>
      <c r="B415" s="200"/>
      <c r="C415" s="200"/>
      <c r="F415" s="201"/>
      <c r="G415" s="201"/>
      <c r="H415" s="202"/>
      <c r="O415" s="202"/>
      <c r="R415" s="202"/>
    </row>
    <row r="416" spans="1:18" ht="44.25" customHeight="1">
      <c r="A416" s="200"/>
      <c r="B416" s="200"/>
      <c r="C416" s="200"/>
      <c r="F416" s="201"/>
      <c r="G416" s="201"/>
      <c r="H416" s="202"/>
      <c r="O416" s="202"/>
      <c r="R416" s="202"/>
    </row>
    <row r="417" spans="1:18" ht="44.25" customHeight="1">
      <c r="A417" s="200"/>
      <c r="B417" s="200"/>
      <c r="C417" s="200"/>
      <c r="F417" s="201"/>
      <c r="G417" s="201"/>
      <c r="H417" s="202"/>
      <c r="O417" s="202"/>
      <c r="R417" s="202"/>
    </row>
    <row r="418" spans="1:18" ht="44.25" customHeight="1">
      <c r="A418" s="200"/>
      <c r="B418" s="200"/>
      <c r="C418" s="200"/>
      <c r="F418" s="201"/>
      <c r="G418" s="201"/>
      <c r="H418" s="202"/>
      <c r="O418" s="202"/>
      <c r="R418" s="202"/>
    </row>
    <row r="419" spans="1:18" ht="44.25" customHeight="1">
      <c r="A419" s="200"/>
      <c r="B419" s="200"/>
      <c r="C419" s="200"/>
      <c r="F419" s="201"/>
      <c r="G419" s="201"/>
      <c r="H419" s="202"/>
      <c r="O419" s="202"/>
      <c r="R419" s="202"/>
    </row>
    <row r="420" spans="1:18" ht="44.25" customHeight="1">
      <c r="A420" s="200"/>
      <c r="B420" s="200"/>
      <c r="C420" s="200"/>
      <c r="F420" s="201"/>
      <c r="G420" s="201"/>
      <c r="H420" s="202"/>
      <c r="O420" s="202"/>
      <c r="R420" s="202"/>
    </row>
    <row r="421" spans="1:18" ht="44.25" customHeight="1">
      <c r="A421" s="200"/>
      <c r="B421" s="200"/>
      <c r="C421" s="200"/>
      <c r="F421" s="201"/>
      <c r="G421" s="201"/>
      <c r="H421" s="202"/>
      <c r="O421" s="202"/>
      <c r="R421" s="202"/>
    </row>
    <row r="422" spans="1:18" ht="44.25" customHeight="1">
      <c r="A422" s="200"/>
      <c r="B422" s="200"/>
      <c r="C422" s="200"/>
      <c r="F422" s="201"/>
      <c r="G422" s="201"/>
      <c r="H422" s="202"/>
      <c r="O422" s="202"/>
      <c r="R422" s="202"/>
    </row>
    <row r="423" spans="1:18" ht="44.25" customHeight="1">
      <c r="A423" s="200"/>
      <c r="B423" s="200"/>
      <c r="C423" s="200"/>
      <c r="F423" s="201"/>
      <c r="G423" s="201"/>
      <c r="H423" s="202"/>
      <c r="O423" s="202"/>
      <c r="R423" s="202"/>
    </row>
    <row r="424" spans="1:18" ht="44.25" customHeight="1">
      <c r="A424" s="200"/>
      <c r="B424" s="200"/>
      <c r="C424" s="200"/>
      <c r="F424" s="201"/>
      <c r="G424" s="201"/>
      <c r="H424" s="202"/>
      <c r="O424" s="202"/>
      <c r="R424" s="202"/>
    </row>
    <row r="425" spans="1:18" ht="44.25" customHeight="1">
      <c r="A425" s="200"/>
      <c r="B425" s="200"/>
      <c r="C425" s="200"/>
      <c r="F425" s="201"/>
      <c r="G425" s="201"/>
      <c r="H425" s="202"/>
      <c r="O425" s="202"/>
      <c r="R425" s="202"/>
    </row>
    <row r="426" spans="1:18" ht="44.25" customHeight="1">
      <c r="A426" s="200"/>
      <c r="B426" s="200"/>
      <c r="C426" s="200"/>
      <c r="F426" s="201"/>
      <c r="G426" s="201"/>
      <c r="H426" s="202"/>
      <c r="O426" s="202"/>
      <c r="R426" s="202"/>
    </row>
    <row r="427" spans="1:18" ht="44.25" customHeight="1">
      <c r="A427" s="200"/>
      <c r="B427" s="200"/>
      <c r="C427" s="200"/>
      <c r="F427" s="201"/>
      <c r="G427" s="201"/>
      <c r="H427" s="202"/>
      <c r="O427" s="202"/>
      <c r="R427" s="202"/>
    </row>
    <row r="428" spans="1:18" ht="44.25" customHeight="1">
      <c r="A428" s="200"/>
      <c r="B428" s="200"/>
      <c r="C428" s="200"/>
      <c r="F428" s="201"/>
      <c r="G428" s="201"/>
      <c r="H428" s="202"/>
      <c r="O428" s="202"/>
      <c r="R428" s="202"/>
    </row>
    <row r="429" spans="1:18" ht="44.25" customHeight="1">
      <c r="A429" s="200"/>
      <c r="B429" s="200"/>
      <c r="C429" s="200"/>
      <c r="F429" s="201"/>
      <c r="G429" s="201"/>
      <c r="H429" s="202"/>
      <c r="O429" s="202"/>
      <c r="R429" s="202"/>
    </row>
    <row r="430" spans="1:18" ht="44.25" customHeight="1">
      <c r="A430" s="200"/>
      <c r="B430" s="200"/>
      <c r="C430" s="200"/>
      <c r="F430" s="201"/>
      <c r="G430" s="201"/>
      <c r="H430" s="202"/>
      <c r="O430" s="202"/>
      <c r="R430" s="202"/>
    </row>
    <row r="431" spans="1:18" ht="44.25" customHeight="1">
      <c r="A431" s="200"/>
      <c r="B431" s="200"/>
      <c r="C431" s="200"/>
      <c r="F431" s="201"/>
      <c r="G431" s="201"/>
      <c r="H431" s="202"/>
      <c r="O431" s="202"/>
      <c r="R431" s="202"/>
    </row>
    <row r="432" spans="1:18" ht="44.25" customHeight="1">
      <c r="A432" s="200"/>
      <c r="B432" s="200"/>
      <c r="C432" s="200"/>
      <c r="F432" s="201"/>
      <c r="G432" s="201"/>
      <c r="H432" s="202"/>
      <c r="O432" s="202"/>
      <c r="R432" s="202"/>
    </row>
    <row r="433" spans="1:18" ht="44.25" customHeight="1">
      <c r="A433" s="200"/>
      <c r="B433" s="200"/>
      <c r="C433" s="200"/>
      <c r="F433" s="201"/>
      <c r="G433" s="201"/>
      <c r="H433" s="202"/>
      <c r="O433" s="202"/>
      <c r="R433" s="202"/>
    </row>
    <row r="434" spans="1:18" ht="44.25" customHeight="1">
      <c r="A434" s="200"/>
      <c r="B434" s="200"/>
      <c r="C434" s="200"/>
      <c r="F434" s="201"/>
      <c r="G434" s="201"/>
      <c r="H434" s="202"/>
      <c r="O434" s="202"/>
      <c r="R434" s="202"/>
    </row>
    <row r="435" spans="1:18" ht="44.25" customHeight="1">
      <c r="A435" s="200"/>
      <c r="B435" s="200"/>
      <c r="C435" s="200"/>
      <c r="F435" s="201"/>
      <c r="G435" s="201"/>
      <c r="H435" s="202"/>
      <c r="O435" s="202"/>
      <c r="R435" s="202"/>
    </row>
    <row r="436" spans="1:18" ht="44.25" customHeight="1">
      <c r="A436" s="200"/>
      <c r="B436" s="200"/>
      <c r="C436" s="200"/>
      <c r="F436" s="201"/>
      <c r="G436" s="201"/>
      <c r="H436" s="202"/>
      <c r="O436" s="202"/>
      <c r="R436" s="202"/>
    </row>
    <row r="437" spans="1:18" ht="44.25" customHeight="1">
      <c r="A437" s="200"/>
      <c r="B437" s="200"/>
      <c r="C437" s="200"/>
      <c r="F437" s="201"/>
      <c r="G437" s="201"/>
      <c r="H437" s="202"/>
      <c r="O437" s="202"/>
      <c r="R437" s="202"/>
    </row>
    <row r="438" spans="1:18" ht="44.25" customHeight="1">
      <c r="A438" s="200"/>
      <c r="B438" s="200"/>
      <c r="C438" s="200"/>
      <c r="F438" s="201"/>
      <c r="G438" s="201"/>
      <c r="H438" s="202"/>
      <c r="O438" s="202"/>
      <c r="R438" s="202"/>
    </row>
    <row r="439" spans="1:18" ht="44.25" customHeight="1">
      <c r="A439" s="200"/>
      <c r="B439" s="200"/>
      <c r="C439" s="200"/>
      <c r="F439" s="201"/>
      <c r="G439" s="201"/>
      <c r="H439" s="202"/>
      <c r="O439" s="202"/>
      <c r="R439" s="202"/>
    </row>
    <row r="440" spans="1:18" ht="44.25" customHeight="1">
      <c r="A440" s="200"/>
      <c r="B440" s="200"/>
      <c r="C440" s="200"/>
      <c r="F440" s="201"/>
      <c r="G440" s="201"/>
      <c r="H440" s="202"/>
      <c r="O440" s="202"/>
      <c r="R440" s="202"/>
    </row>
    <row r="441" spans="1:18" ht="44.25" customHeight="1">
      <c r="A441" s="200"/>
      <c r="B441" s="200"/>
      <c r="C441" s="200"/>
      <c r="F441" s="201"/>
      <c r="G441" s="201"/>
      <c r="H441" s="202"/>
      <c r="O441" s="202"/>
      <c r="R441" s="202"/>
    </row>
    <row r="442" spans="1:18" ht="44.25" customHeight="1">
      <c r="A442" s="200"/>
      <c r="B442" s="200"/>
      <c r="C442" s="200"/>
      <c r="F442" s="201"/>
      <c r="G442" s="201"/>
      <c r="H442" s="202"/>
      <c r="O442" s="202"/>
      <c r="R442" s="202"/>
    </row>
    <row r="443" spans="1:18" ht="44.25" customHeight="1">
      <c r="A443" s="200"/>
      <c r="B443" s="200"/>
      <c r="C443" s="200"/>
      <c r="F443" s="201"/>
      <c r="G443" s="201"/>
      <c r="H443" s="202"/>
      <c r="O443" s="202"/>
      <c r="R443" s="202"/>
    </row>
    <row r="444" spans="1:18" ht="44.25" customHeight="1">
      <c r="A444" s="200"/>
      <c r="B444" s="200"/>
      <c r="C444" s="200"/>
      <c r="F444" s="201"/>
      <c r="G444" s="201"/>
      <c r="H444" s="202"/>
      <c r="O444" s="202"/>
      <c r="R444" s="202"/>
    </row>
    <row r="445" spans="1:18" ht="44.25" customHeight="1">
      <c r="A445" s="200"/>
      <c r="B445" s="200"/>
      <c r="C445" s="200"/>
      <c r="F445" s="201"/>
      <c r="G445" s="201"/>
      <c r="H445" s="202"/>
      <c r="O445" s="202"/>
      <c r="R445" s="202"/>
    </row>
    <row r="446" spans="1:18" ht="44.25" customHeight="1">
      <c r="A446" s="200"/>
      <c r="B446" s="200"/>
      <c r="C446" s="200"/>
      <c r="F446" s="201"/>
      <c r="G446" s="201"/>
      <c r="H446" s="202"/>
      <c r="O446" s="202"/>
      <c r="R446" s="202"/>
    </row>
    <row r="447" spans="1:18" ht="44.25" customHeight="1">
      <c r="A447" s="200"/>
      <c r="B447" s="200"/>
      <c r="C447" s="200"/>
      <c r="F447" s="201"/>
      <c r="G447" s="201"/>
      <c r="H447" s="202"/>
      <c r="O447" s="202"/>
      <c r="R447" s="202"/>
    </row>
    <row r="448" spans="1:18" ht="44.25" customHeight="1">
      <c r="A448" s="200"/>
      <c r="B448" s="200"/>
      <c r="C448" s="200"/>
      <c r="F448" s="201"/>
      <c r="G448" s="201"/>
      <c r="H448" s="202"/>
      <c r="O448" s="202"/>
      <c r="R448" s="202"/>
    </row>
    <row r="449" spans="1:18" ht="44.25" customHeight="1">
      <c r="A449" s="200"/>
      <c r="B449" s="200"/>
      <c r="C449" s="200"/>
      <c r="F449" s="201"/>
      <c r="G449" s="201"/>
      <c r="H449" s="202"/>
      <c r="O449" s="202"/>
      <c r="R449" s="202"/>
    </row>
    <row r="450" spans="1:18" ht="44.25" customHeight="1">
      <c r="A450" s="200"/>
      <c r="B450" s="200"/>
      <c r="C450" s="200"/>
      <c r="F450" s="201"/>
      <c r="G450" s="201"/>
      <c r="H450" s="202"/>
      <c r="O450" s="202"/>
      <c r="R450" s="202"/>
    </row>
    <row r="451" spans="1:18" ht="44.25" customHeight="1">
      <c r="A451" s="200"/>
      <c r="B451" s="200"/>
      <c r="C451" s="200"/>
      <c r="F451" s="201"/>
      <c r="G451" s="201"/>
      <c r="H451" s="202"/>
      <c r="O451" s="202"/>
      <c r="R451" s="202"/>
    </row>
    <row r="452" spans="1:18" ht="44.25" customHeight="1">
      <c r="A452" s="200"/>
      <c r="B452" s="200"/>
      <c r="C452" s="200"/>
      <c r="F452" s="201"/>
      <c r="G452" s="201"/>
      <c r="H452" s="202"/>
      <c r="O452" s="202"/>
      <c r="R452" s="202"/>
    </row>
    <row r="453" spans="1:18" ht="44.25" customHeight="1">
      <c r="A453" s="200"/>
      <c r="B453" s="200"/>
      <c r="C453" s="200"/>
      <c r="F453" s="201"/>
      <c r="G453" s="201"/>
      <c r="H453" s="202"/>
      <c r="O453" s="202"/>
      <c r="R453" s="202"/>
    </row>
    <row r="454" spans="1:18" ht="44.25" customHeight="1">
      <c r="A454" s="200"/>
      <c r="B454" s="200"/>
      <c r="C454" s="200"/>
      <c r="F454" s="201"/>
      <c r="G454" s="201"/>
      <c r="H454" s="202"/>
      <c r="O454" s="202"/>
      <c r="R454" s="202"/>
    </row>
    <row r="455" spans="1:18" ht="44.25" customHeight="1">
      <c r="A455" s="200"/>
      <c r="B455" s="200"/>
      <c r="C455" s="200"/>
      <c r="F455" s="201"/>
      <c r="G455" s="201"/>
      <c r="H455" s="202"/>
      <c r="O455" s="202"/>
      <c r="R455" s="202"/>
    </row>
    <row r="456" spans="1:18" ht="44.25" customHeight="1">
      <c r="A456" s="200"/>
      <c r="B456" s="200"/>
      <c r="C456" s="200"/>
      <c r="F456" s="201"/>
      <c r="G456" s="201"/>
      <c r="H456" s="202"/>
      <c r="O456" s="202"/>
      <c r="R456" s="202"/>
    </row>
    <row r="457" spans="1:18" ht="44.25" customHeight="1">
      <c r="A457" s="200"/>
      <c r="B457" s="200"/>
      <c r="C457" s="200"/>
      <c r="F457" s="201"/>
      <c r="G457" s="201"/>
      <c r="H457" s="202"/>
      <c r="O457" s="202"/>
      <c r="R457" s="202"/>
    </row>
    <row r="458" spans="1:18" ht="44.25" customHeight="1">
      <c r="A458" s="200"/>
      <c r="B458" s="200"/>
      <c r="C458" s="200"/>
      <c r="F458" s="201"/>
      <c r="G458" s="201"/>
      <c r="H458" s="202"/>
      <c r="O458" s="202"/>
      <c r="R458" s="202"/>
    </row>
    <row r="459" spans="1:18" ht="44.25" customHeight="1">
      <c r="A459" s="200"/>
      <c r="B459" s="200"/>
      <c r="C459" s="200"/>
      <c r="F459" s="201"/>
      <c r="G459" s="201"/>
      <c r="H459" s="202"/>
      <c r="O459" s="202"/>
      <c r="R459" s="202"/>
    </row>
    <row r="460" spans="1:18" ht="44.25" customHeight="1">
      <c r="A460" s="200"/>
      <c r="B460" s="200"/>
      <c r="C460" s="200"/>
      <c r="F460" s="201"/>
      <c r="G460" s="201"/>
      <c r="H460" s="202"/>
      <c r="O460" s="202"/>
      <c r="R460" s="202"/>
    </row>
    <row r="461" spans="1:18" ht="44.25" customHeight="1">
      <c r="A461" s="200"/>
      <c r="B461" s="200"/>
      <c r="C461" s="200"/>
      <c r="F461" s="201"/>
      <c r="G461" s="201"/>
      <c r="H461" s="202"/>
      <c r="O461" s="202"/>
      <c r="R461" s="202"/>
    </row>
    <row r="462" spans="1:18" ht="44.25" customHeight="1">
      <c r="A462" s="200"/>
      <c r="B462" s="200"/>
      <c r="C462" s="200"/>
      <c r="F462" s="201"/>
      <c r="G462" s="201"/>
      <c r="H462" s="202"/>
      <c r="O462" s="202"/>
      <c r="R462" s="202"/>
    </row>
    <row r="463" spans="1:18" ht="44.25" customHeight="1">
      <c r="A463" s="200"/>
      <c r="B463" s="200"/>
      <c r="C463" s="200"/>
      <c r="F463" s="201"/>
      <c r="G463" s="201"/>
      <c r="H463" s="202"/>
      <c r="O463" s="202"/>
      <c r="R463" s="202"/>
    </row>
    <row r="464" spans="1:18" ht="44.25" customHeight="1">
      <c r="A464" s="200"/>
      <c r="B464" s="200"/>
      <c r="C464" s="200"/>
      <c r="F464" s="201"/>
      <c r="G464" s="201"/>
      <c r="H464" s="202"/>
      <c r="O464" s="202"/>
      <c r="R464" s="202"/>
    </row>
    <row r="465" spans="1:18" ht="44.25" customHeight="1">
      <c r="A465" s="200"/>
      <c r="B465" s="200"/>
      <c r="C465" s="200"/>
      <c r="F465" s="201"/>
      <c r="G465" s="201"/>
      <c r="H465" s="202"/>
      <c r="O465" s="202"/>
      <c r="R465" s="202"/>
    </row>
    <row r="466" spans="1:18" ht="44.25" customHeight="1">
      <c r="A466" s="200"/>
      <c r="B466" s="200"/>
      <c r="C466" s="200"/>
      <c r="F466" s="201"/>
      <c r="G466" s="201"/>
      <c r="H466" s="202"/>
      <c r="O466" s="202"/>
      <c r="R466" s="202"/>
    </row>
    <row r="467" spans="1:18" ht="44.25" customHeight="1">
      <c r="A467" s="200"/>
      <c r="B467" s="200"/>
      <c r="C467" s="200"/>
      <c r="F467" s="201"/>
      <c r="G467" s="201"/>
      <c r="H467" s="202"/>
      <c r="O467" s="202"/>
      <c r="R467" s="202"/>
    </row>
    <row r="468" spans="1:18" ht="44.25" customHeight="1">
      <c r="A468" s="200"/>
      <c r="B468" s="200"/>
      <c r="C468" s="200"/>
      <c r="F468" s="201"/>
      <c r="G468" s="201"/>
      <c r="H468" s="202"/>
      <c r="O468" s="202"/>
      <c r="R468" s="202"/>
    </row>
    <row r="469" spans="1:18" ht="44.25" customHeight="1">
      <c r="A469" s="200"/>
      <c r="B469" s="200"/>
      <c r="C469" s="200"/>
      <c r="F469" s="201"/>
      <c r="G469" s="201"/>
      <c r="H469" s="202"/>
      <c r="O469" s="202"/>
      <c r="R469" s="202"/>
    </row>
    <row r="470" spans="1:18" ht="44.25" customHeight="1">
      <c r="A470" s="200"/>
      <c r="B470" s="200"/>
      <c r="C470" s="200"/>
      <c r="F470" s="201"/>
      <c r="G470" s="201"/>
      <c r="H470" s="202"/>
      <c r="O470" s="202"/>
      <c r="R470" s="202"/>
    </row>
    <row r="471" spans="1:18" ht="44.25" customHeight="1">
      <c r="A471" s="200"/>
      <c r="B471" s="200"/>
      <c r="C471" s="200"/>
      <c r="F471" s="201"/>
      <c r="G471" s="201"/>
      <c r="H471" s="202"/>
      <c r="O471" s="202"/>
      <c r="R471" s="202"/>
    </row>
    <row r="472" spans="1:18" ht="44.25" customHeight="1">
      <c r="A472" s="200"/>
      <c r="B472" s="200"/>
      <c r="C472" s="200"/>
      <c r="F472" s="201"/>
      <c r="G472" s="201"/>
      <c r="H472" s="202"/>
      <c r="O472" s="202"/>
      <c r="R472" s="202"/>
    </row>
    <row r="473" spans="1:18" ht="44.25" customHeight="1">
      <c r="A473" s="200"/>
      <c r="B473" s="200"/>
      <c r="C473" s="200"/>
      <c r="F473" s="201"/>
      <c r="G473" s="201"/>
      <c r="H473" s="202"/>
      <c r="O473" s="202"/>
      <c r="R473" s="202"/>
    </row>
    <row r="474" spans="1:18" ht="44.25" customHeight="1">
      <c r="A474" s="200"/>
      <c r="B474" s="200"/>
      <c r="C474" s="200"/>
      <c r="F474" s="201"/>
      <c r="G474" s="201"/>
      <c r="H474" s="202"/>
      <c r="O474" s="202"/>
      <c r="R474" s="202"/>
    </row>
    <row r="475" spans="1:18" ht="44.25" customHeight="1">
      <c r="A475" s="200"/>
      <c r="B475" s="200"/>
      <c r="C475" s="200"/>
      <c r="F475" s="201"/>
      <c r="G475" s="201"/>
      <c r="H475" s="202"/>
      <c r="O475" s="202"/>
      <c r="R475" s="202"/>
    </row>
    <row r="476" spans="1:18" ht="44.25" customHeight="1">
      <c r="A476" s="200"/>
      <c r="B476" s="200"/>
      <c r="C476" s="200"/>
      <c r="F476" s="201"/>
      <c r="G476" s="201"/>
      <c r="H476" s="202"/>
      <c r="O476" s="202"/>
      <c r="R476" s="202"/>
    </row>
    <row r="477" spans="1:18" ht="44.25" customHeight="1">
      <c r="A477" s="200"/>
      <c r="B477" s="200"/>
      <c r="C477" s="200"/>
      <c r="F477" s="201"/>
      <c r="G477" s="201"/>
      <c r="H477" s="202"/>
      <c r="O477" s="202"/>
      <c r="R477" s="202"/>
    </row>
    <row r="478" spans="1:18" ht="44.25" customHeight="1">
      <c r="A478" s="200"/>
      <c r="B478" s="200"/>
      <c r="C478" s="200"/>
      <c r="F478" s="201"/>
      <c r="G478" s="201"/>
      <c r="H478" s="202"/>
      <c r="O478" s="202"/>
      <c r="R478" s="202"/>
    </row>
    <row r="479" spans="1:18" ht="44.25" customHeight="1">
      <c r="A479" s="200"/>
      <c r="B479" s="200"/>
      <c r="C479" s="200"/>
      <c r="F479" s="201"/>
      <c r="G479" s="201"/>
      <c r="H479" s="202"/>
      <c r="O479" s="202"/>
      <c r="R479" s="202"/>
    </row>
    <row r="480" spans="1:18" ht="44.25" customHeight="1">
      <c r="A480" s="200"/>
      <c r="B480" s="200"/>
      <c r="C480" s="200"/>
      <c r="F480" s="201"/>
      <c r="G480" s="201"/>
      <c r="H480" s="202"/>
      <c r="O480" s="202"/>
      <c r="R480" s="202"/>
    </row>
    <row r="481" spans="1:18" ht="44.25" customHeight="1">
      <c r="A481" s="200"/>
      <c r="B481" s="200"/>
      <c r="C481" s="200"/>
      <c r="F481" s="201"/>
      <c r="G481" s="201"/>
      <c r="H481" s="202"/>
      <c r="O481" s="202"/>
      <c r="R481" s="202"/>
    </row>
    <row r="482" spans="1:18" ht="44.25" customHeight="1">
      <c r="A482" s="200"/>
      <c r="B482" s="200"/>
      <c r="C482" s="200"/>
      <c r="F482" s="201"/>
      <c r="G482" s="201"/>
      <c r="H482" s="202"/>
      <c r="O482" s="202"/>
      <c r="R482" s="202"/>
    </row>
    <row r="483" spans="1:18" ht="44.25" customHeight="1">
      <c r="A483" s="200"/>
      <c r="B483" s="200"/>
      <c r="C483" s="200"/>
      <c r="F483" s="201"/>
      <c r="G483" s="201"/>
      <c r="H483" s="202"/>
      <c r="O483" s="202"/>
      <c r="R483" s="202"/>
    </row>
    <row r="484" spans="1:18" ht="44.25" customHeight="1">
      <c r="A484" s="200"/>
      <c r="B484" s="200"/>
      <c r="C484" s="200"/>
      <c r="F484" s="201"/>
      <c r="G484" s="201"/>
      <c r="H484" s="202"/>
      <c r="O484" s="202"/>
      <c r="R484" s="202"/>
    </row>
    <row r="485" spans="1:18" ht="44.25" customHeight="1">
      <c r="A485" s="200"/>
      <c r="B485" s="200"/>
      <c r="C485" s="200"/>
      <c r="F485" s="201"/>
      <c r="G485" s="201"/>
      <c r="H485" s="202"/>
      <c r="O485" s="202"/>
      <c r="R485" s="202"/>
    </row>
    <row r="486" spans="1:18" ht="44.25" customHeight="1">
      <c r="A486" s="200"/>
      <c r="B486" s="200"/>
      <c r="C486" s="200"/>
      <c r="F486" s="201"/>
      <c r="G486" s="201"/>
      <c r="H486" s="202"/>
      <c r="O486" s="202"/>
      <c r="R486" s="202"/>
    </row>
    <row r="487" spans="1:18" ht="44.25" customHeight="1">
      <c r="A487" s="200"/>
      <c r="B487" s="200"/>
      <c r="C487" s="200"/>
      <c r="F487" s="201"/>
      <c r="G487" s="201"/>
      <c r="H487" s="202"/>
      <c r="O487" s="202"/>
      <c r="R487" s="202"/>
    </row>
    <row r="488" spans="1:18" ht="44.25" customHeight="1">
      <c r="A488" s="200"/>
      <c r="B488" s="200"/>
      <c r="C488" s="200"/>
      <c r="F488" s="201"/>
      <c r="G488" s="201"/>
      <c r="H488" s="202"/>
      <c r="O488" s="202"/>
      <c r="R488" s="202"/>
    </row>
    <row r="489" spans="1:18" ht="44.25" customHeight="1">
      <c r="A489" s="200"/>
      <c r="B489" s="200"/>
      <c r="C489" s="200"/>
      <c r="F489" s="201"/>
      <c r="G489" s="201"/>
      <c r="H489" s="202"/>
      <c r="O489" s="202"/>
      <c r="R489" s="202"/>
    </row>
    <row r="490" spans="1:18" ht="44.25" customHeight="1">
      <c r="A490" s="200"/>
      <c r="B490" s="200"/>
      <c r="C490" s="200"/>
      <c r="F490" s="201"/>
      <c r="G490" s="201"/>
      <c r="H490" s="202"/>
      <c r="O490" s="202"/>
      <c r="R490" s="202"/>
    </row>
    <row r="491" spans="1:18" ht="44.25" customHeight="1">
      <c r="A491" s="200"/>
      <c r="B491" s="200"/>
      <c r="C491" s="200"/>
      <c r="F491" s="201"/>
      <c r="G491" s="201"/>
      <c r="H491" s="202"/>
      <c r="O491" s="202"/>
      <c r="R491" s="202"/>
    </row>
    <row r="492" spans="1:18" ht="44.25" customHeight="1">
      <c r="A492" s="200"/>
      <c r="B492" s="200"/>
      <c r="C492" s="200"/>
      <c r="F492" s="201"/>
      <c r="G492" s="201"/>
      <c r="H492" s="202"/>
      <c r="O492" s="202"/>
      <c r="R492" s="202"/>
    </row>
    <row r="493" spans="1:18" ht="44.25" customHeight="1">
      <c r="A493" s="200"/>
      <c r="B493" s="200"/>
      <c r="C493" s="200"/>
      <c r="F493" s="201"/>
      <c r="G493" s="201"/>
      <c r="H493" s="202"/>
      <c r="O493" s="202"/>
      <c r="R493" s="202"/>
    </row>
    <row r="494" spans="1:18" ht="44.25" customHeight="1">
      <c r="A494" s="200"/>
      <c r="B494" s="200"/>
      <c r="C494" s="200"/>
      <c r="F494" s="201"/>
      <c r="G494" s="201"/>
      <c r="H494" s="202"/>
      <c r="O494" s="202"/>
      <c r="R494" s="202"/>
    </row>
    <row r="495" spans="1:18" ht="44.25" customHeight="1">
      <c r="A495" s="200"/>
      <c r="B495" s="200"/>
      <c r="C495" s="200"/>
      <c r="F495" s="201"/>
      <c r="G495" s="201"/>
      <c r="H495" s="202"/>
      <c r="O495" s="202"/>
      <c r="R495" s="202"/>
    </row>
    <row r="496" spans="1:18" ht="44.25" customHeight="1">
      <c r="A496" s="200"/>
      <c r="B496" s="200"/>
      <c r="C496" s="200"/>
      <c r="F496" s="201"/>
      <c r="G496" s="201"/>
      <c r="H496" s="202"/>
      <c r="O496" s="202"/>
      <c r="R496" s="202"/>
    </row>
    <row r="497" spans="1:18" ht="44.25" customHeight="1">
      <c r="A497" s="200"/>
      <c r="B497" s="200"/>
      <c r="C497" s="200"/>
      <c r="F497" s="201"/>
      <c r="G497" s="201"/>
      <c r="H497" s="202"/>
      <c r="O497" s="202"/>
      <c r="R497" s="202"/>
    </row>
    <row r="498" spans="1:18" ht="44.25" customHeight="1">
      <c r="A498" s="200"/>
      <c r="B498" s="200"/>
      <c r="C498" s="200"/>
      <c r="F498" s="201"/>
      <c r="G498" s="201"/>
      <c r="H498" s="202"/>
      <c r="O498" s="202"/>
      <c r="R498" s="202"/>
    </row>
    <row r="499" spans="1:18" ht="44.25" customHeight="1">
      <c r="A499" s="200"/>
      <c r="B499" s="200"/>
      <c r="C499" s="200"/>
      <c r="F499" s="201"/>
      <c r="G499" s="201"/>
      <c r="H499" s="202"/>
      <c r="O499" s="202"/>
      <c r="R499" s="202"/>
    </row>
    <row r="500" spans="1:18" ht="44.25" customHeight="1">
      <c r="A500" s="200"/>
      <c r="B500" s="200"/>
      <c r="C500" s="200"/>
      <c r="F500" s="201"/>
      <c r="G500" s="201"/>
      <c r="H500" s="202"/>
      <c r="O500" s="202"/>
      <c r="R500" s="202"/>
    </row>
    <row r="501" spans="1:18" ht="44.25" customHeight="1">
      <c r="A501" s="200"/>
      <c r="B501" s="200"/>
      <c r="C501" s="200"/>
      <c r="F501" s="201"/>
      <c r="G501" s="201"/>
      <c r="H501" s="202"/>
      <c r="O501" s="202"/>
      <c r="R501" s="202"/>
    </row>
    <row r="502" spans="1:18" ht="44.25" customHeight="1">
      <c r="A502" s="200"/>
      <c r="B502" s="200"/>
      <c r="C502" s="200"/>
      <c r="F502" s="201"/>
      <c r="G502" s="201"/>
      <c r="H502" s="202"/>
      <c r="O502" s="202"/>
      <c r="R502" s="202"/>
    </row>
    <row r="503" spans="1:18" ht="44.25" customHeight="1">
      <c r="A503" s="200"/>
      <c r="B503" s="200"/>
      <c r="C503" s="200"/>
      <c r="F503" s="201"/>
      <c r="G503" s="201"/>
      <c r="H503" s="202"/>
      <c r="O503" s="202"/>
      <c r="R503" s="202"/>
    </row>
    <row r="504" spans="1:18" ht="44.25" customHeight="1">
      <c r="A504" s="200"/>
      <c r="B504" s="200"/>
      <c r="C504" s="200"/>
      <c r="F504" s="201"/>
      <c r="G504" s="201"/>
      <c r="H504" s="202"/>
      <c r="O504" s="202"/>
      <c r="R504" s="202"/>
    </row>
    <row r="505" spans="1:18" ht="44.25" customHeight="1">
      <c r="A505" s="200"/>
      <c r="B505" s="200"/>
      <c r="C505" s="200"/>
      <c r="F505" s="201"/>
      <c r="G505" s="201"/>
      <c r="H505" s="202"/>
      <c r="O505" s="202"/>
      <c r="R505" s="202"/>
    </row>
    <row r="506" spans="1:18" ht="44.25" customHeight="1">
      <c r="A506" s="200"/>
      <c r="B506" s="200"/>
      <c r="C506" s="200"/>
      <c r="F506" s="201"/>
      <c r="G506" s="201"/>
      <c r="H506" s="202"/>
      <c r="O506" s="202"/>
      <c r="R506" s="202"/>
    </row>
    <row r="507" spans="1:18" ht="44.25" customHeight="1">
      <c r="A507" s="200"/>
      <c r="B507" s="200"/>
      <c r="C507" s="200"/>
      <c r="F507" s="201"/>
      <c r="G507" s="201"/>
      <c r="H507" s="202"/>
      <c r="O507" s="202"/>
      <c r="R507" s="202"/>
    </row>
    <row r="508" spans="1:18" ht="44.25" customHeight="1">
      <c r="A508" s="200"/>
      <c r="B508" s="200"/>
      <c r="C508" s="200"/>
      <c r="F508" s="201"/>
      <c r="G508" s="201"/>
      <c r="H508" s="202"/>
      <c r="O508" s="202"/>
      <c r="R508" s="202"/>
    </row>
    <row r="509" spans="1:18" ht="44.25" customHeight="1">
      <c r="A509" s="200"/>
      <c r="B509" s="200"/>
      <c r="C509" s="200"/>
      <c r="F509" s="201"/>
      <c r="G509" s="201"/>
      <c r="H509" s="202"/>
      <c r="O509" s="202"/>
      <c r="R509" s="202"/>
    </row>
    <row r="510" spans="1:18" ht="44.25" customHeight="1">
      <c r="A510" s="200"/>
      <c r="B510" s="200"/>
      <c r="C510" s="200"/>
      <c r="F510" s="201"/>
      <c r="G510" s="201"/>
      <c r="H510" s="202"/>
      <c r="O510" s="202"/>
      <c r="R510" s="202"/>
    </row>
    <row r="511" spans="1:18" ht="44.25" customHeight="1">
      <c r="A511" s="200"/>
      <c r="B511" s="200"/>
      <c r="C511" s="200"/>
      <c r="F511" s="201"/>
      <c r="G511" s="201"/>
      <c r="H511" s="202"/>
      <c r="O511" s="202"/>
      <c r="R511" s="202"/>
    </row>
    <row r="512" spans="1:18" ht="44.25" customHeight="1">
      <c r="A512" s="200"/>
      <c r="B512" s="200"/>
      <c r="C512" s="200"/>
      <c r="F512" s="201"/>
      <c r="G512" s="201"/>
      <c r="H512" s="202"/>
      <c r="O512" s="202"/>
      <c r="R512" s="202"/>
    </row>
    <row r="513" spans="1:18" ht="44.25" customHeight="1">
      <c r="A513" s="200"/>
      <c r="B513" s="200"/>
      <c r="C513" s="200"/>
      <c r="F513" s="201"/>
      <c r="G513" s="201"/>
      <c r="H513" s="202"/>
      <c r="O513" s="202"/>
      <c r="R513" s="202"/>
    </row>
    <row r="514" spans="1:18" ht="44.25" customHeight="1">
      <c r="A514" s="200"/>
      <c r="B514" s="200"/>
      <c r="C514" s="200"/>
      <c r="F514" s="201"/>
      <c r="G514" s="201"/>
      <c r="H514" s="202"/>
      <c r="O514" s="202"/>
      <c r="R514" s="202"/>
    </row>
    <row r="515" spans="1:18" ht="44.25" customHeight="1">
      <c r="A515" s="200"/>
      <c r="B515" s="200"/>
      <c r="C515" s="200"/>
      <c r="F515" s="201"/>
      <c r="G515" s="201"/>
      <c r="H515" s="202"/>
      <c r="O515" s="202"/>
      <c r="R515" s="202"/>
    </row>
    <row r="516" spans="1:18" ht="44.25" customHeight="1">
      <c r="A516" s="200"/>
      <c r="B516" s="200"/>
      <c r="C516" s="200"/>
      <c r="F516" s="201"/>
      <c r="G516" s="201"/>
      <c r="H516" s="202"/>
      <c r="O516" s="202"/>
      <c r="R516" s="202"/>
    </row>
    <row r="517" spans="1:18" ht="44.25" customHeight="1">
      <c r="A517" s="200"/>
      <c r="B517" s="200"/>
      <c r="C517" s="200"/>
      <c r="F517" s="201"/>
      <c r="G517" s="201"/>
      <c r="H517" s="202"/>
      <c r="O517" s="202"/>
      <c r="R517" s="202"/>
    </row>
    <row r="518" spans="1:18" ht="44.25" customHeight="1">
      <c r="A518" s="200"/>
      <c r="B518" s="200"/>
      <c r="C518" s="200"/>
      <c r="F518" s="201"/>
      <c r="G518" s="201"/>
      <c r="H518" s="202"/>
      <c r="O518" s="202"/>
      <c r="R518" s="202"/>
    </row>
    <row r="519" spans="1:18" ht="44.25" customHeight="1">
      <c r="A519" s="200"/>
      <c r="B519" s="200"/>
      <c r="C519" s="200"/>
      <c r="F519" s="201"/>
      <c r="G519" s="201"/>
      <c r="H519" s="202"/>
      <c r="O519" s="202"/>
      <c r="R519" s="202"/>
    </row>
    <row r="520" spans="1:18" ht="44.25" customHeight="1">
      <c r="A520" s="200"/>
      <c r="B520" s="200"/>
      <c r="C520" s="200"/>
      <c r="F520" s="201"/>
      <c r="G520" s="201"/>
      <c r="H520" s="202"/>
      <c r="O520" s="202"/>
      <c r="R520" s="202"/>
    </row>
    <row r="521" spans="1:18" ht="44.25" customHeight="1">
      <c r="A521" s="200"/>
      <c r="B521" s="200"/>
      <c r="C521" s="200"/>
      <c r="F521" s="201"/>
      <c r="G521" s="201"/>
      <c r="H521" s="202"/>
      <c r="O521" s="202"/>
      <c r="R521" s="202"/>
    </row>
    <row r="522" spans="1:18" ht="44.25" customHeight="1">
      <c r="A522" s="200"/>
      <c r="B522" s="200"/>
      <c r="C522" s="200"/>
      <c r="F522" s="201"/>
      <c r="G522" s="201"/>
      <c r="H522" s="202"/>
      <c r="O522" s="202"/>
      <c r="R522" s="202"/>
    </row>
    <row r="523" spans="1:18" ht="44.25" customHeight="1">
      <c r="A523" s="200"/>
      <c r="B523" s="200"/>
      <c r="C523" s="200"/>
      <c r="F523" s="201"/>
      <c r="G523" s="201"/>
      <c r="H523" s="202"/>
      <c r="O523" s="202"/>
      <c r="R523" s="202"/>
    </row>
    <row r="524" spans="1:18" ht="44.25" customHeight="1">
      <c r="A524" s="200"/>
      <c r="B524" s="200"/>
      <c r="C524" s="200"/>
      <c r="F524" s="201"/>
      <c r="G524" s="201"/>
      <c r="H524" s="202"/>
      <c r="O524" s="202"/>
      <c r="R524" s="202"/>
    </row>
    <row r="525" spans="1:18" ht="44.25" customHeight="1">
      <c r="A525" s="200"/>
      <c r="B525" s="200"/>
      <c r="C525" s="200"/>
      <c r="F525" s="201"/>
      <c r="G525" s="201"/>
      <c r="H525" s="202"/>
      <c r="O525" s="202"/>
      <c r="R525" s="202"/>
    </row>
    <row r="526" spans="1:18" ht="44.25" customHeight="1">
      <c r="A526" s="200"/>
      <c r="B526" s="200"/>
      <c r="C526" s="200"/>
      <c r="F526" s="201"/>
      <c r="G526" s="201"/>
      <c r="H526" s="202"/>
      <c r="O526" s="202"/>
      <c r="R526" s="202"/>
    </row>
    <row r="527" spans="1:18" ht="44.25" customHeight="1">
      <c r="A527" s="200"/>
      <c r="B527" s="200"/>
      <c r="C527" s="200"/>
      <c r="F527" s="201"/>
      <c r="G527" s="201"/>
      <c r="H527" s="202"/>
      <c r="O527" s="202"/>
      <c r="R527" s="202"/>
    </row>
    <row r="528" spans="1:18" ht="44.25" customHeight="1">
      <c r="A528" s="200"/>
      <c r="B528" s="200"/>
      <c r="C528" s="200"/>
      <c r="F528" s="201"/>
      <c r="G528" s="201"/>
      <c r="H528" s="202"/>
      <c r="O528" s="202"/>
      <c r="R528" s="202"/>
    </row>
    <row r="529" spans="1:18" ht="44.25" customHeight="1">
      <c r="A529" s="200"/>
      <c r="B529" s="200"/>
      <c r="C529" s="200"/>
      <c r="F529" s="201"/>
      <c r="G529" s="201"/>
      <c r="H529" s="202"/>
      <c r="O529" s="202"/>
      <c r="R529" s="202"/>
    </row>
    <row r="530" spans="1:18" ht="44.25" customHeight="1">
      <c r="A530" s="200"/>
      <c r="B530" s="200"/>
      <c r="C530" s="200"/>
      <c r="F530" s="201"/>
      <c r="G530" s="201"/>
      <c r="H530" s="202"/>
      <c r="O530" s="202"/>
      <c r="R530" s="202"/>
    </row>
    <row r="531" spans="1:18" ht="44.25" customHeight="1">
      <c r="A531" s="200"/>
      <c r="B531" s="200"/>
      <c r="C531" s="200"/>
      <c r="F531" s="201"/>
      <c r="G531" s="201"/>
      <c r="H531" s="202"/>
      <c r="O531" s="202"/>
      <c r="R531" s="202"/>
    </row>
    <row r="532" spans="1:18" ht="44.25" customHeight="1">
      <c r="A532" s="200"/>
      <c r="B532" s="200"/>
      <c r="C532" s="200"/>
      <c r="F532" s="201"/>
      <c r="G532" s="201"/>
      <c r="H532" s="202"/>
      <c r="O532" s="202"/>
      <c r="R532" s="202"/>
    </row>
    <row r="533" spans="1:18" ht="44.25" customHeight="1">
      <c r="A533" s="200"/>
      <c r="B533" s="200"/>
      <c r="C533" s="200"/>
      <c r="F533" s="201"/>
      <c r="G533" s="201"/>
      <c r="H533" s="202"/>
      <c r="O533" s="202"/>
      <c r="R533" s="202"/>
    </row>
    <row r="534" spans="1:18" ht="44.25" customHeight="1">
      <c r="A534" s="200"/>
      <c r="B534" s="200"/>
      <c r="C534" s="200"/>
      <c r="F534" s="201"/>
      <c r="G534" s="201"/>
      <c r="H534" s="202"/>
      <c r="O534" s="202"/>
      <c r="R534" s="202"/>
    </row>
    <row r="535" spans="1:18" ht="44.25" customHeight="1">
      <c r="A535" s="200"/>
      <c r="B535" s="200"/>
      <c r="C535" s="200"/>
      <c r="F535" s="201"/>
      <c r="G535" s="201"/>
      <c r="H535" s="202"/>
      <c r="O535" s="202"/>
      <c r="R535" s="202"/>
    </row>
    <row r="536" spans="1:18" ht="44.25" customHeight="1">
      <c r="A536" s="200"/>
      <c r="B536" s="200"/>
      <c r="C536" s="200"/>
      <c r="F536" s="201"/>
      <c r="G536" s="201"/>
      <c r="H536" s="202"/>
      <c r="O536" s="202"/>
      <c r="R536" s="202"/>
    </row>
    <row r="537" spans="1:18" ht="44.25" customHeight="1">
      <c r="A537" s="200"/>
      <c r="B537" s="200"/>
      <c r="C537" s="200"/>
      <c r="F537" s="201"/>
      <c r="G537" s="201"/>
      <c r="H537" s="202"/>
      <c r="O537" s="202"/>
      <c r="R537" s="202"/>
    </row>
    <row r="538" spans="1:18" ht="44.25" customHeight="1">
      <c r="A538" s="200"/>
      <c r="B538" s="200"/>
      <c r="C538" s="200"/>
      <c r="F538" s="201"/>
      <c r="G538" s="201"/>
      <c r="H538" s="202"/>
      <c r="O538" s="202"/>
      <c r="R538" s="202"/>
    </row>
    <row r="539" spans="1:18" ht="44.25" customHeight="1">
      <c r="A539" s="200"/>
      <c r="B539" s="200"/>
      <c r="C539" s="200"/>
      <c r="F539" s="201"/>
      <c r="G539" s="201"/>
      <c r="H539" s="202"/>
      <c r="O539" s="202"/>
      <c r="R539" s="202"/>
    </row>
    <row r="540" spans="1:18" ht="44.25" customHeight="1">
      <c r="A540" s="200"/>
      <c r="B540" s="200"/>
      <c r="C540" s="200"/>
      <c r="F540" s="201"/>
      <c r="G540" s="201"/>
      <c r="H540" s="202"/>
      <c r="O540" s="202"/>
      <c r="R540" s="202"/>
    </row>
    <row r="541" spans="1:18" ht="44.25" customHeight="1">
      <c r="A541" s="200"/>
      <c r="B541" s="200"/>
      <c r="C541" s="200"/>
      <c r="F541" s="201"/>
      <c r="G541" s="201"/>
      <c r="H541" s="202"/>
      <c r="O541" s="202"/>
      <c r="R541" s="202"/>
    </row>
    <row r="542" spans="1:18" ht="44.25" customHeight="1">
      <c r="A542" s="200"/>
      <c r="B542" s="200"/>
      <c r="C542" s="200"/>
      <c r="F542" s="201"/>
      <c r="G542" s="201"/>
      <c r="H542" s="202"/>
      <c r="O542" s="202"/>
      <c r="R542" s="202"/>
    </row>
    <row r="543" spans="1:18" ht="44.25" customHeight="1">
      <c r="A543" s="200"/>
      <c r="B543" s="200"/>
      <c r="C543" s="200"/>
      <c r="F543" s="201"/>
      <c r="G543" s="201"/>
      <c r="H543" s="202"/>
      <c r="O543" s="202"/>
      <c r="R543" s="202"/>
    </row>
    <row r="544" spans="1:18" ht="44.25" customHeight="1">
      <c r="A544" s="200"/>
      <c r="B544" s="200"/>
      <c r="C544" s="200"/>
      <c r="F544" s="201"/>
      <c r="G544" s="201"/>
      <c r="H544" s="202"/>
      <c r="O544" s="202"/>
      <c r="R544" s="202"/>
    </row>
    <row r="545" spans="1:18" ht="44.25" customHeight="1">
      <c r="A545" s="200"/>
      <c r="B545" s="200"/>
      <c r="C545" s="200"/>
      <c r="F545" s="201"/>
      <c r="G545" s="201"/>
      <c r="H545" s="202"/>
      <c r="O545" s="202"/>
      <c r="R545" s="202"/>
    </row>
    <row r="546" spans="1:18" ht="44.25" customHeight="1">
      <c r="A546" s="200"/>
      <c r="B546" s="200"/>
      <c r="C546" s="200"/>
      <c r="F546" s="201"/>
      <c r="G546" s="201"/>
      <c r="H546" s="202"/>
      <c r="O546" s="202"/>
      <c r="R546" s="202"/>
    </row>
    <row r="547" spans="1:18" ht="44.25" customHeight="1">
      <c r="A547" s="200"/>
      <c r="B547" s="200"/>
      <c r="C547" s="200"/>
      <c r="F547" s="201"/>
      <c r="G547" s="201"/>
      <c r="H547" s="202"/>
      <c r="O547" s="202"/>
      <c r="R547" s="202"/>
    </row>
    <row r="548" spans="1:18" ht="44.25" customHeight="1">
      <c r="A548" s="200"/>
      <c r="B548" s="200"/>
      <c r="C548" s="200"/>
      <c r="F548" s="201"/>
      <c r="G548" s="201"/>
      <c r="H548" s="202"/>
      <c r="O548" s="202"/>
      <c r="R548" s="202"/>
    </row>
    <row r="549" spans="1:18" ht="44.25" customHeight="1">
      <c r="A549" s="200"/>
      <c r="B549" s="200"/>
      <c r="C549" s="200"/>
      <c r="F549" s="201"/>
      <c r="G549" s="201"/>
      <c r="H549" s="202"/>
      <c r="O549" s="202"/>
      <c r="R549" s="202"/>
    </row>
    <row r="550" spans="1:18" ht="44.25" customHeight="1">
      <c r="A550" s="200"/>
      <c r="B550" s="200"/>
      <c r="C550" s="200"/>
      <c r="F550" s="201"/>
      <c r="G550" s="201"/>
      <c r="H550" s="202"/>
      <c r="O550" s="202"/>
      <c r="R550" s="202"/>
    </row>
    <row r="551" spans="1:18" ht="44.25" customHeight="1">
      <c r="A551" s="200"/>
      <c r="B551" s="200"/>
      <c r="C551" s="200"/>
      <c r="F551" s="201"/>
      <c r="G551" s="201"/>
      <c r="H551" s="202"/>
      <c r="O551" s="202"/>
      <c r="R551" s="202"/>
    </row>
    <row r="552" spans="1:18" ht="44.25" customHeight="1">
      <c r="A552" s="200"/>
      <c r="B552" s="200"/>
      <c r="C552" s="200"/>
      <c r="F552" s="201"/>
      <c r="G552" s="201"/>
      <c r="H552" s="202"/>
      <c r="O552" s="202"/>
      <c r="R552" s="202"/>
    </row>
    <row r="553" spans="1:18" ht="44.25" customHeight="1">
      <c r="A553" s="200"/>
      <c r="B553" s="200"/>
      <c r="C553" s="200"/>
      <c r="F553" s="201"/>
      <c r="G553" s="201"/>
      <c r="H553" s="202"/>
      <c r="O553" s="202"/>
      <c r="R553" s="202"/>
    </row>
    <row r="554" spans="1:18" ht="44.25" customHeight="1">
      <c r="A554" s="200"/>
      <c r="B554" s="200"/>
      <c r="C554" s="200"/>
      <c r="F554" s="201"/>
      <c r="G554" s="201"/>
      <c r="H554" s="202"/>
      <c r="O554" s="202"/>
      <c r="R554" s="202"/>
    </row>
    <row r="555" spans="1:18" ht="44.25" customHeight="1">
      <c r="A555" s="200"/>
      <c r="B555" s="200"/>
      <c r="C555" s="200"/>
      <c r="F555" s="201"/>
      <c r="G555" s="201"/>
      <c r="H555" s="202"/>
      <c r="O555" s="202"/>
      <c r="R555" s="202"/>
    </row>
    <row r="556" spans="1:18" ht="44.25" customHeight="1">
      <c r="A556" s="200"/>
      <c r="B556" s="200"/>
      <c r="C556" s="200"/>
      <c r="F556" s="201"/>
      <c r="G556" s="201"/>
      <c r="H556" s="202"/>
      <c r="O556" s="202"/>
      <c r="R556" s="202"/>
    </row>
    <row r="557" spans="1:18" ht="44.25" customHeight="1">
      <c r="A557" s="200"/>
      <c r="B557" s="200"/>
      <c r="C557" s="200"/>
      <c r="F557" s="201"/>
      <c r="G557" s="201"/>
      <c r="H557" s="202"/>
      <c r="O557" s="202"/>
      <c r="R557" s="202"/>
    </row>
    <row r="558" spans="1:18" ht="44.25" customHeight="1">
      <c r="A558" s="200"/>
      <c r="B558" s="200"/>
      <c r="C558" s="200"/>
      <c r="F558" s="201"/>
      <c r="G558" s="201"/>
      <c r="H558" s="202"/>
      <c r="O558" s="202"/>
      <c r="R558" s="202"/>
    </row>
    <row r="559" spans="1:18" ht="44.25" customHeight="1">
      <c r="A559" s="200"/>
      <c r="B559" s="200"/>
      <c r="C559" s="200"/>
      <c r="F559" s="201"/>
      <c r="G559" s="201"/>
      <c r="H559" s="202"/>
      <c r="O559" s="202"/>
      <c r="R559" s="202"/>
    </row>
    <row r="560" spans="1:18" ht="44.25" customHeight="1">
      <c r="A560" s="200"/>
      <c r="B560" s="200"/>
      <c r="C560" s="200"/>
      <c r="F560" s="201"/>
      <c r="G560" s="201"/>
      <c r="H560" s="202"/>
      <c r="O560" s="202"/>
      <c r="R560" s="202"/>
    </row>
    <row r="561" spans="1:18" ht="44.25" customHeight="1">
      <c r="A561" s="200"/>
      <c r="B561" s="200"/>
      <c r="C561" s="200"/>
      <c r="F561" s="201"/>
      <c r="G561" s="201"/>
      <c r="H561" s="202"/>
      <c r="O561" s="202"/>
      <c r="R561" s="202"/>
    </row>
    <row r="562" spans="1:18" ht="44.25" customHeight="1">
      <c r="A562" s="200"/>
      <c r="B562" s="200"/>
      <c r="C562" s="200"/>
      <c r="F562" s="201"/>
      <c r="G562" s="201"/>
      <c r="H562" s="202"/>
      <c r="O562" s="202"/>
      <c r="R562" s="202"/>
    </row>
    <row r="563" spans="1:18" ht="44.25" customHeight="1">
      <c r="A563" s="200"/>
      <c r="B563" s="200"/>
      <c r="C563" s="200"/>
      <c r="F563" s="201"/>
      <c r="G563" s="201"/>
      <c r="H563" s="202"/>
      <c r="O563" s="202"/>
      <c r="R563" s="202"/>
    </row>
    <row r="564" spans="1:18" ht="44.25" customHeight="1">
      <c r="A564" s="200"/>
      <c r="B564" s="200"/>
      <c r="C564" s="200"/>
      <c r="F564" s="201"/>
      <c r="G564" s="201"/>
      <c r="H564" s="202"/>
      <c r="O564" s="202"/>
      <c r="R564" s="202"/>
    </row>
    <row r="565" spans="1:18" ht="44.25" customHeight="1">
      <c r="A565" s="200"/>
      <c r="B565" s="200"/>
      <c r="C565" s="200"/>
      <c r="F565" s="201"/>
      <c r="G565" s="201"/>
      <c r="H565" s="202"/>
      <c r="O565" s="202"/>
      <c r="R565" s="202"/>
    </row>
    <row r="566" spans="1:18" ht="44.25" customHeight="1">
      <c r="A566" s="200"/>
      <c r="B566" s="200"/>
      <c r="C566" s="200"/>
      <c r="F566" s="201"/>
      <c r="G566" s="201"/>
      <c r="H566" s="202"/>
      <c r="O566" s="202"/>
      <c r="R566" s="202"/>
    </row>
    <row r="567" spans="1:18" ht="44.25" customHeight="1">
      <c r="A567" s="200"/>
      <c r="B567" s="200"/>
      <c r="C567" s="200"/>
      <c r="F567" s="201"/>
      <c r="G567" s="201"/>
      <c r="H567" s="202"/>
      <c r="O567" s="202"/>
      <c r="R567" s="202"/>
    </row>
    <row r="568" spans="1:18" ht="44.25" customHeight="1">
      <c r="A568" s="200"/>
      <c r="B568" s="200"/>
      <c r="C568" s="200"/>
      <c r="F568" s="201"/>
      <c r="G568" s="201"/>
      <c r="H568" s="202"/>
      <c r="O568" s="202"/>
      <c r="R568" s="202"/>
    </row>
    <row r="569" spans="1:18" ht="44.25" customHeight="1">
      <c r="A569" s="200"/>
      <c r="B569" s="200"/>
      <c r="C569" s="200"/>
      <c r="F569" s="201"/>
      <c r="G569" s="201"/>
      <c r="H569" s="202"/>
      <c r="O569" s="202"/>
      <c r="R569" s="202"/>
    </row>
    <row r="570" spans="1:18" ht="44.25" customHeight="1">
      <c r="A570" s="200"/>
      <c r="B570" s="200"/>
      <c r="C570" s="200"/>
      <c r="F570" s="201"/>
      <c r="G570" s="201"/>
      <c r="H570" s="202"/>
      <c r="O570" s="202"/>
      <c r="R570" s="202"/>
    </row>
    <row r="571" spans="1:18" ht="44.25" customHeight="1">
      <c r="A571" s="200"/>
      <c r="B571" s="200"/>
      <c r="C571" s="200"/>
      <c r="F571" s="201"/>
      <c r="G571" s="201"/>
      <c r="H571" s="202"/>
      <c r="O571" s="202"/>
      <c r="R571" s="202"/>
    </row>
    <row r="572" spans="1:18" ht="44.25" customHeight="1">
      <c r="A572" s="200"/>
      <c r="B572" s="200"/>
      <c r="C572" s="200"/>
      <c r="F572" s="201"/>
      <c r="G572" s="201"/>
      <c r="H572" s="202"/>
      <c r="O572" s="202"/>
      <c r="R572" s="202"/>
    </row>
    <row r="573" spans="1:18" ht="44.25" customHeight="1">
      <c r="A573" s="200"/>
      <c r="B573" s="200"/>
      <c r="C573" s="200"/>
      <c r="F573" s="201"/>
      <c r="G573" s="201"/>
      <c r="H573" s="202"/>
      <c r="O573" s="202"/>
      <c r="R573" s="202"/>
    </row>
    <row r="574" spans="1:18" ht="44.25" customHeight="1">
      <c r="A574" s="200"/>
      <c r="B574" s="200"/>
      <c r="C574" s="200"/>
      <c r="F574" s="201"/>
      <c r="G574" s="201"/>
      <c r="H574" s="202"/>
      <c r="O574" s="202"/>
      <c r="R574" s="202"/>
    </row>
    <row r="575" spans="1:18" ht="44.25" customHeight="1">
      <c r="A575" s="200"/>
      <c r="B575" s="200"/>
      <c r="C575" s="200"/>
      <c r="F575" s="201"/>
      <c r="G575" s="201"/>
      <c r="H575" s="202"/>
      <c r="O575" s="202"/>
      <c r="R575" s="202"/>
    </row>
    <row r="576" spans="1:18" ht="44.25" customHeight="1">
      <c r="A576" s="200"/>
      <c r="B576" s="200"/>
      <c r="C576" s="200"/>
      <c r="F576" s="201"/>
      <c r="G576" s="201"/>
      <c r="H576" s="202"/>
      <c r="O576" s="202"/>
      <c r="R576" s="202"/>
    </row>
    <row r="577" spans="1:18" ht="44.25" customHeight="1">
      <c r="A577" s="200"/>
      <c r="B577" s="200"/>
      <c r="C577" s="200"/>
      <c r="F577" s="201"/>
      <c r="G577" s="201"/>
      <c r="H577" s="202"/>
      <c r="O577" s="202"/>
      <c r="R577" s="202"/>
    </row>
    <row r="578" spans="1:18" ht="44.25" customHeight="1">
      <c r="A578" s="200"/>
      <c r="B578" s="200"/>
      <c r="C578" s="200"/>
      <c r="F578" s="201"/>
      <c r="G578" s="201"/>
      <c r="H578" s="202"/>
      <c r="O578" s="202"/>
      <c r="R578" s="202"/>
    </row>
    <row r="579" spans="1:18" ht="44.25" customHeight="1">
      <c r="A579" s="200"/>
      <c r="B579" s="200"/>
      <c r="C579" s="200"/>
      <c r="F579" s="201"/>
      <c r="G579" s="201"/>
      <c r="H579" s="202"/>
      <c r="O579" s="202"/>
      <c r="R579" s="202"/>
    </row>
    <row r="580" spans="1:18" ht="44.25" customHeight="1">
      <c r="A580" s="200"/>
      <c r="B580" s="200"/>
      <c r="C580" s="200"/>
      <c r="F580" s="201"/>
      <c r="G580" s="201"/>
      <c r="H580" s="202"/>
      <c r="O580" s="202"/>
      <c r="R580" s="202"/>
    </row>
    <row r="581" spans="1:18" ht="44.25" customHeight="1">
      <c r="A581" s="200"/>
      <c r="B581" s="200"/>
      <c r="C581" s="200"/>
      <c r="F581" s="201"/>
      <c r="G581" s="201"/>
      <c r="H581" s="202"/>
      <c r="O581" s="202"/>
      <c r="R581" s="202"/>
    </row>
    <row r="582" spans="1:18" ht="44.25" customHeight="1">
      <c r="A582" s="200"/>
      <c r="B582" s="200"/>
      <c r="C582" s="200"/>
      <c r="F582" s="201"/>
      <c r="G582" s="201"/>
      <c r="H582" s="202"/>
      <c r="O582" s="202"/>
      <c r="R582" s="202"/>
    </row>
    <row r="583" spans="1:18" ht="44.25" customHeight="1">
      <c r="A583" s="200"/>
      <c r="B583" s="200"/>
      <c r="C583" s="200"/>
      <c r="F583" s="201"/>
      <c r="G583" s="201"/>
      <c r="H583" s="202"/>
      <c r="O583" s="202"/>
      <c r="R583" s="202"/>
    </row>
    <row r="584" spans="1:18" ht="44.25" customHeight="1">
      <c r="A584" s="200"/>
      <c r="B584" s="200"/>
      <c r="C584" s="200"/>
      <c r="F584" s="201"/>
      <c r="G584" s="201"/>
      <c r="H584" s="202"/>
      <c r="O584" s="202"/>
      <c r="R584" s="202"/>
    </row>
    <row r="585" spans="1:18" ht="44.25" customHeight="1">
      <c r="A585" s="200"/>
      <c r="B585" s="200"/>
      <c r="C585" s="200"/>
      <c r="F585" s="201"/>
      <c r="G585" s="201"/>
      <c r="H585" s="202"/>
      <c r="O585" s="202"/>
      <c r="R585" s="202"/>
    </row>
    <row r="586" spans="1:18" ht="44.25" customHeight="1">
      <c r="A586" s="200"/>
      <c r="B586" s="200"/>
      <c r="C586" s="200"/>
      <c r="F586" s="201"/>
      <c r="G586" s="201"/>
      <c r="H586" s="202"/>
      <c r="O586" s="202"/>
      <c r="R586" s="202"/>
    </row>
    <row r="587" spans="1:18" ht="44.25" customHeight="1">
      <c r="A587" s="200"/>
      <c r="B587" s="200"/>
      <c r="C587" s="200"/>
      <c r="F587" s="201"/>
      <c r="G587" s="201"/>
      <c r="H587" s="202"/>
      <c r="O587" s="202"/>
      <c r="R587" s="202"/>
    </row>
    <row r="588" spans="1:18" ht="44.25" customHeight="1">
      <c r="A588" s="200"/>
      <c r="B588" s="200"/>
      <c r="C588" s="200"/>
      <c r="F588" s="201"/>
      <c r="G588" s="201"/>
      <c r="H588" s="202"/>
      <c r="O588" s="202"/>
      <c r="R588" s="202"/>
    </row>
    <row r="589" spans="1:18" ht="44.25" customHeight="1">
      <c r="A589" s="200"/>
      <c r="B589" s="200"/>
      <c r="C589" s="200"/>
      <c r="F589" s="201"/>
      <c r="G589" s="201"/>
      <c r="H589" s="202"/>
      <c r="O589" s="202"/>
      <c r="R589" s="202"/>
    </row>
    <row r="590" spans="1:18" ht="44.25" customHeight="1">
      <c r="A590" s="200"/>
      <c r="B590" s="200"/>
      <c r="C590" s="200"/>
      <c r="F590" s="201"/>
      <c r="G590" s="201"/>
      <c r="H590" s="202"/>
      <c r="O590" s="202"/>
      <c r="R590" s="202"/>
    </row>
    <row r="591" spans="1:18" ht="44.25" customHeight="1">
      <c r="A591" s="200"/>
      <c r="B591" s="200"/>
      <c r="C591" s="200"/>
      <c r="F591" s="201"/>
      <c r="G591" s="201"/>
      <c r="H591" s="202"/>
      <c r="O591" s="202"/>
      <c r="R591" s="202"/>
    </row>
    <row r="592" spans="1:18" ht="44.25" customHeight="1">
      <c r="A592" s="200"/>
      <c r="B592" s="200"/>
      <c r="C592" s="200"/>
      <c r="F592" s="201"/>
      <c r="G592" s="201"/>
      <c r="H592" s="202"/>
      <c r="O592" s="202"/>
      <c r="R592" s="202"/>
    </row>
    <row r="593" spans="1:18" ht="44.25" customHeight="1">
      <c r="A593" s="200"/>
      <c r="B593" s="200"/>
      <c r="C593" s="200"/>
      <c r="F593" s="201"/>
      <c r="G593" s="201"/>
      <c r="H593" s="202"/>
      <c r="O593" s="202"/>
      <c r="R593" s="202"/>
    </row>
    <row r="594" spans="1:18" ht="44.25" customHeight="1">
      <c r="A594" s="200"/>
      <c r="B594" s="200"/>
      <c r="C594" s="200"/>
      <c r="F594" s="201"/>
      <c r="G594" s="201"/>
      <c r="H594" s="202"/>
      <c r="O594" s="202"/>
      <c r="R594" s="202"/>
    </row>
    <row r="595" spans="1:18" ht="44.25" customHeight="1">
      <c r="A595" s="200"/>
      <c r="B595" s="200"/>
      <c r="C595" s="200"/>
      <c r="F595" s="201"/>
      <c r="G595" s="201"/>
      <c r="H595" s="202"/>
      <c r="O595" s="202"/>
      <c r="R595" s="202"/>
    </row>
    <row r="596" spans="1:18" ht="44.25" customHeight="1">
      <c r="A596" s="200"/>
      <c r="B596" s="200"/>
      <c r="C596" s="200"/>
      <c r="F596" s="201"/>
      <c r="G596" s="201"/>
      <c r="H596" s="202"/>
      <c r="O596" s="202"/>
      <c r="R596" s="202"/>
    </row>
    <row r="597" spans="1:18" ht="44.25" customHeight="1">
      <c r="A597" s="200"/>
      <c r="B597" s="200"/>
      <c r="C597" s="200"/>
      <c r="F597" s="201"/>
      <c r="G597" s="201"/>
      <c r="H597" s="202"/>
      <c r="O597" s="202"/>
      <c r="R597" s="202"/>
    </row>
    <row r="598" spans="1:18" ht="44.25" customHeight="1">
      <c r="A598" s="200"/>
      <c r="B598" s="200"/>
      <c r="C598" s="200"/>
      <c r="F598" s="201"/>
      <c r="G598" s="201"/>
      <c r="H598" s="202"/>
      <c r="O598" s="202"/>
      <c r="R598" s="202"/>
    </row>
    <row r="599" spans="1:18" ht="44.25" customHeight="1">
      <c r="A599" s="200"/>
      <c r="B599" s="200"/>
      <c r="C599" s="200"/>
      <c r="F599" s="201"/>
      <c r="G599" s="201"/>
      <c r="H599" s="202"/>
      <c r="O599" s="202"/>
      <c r="R599" s="202"/>
    </row>
    <row r="600" spans="1:18" ht="44.25" customHeight="1">
      <c r="A600" s="200"/>
      <c r="B600" s="200"/>
      <c r="C600" s="200"/>
      <c r="F600" s="201"/>
      <c r="G600" s="201"/>
      <c r="H600" s="202"/>
      <c r="O600" s="202"/>
      <c r="R600" s="202"/>
    </row>
    <row r="601" spans="1:18" ht="44.25" customHeight="1">
      <c r="A601" s="200"/>
      <c r="B601" s="200"/>
      <c r="C601" s="200"/>
      <c r="F601" s="201"/>
      <c r="G601" s="201"/>
      <c r="H601" s="202"/>
      <c r="O601" s="202"/>
      <c r="R601" s="202"/>
    </row>
    <row r="602" spans="1:18" ht="44.25" customHeight="1">
      <c r="A602" s="200"/>
      <c r="B602" s="200"/>
      <c r="C602" s="200"/>
      <c r="F602" s="201"/>
      <c r="G602" s="201"/>
      <c r="H602" s="202"/>
      <c r="O602" s="202"/>
      <c r="R602" s="202"/>
    </row>
    <row r="603" spans="1:18" ht="44.25" customHeight="1">
      <c r="A603" s="200"/>
      <c r="B603" s="200"/>
      <c r="C603" s="200"/>
      <c r="F603" s="201"/>
      <c r="G603" s="201"/>
      <c r="H603" s="202"/>
      <c r="O603" s="202"/>
      <c r="R603" s="202"/>
    </row>
    <row r="604" spans="1:18" ht="44.25" customHeight="1">
      <c r="A604" s="200"/>
      <c r="B604" s="200"/>
      <c r="C604" s="200"/>
      <c r="F604" s="201"/>
      <c r="G604" s="201"/>
      <c r="H604" s="202"/>
      <c r="O604" s="202"/>
      <c r="R604" s="202"/>
    </row>
    <row r="605" spans="1:18" ht="44.25" customHeight="1">
      <c r="A605" s="200"/>
      <c r="B605" s="200"/>
      <c r="C605" s="200"/>
      <c r="F605" s="201"/>
      <c r="G605" s="201"/>
      <c r="H605" s="202"/>
      <c r="O605" s="202"/>
      <c r="R605" s="202"/>
    </row>
    <row r="606" spans="1:18" ht="44.25" customHeight="1">
      <c r="A606" s="200"/>
      <c r="B606" s="200"/>
      <c r="C606" s="200"/>
      <c r="F606" s="201"/>
      <c r="G606" s="201"/>
      <c r="H606" s="202"/>
      <c r="O606" s="202"/>
      <c r="R606" s="202"/>
    </row>
    <row r="607" spans="1:18" ht="44.25" customHeight="1">
      <c r="A607" s="200"/>
      <c r="B607" s="200"/>
      <c r="C607" s="200"/>
      <c r="F607" s="201"/>
      <c r="G607" s="201"/>
      <c r="H607" s="202"/>
      <c r="O607" s="202"/>
      <c r="R607" s="202"/>
    </row>
    <row r="608" spans="1:18" ht="44.25" customHeight="1">
      <c r="A608" s="200"/>
      <c r="B608" s="200"/>
      <c r="C608" s="200"/>
      <c r="F608" s="201"/>
      <c r="G608" s="201"/>
      <c r="H608" s="202"/>
      <c r="O608" s="202"/>
      <c r="R608" s="202"/>
    </row>
    <row r="609" spans="1:18" ht="44.25" customHeight="1">
      <c r="A609" s="200"/>
      <c r="B609" s="200"/>
      <c r="C609" s="200"/>
      <c r="F609" s="201"/>
      <c r="G609" s="201"/>
      <c r="H609" s="202"/>
      <c r="O609" s="202"/>
      <c r="R609" s="202"/>
    </row>
    <row r="610" spans="1:18" ht="44.25" customHeight="1">
      <c r="A610" s="200"/>
      <c r="B610" s="200"/>
      <c r="C610" s="200"/>
      <c r="F610" s="201"/>
      <c r="G610" s="201"/>
      <c r="H610" s="202"/>
      <c r="O610" s="202"/>
      <c r="R610" s="202"/>
    </row>
    <row r="611" spans="1:18" ht="44.25" customHeight="1">
      <c r="A611" s="200"/>
      <c r="B611" s="200"/>
      <c r="C611" s="200"/>
      <c r="F611" s="201"/>
      <c r="G611" s="201"/>
      <c r="H611" s="202"/>
      <c r="O611" s="202"/>
      <c r="R611" s="202"/>
    </row>
    <row r="612" spans="1:18" ht="44.25" customHeight="1">
      <c r="A612" s="200"/>
      <c r="B612" s="200"/>
      <c r="C612" s="200"/>
      <c r="F612" s="201"/>
      <c r="G612" s="201"/>
      <c r="H612" s="202"/>
      <c r="O612" s="202"/>
      <c r="R612" s="202"/>
    </row>
    <row r="613" spans="1:18" ht="44.25" customHeight="1">
      <c r="A613" s="200"/>
      <c r="B613" s="200"/>
      <c r="C613" s="200"/>
      <c r="F613" s="201"/>
      <c r="G613" s="201"/>
      <c r="H613" s="202"/>
      <c r="O613" s="202"/>
      <c r="R613" s="202"/>
    </row>
    <row r="614" spans="1:18" ht="44.25" customHeight="1">
      <c r="A614" s="200"/>
      <c r="B614" s="200"/>
      <c r="C614" s="200"/>
      <c r="F614" s="201"/>
      <c r="G614" s="201"/>
      <c r="H614" s="202"/>
      <c r="O614" s="202"/>
      <c r="R614" s="202"/>
    </row>
    <row r="615" spans="1:18" ht="44.25" customHeight="1">
      <c r="A615" s="200"/>
      <c r="B615" s="200"/>
      <c r="C615" s="200"/>
      <c r="F615" s="201"/>
      <c r="G615" s="201"/>
      <c r="H615" s="202"/>
      <c r="O615" s="202"/>
      <c r="R615" s="202"/>
    </row>
    <row r="616" spans="1:18" ht="44.25" customHeight="1">
      <c r="A616" s="200"/>
      <c r="B616" s="200"/>
      <c r="C616" s="200"/>
      <c r="F616" s="201"/>
      <c r="G616" s="201"/>
      <c r="H616" s="202"/>
      <c r="O616" s="202"/>
      <c r="R616" s="202"/>
    </row>
    <row r="617" spans="1:18" ht="44.25" customHeight="1">
      <c r="A617" s="200"/>
      <c r="B617" s="200"/>
      <c r="C617" s="200"/>
      <c r="F617" s="201"/>
      <c r="G617" s="201"/>
      <c r="H617" s="202"/>
      <c r="O617" s="202"/>
      <c r="R617" s="202"/>
    </row>
    <row r="618" spans="1:18" ht="44.25" customHeight="1">
      <c r="A618" s="200"/>
      <c r="B618" s="200"/>
      <c r="C618" s="200"/>
      <c r="F618" s="201"/>
      <c r="G618" s="201"/>
      <c r="H618" s="202"/>
      <c r="O618" s="202"/>
      <c r="R618" s="202"/>
    </row>
    <row r="619" spans="1:18" ht="44.25" customHeight="1">
      <c r="A619" s="200"/>
      <c r="B619" s="200"/>
      <c r="C619" s="200"/>
      <c r="F619" s="201"/>
      <c r="G619" s="201"/>
      <c r="H619" s="202"/>
      <c r="O619" s="202"/>
      <c r="R619" s="202"/>
    </row>
    <row r="620" spans="1:18" ht="44.25" customHeight="1">
      <c r="A620" s="200"/>
      <c r="B620" s="200"/>
      <c r="C620" s="200"/>
      <c r="F620" s="201"/>
      <c r="G620" s="201"/>
      <c r="H620" s="202"/>
      <c r="O620" s="202"/>
      <c r="R620" s="202"/>
    </row>
    <row r="621" spans="1:18" ht="44.25" customHeight="1">
      <c r="A621" s="200"/>
      <c r="B621" s="200"/>
      <c r="C621" s="200"/>
      <c r="F621" s="201"/>
      <c r="G621" s="201"/>
      <c r="H621" s="202"/>
      <c r="O621" s="202"/>
      <c r="R621" s="202"/>
    </row>
    <row r="622" spans="1:18" ht="44.25" customHeight="1">
      <c r="A622" s="200"/>
      <c r="B622" s="200"/>
      <c r="C622" s="200"/>
      <c r="F622" s="201"/>
      <c r="G622" s="201"/>
      <c r="H622" s="202"/>
      <c r="O622" s="202"/>
      <c r="R622" s="202"/>
    </row>
    <row r="623" spans="1:18" ht="44.25" customHeight="1">
      <c r="A623" s="200"/>
      <c r="B623" s="200"/>
      <c r="C623" s="200"/>
      <c r="F623" s="201"/>
      <c r="G623" s="201"/>
      <c r="H623" s="202"/>
      <c r="O623" s="202"/>
      <c r="R623" s="202"/>
    </row>
    <row r="624" spans="1:18" ht="44.25" customHeight="1">
      <c r="A624" s="200"/>
      <c r="B624" s="200"/>
      <c r="C624" s="200"/>
      <c r="F624" s="201"/>
      <c r="G624" s="201"/>
      <c r="H624" s="202"/>
      <c r="O624" s="202"/>
      <c r="R624" s="202"/>
    </row>
    <row r="625" spans="1:18" ht="44.25" customHeight="1">
      <c r="A625" s="200"/>
      <c r="B625" s="200"/>
      <c r="C625" s="200"/>
      <c r="F625" s="201"/>
      <c r="G625" s="201"/>
      <c r="H625" s="202"/>
      <c r="O625" s="202"/>
      <c r="R625" s="202"/>
    </row>
    <row r="626" spans="1:18" ht="44.25" customHeight="1">
      <c r="A626" s="200"/>
      <c r="B626" s="200"/>
      <c r="C626" s="200"/>
      <c r="F626" s="201"/>
      <c r="G626" s="201"/>
      <c r="H626" s="202"/>
      <c r="O626" s="202"/>
      <c r="R626" s="202"/>
    </row>
    <row r="627" spans="1:18" ht="44.25" customHeight="1">
      <c r="A627" s="200"/>
      <c r="B627" s="200"/>
      <c r="C627" s="200"/>
      <c r="F627" s="201"/>
      <c r="G627" s="201"/>
      <c r="H627" s="202"/>
      <c r="O627" s="202"/>
      <c r="R627" s="202"/>
    </row>
    <row r="628" spans="1:18" ht="44.25" customHeight="1">
      <c r="A628" s="200"/>
      <c r="B628" s="200"/>
      <c r="C628" s="200"/>
      <c r="F628" s="201"/>
      <c r="G628" s="201"/>
      <c r="H628" s="202"/>
      <c r="O628" s="202"/>
      <c r="R628" s="202"/>
    </row>
    <row r="629" spans="1:18" ht="44.25" customHeight="1">
      <c r="A629" s="200"/>
      <c r="B629" s="200"/>
      <c r="C629" s="200"/>
      <c r="F629" s="201"/>
      <c r="G629" s="201"/>
      <c r="H629" s="202"/>
      <c r="O629" s="202"/>
      <c r="R629" s="202"/>
    </row>
    <row r="630" spans="1:18" ht="44.25" customHeight="1">
      <c r="A630" s="200"/>
      <c r="B630" s="200"/>
      <c r="C630" s="200"/>
      <c r="F630" s="201"/>
      <c r="G630" s="201"/>
      <c r="H630" s="202"/>
      <c r="O630" s="202"/>
      <c r="R630" s="202"/>
    </row>
    <row r="631" spans="1:18" ht="44.25" customHeight="1">
      <c r="A631" s="200"/>
      <c r="B631" s="200"/>
      <c r="C631" s="200"/>
      <c r="F631" s="201"/>
      <c r="G631" s="201"/>
      <c r="H631" s="202"/>
      <c r="O631" s="202"/>
      <c r="R631" s="202"/>
    </row>
    <row r="632" spans="1:18" ht="44.25" customHeight="1">
      <c r="A632" s="200"/>
      <c r="B632" s="200"/>
      <c r="C632" s="200"/>
      <c r="F632" s="201"/>
      <c r="G632" s="201"/>
      <c r="H632" s="202"/>
      <c r="O632" s="202"/>
      <c r="R632" s="202"/>
    </row>
    <row r="633" spans="1:18" ht="44.25" customHeight="1">
      <c r="A633" s="200"/>
      <c r="B633" s="200"/>
      <c r="C633" s="200"/>
      <c r="F633" s="201"/>
      <c r="G633" s="201"/>
      <c r="H633" s="202"/>
      <c r="O633" s="202"/>
      <c r="R633" s="202"/>
    </row>
    <row r="634" spans="1:18" ht="44.25" customHeight="1">
      <c r="A634" s="200"/>
      <c r="B634" s="200"/>
      <c r="C634" s="200"/>
      <c r="F634" s="201"/>
      <c r="G634" s="201"/>
      <c r="H634" s="202"/>
      <c r="O634" s="202"/>
      <c r="R634" s="202"/>
    </row>
    <row r="635" spans="1:18" ht="44.25" customHeight="1">
      <c r="A635" s="200"/>
      <c r="B635" s="200"/>
      <c r="C635" s="200"/>
      <c r="F635" s="201"/>
      <c r="G635" s="201"/>
      <c r="H635" s="202"/>
      <c r="O635" s="202"/>
      <c r="R635" s="202"/>
    </row>
    <row r="636" spans="1:18" ht="44.25" customHeight="1">
      <c r="A636" s="200"/>
      <c r="B636" s="200"/>
      <c r="C636" s="200"/>
      <c r="F636" s="201"/>
      <c r="G636" s="201"/>
      <c r="H636" s="202"/>
      <c r="O636" s="202"/>
      <c r="R636" s="202"/>
    </row>
    <row r="637" spans="1:18" ht="44.25" customHeight="1">
      <c r="A637" s="200"/>
      <c r="B637" s="200"/>
      <c r="C637" s="200"/>
      <c r="F637" s="201"/>
      <c r="G637" s="201"/>
      <c r="H637" s="202"/>
      <c r="O637" s="202"/>
      <c r="R637" s="202"/>
    </row>
    <row r="638" spans="1:18" ht="44.25" customHeight="1">
      <c r="A638" s="200"/>
      <c r="B638" s="200"/>
      <c r="C638" s="200"/>
      <c r="F638" s="201"/>
      <c r="G638" s="201"/>
      <c r="H638" s="202"/>
      <c r="O638" s="202"/>
      <c r="R638" s="202"/>
    </row>
    <row r="639" spans="1:18" ht="44.25" customHeight="1">
      <c r="A639" s="200"/>
      <c r="B639" s="200"/>
      <c r="C639" s="200"/>
      <c r="F639" s="201"/>
      <c r="G639" s="201"/>
      <c r="H639" s="202"/>
      <c r="O639" s="202"/>
      <c r="R639" s="202"/>
    </row>
    <row r="640" spans="1:18" ht="44.25" customHeight="1">
      <c r="A640" s="200"/>
      <c r="B640" s="200"/>
      <c r="C640" s="200"/>
      <c r="F640" s="201"/>
      <c r="G640" s="201"/>
      <c r="H640" s="202"/>
      <c r="O640" s="202"/>
      <c r="R640" s="202"/>
    </row>
    <row r="641" spans="1:18" ht="44.25" customHeight="1">
      <c r="A641" s="200"/>
      <c r="B641" s="200"/>
      <c r="C641" s="200"/>
      <c r="F641" s="201"/>
      <c r="G641" s="201"/>
      <c r="H641" s="202"/>
      <c r="O641" s="202"/>
      <c r="R641" s="202"/>
    </row>
    <row r="642" spans="1:18" ht="44.25" customHeight="1">
      <c r="A642" s="200"/>
      <c r="B642" s="200"/>
      <c r="C642" s="200"/>
      <c r="F642" s="201"/>
      <c r="G642" s="201"/>
      <c r="H642" s="202"/>
      <c r="O642" s="202"/>
      <c r="R642" s="202"/>
    </row>
    <row r="643" spans="1:18" ht="44.25" customHeight="1">
      <c r="A643" s="200"/>
      <c r="B643" s="200"/>
      <c r="C643" s="200"/>
      <c r="F643" s="201"/>
      <c r="G643" s="201"/>
      <c r="H643" s="202"/>
      <c r="O643" s="202"/>
      <c r="R643" s="202"/>
    </row>
    <row r="644" spans="1:18" ht="44.25" customHeight="1">
      <c r="A644" s="200"/>
      <c r="B644" s="200"/>
      <c r="C644" s="200"/>
      <c r="F644" s="201"/>
      <c r="G644" s="201"/>
      <c r="H644" s="202"/>
      <c r="O644" s="202"/>
      <c r="R644" s="202"/>
    </row>
    <row r="645" spans="1:18" ht="44.25" customHeight="1">
      <c r="A645" s="200"/>
      <c r="B645" s="200"/>
      <c r="C645" s="200"/>
      <c r="F645" s="201"/>
      <c r="G645" s="201"/>
      <c r="H645" s="202"/>
      <c r="O645" s="202"/>
      <c r="R645" s="202"/>
    </row>
    <row r="646" spans="1:18" ht="44.25" customHeight="1">
      <c r="A646" s="200"/>
      <c r="B646" s="200"/>
      <c r="C646" s="200"/>
      <c r="F646" s="201"/>
      <c r="G646" s="201"/>
      <c r="H646" s="202"/>
      <c r="O646" s="202"/>
      <c r="R646" s="202"/>
    </row>
    <row r="647" spans="1:18" ht="44.25" customHeight="1">
      <c r="A647" s="200"/>
      <c r="B647" s="200"/>
      <c r="C647" s="200"/>
      <c r="F647" s="201"/>
      <c r="G647" s="201"/>
      <c r="H647" s="202"/>
      <c r="O647" s="202"/>
      <c r="R647" s="202"/>
    </row>
    <row r="648" spans="1:18" ht="44.25" customHeight="1">
      <c r="A648" s="200"/>
      <c r="B648" s="200"/>
      <c r="C648" s="200"/>
      <c r="F648" s="201"/>
      <c r="G648" s="201"/>
      <c r="H648" s="202"/>
      <c r="O648" s="202"/>
      <c r="R648" s="202"/>
    </row>
    <row r="649" spans="1:18" ht="44.25" customHeight="1">
      <c r="A649" s="200"/>
      <c r="B649" s="200"/>
      <c r="C649" s="200"/>
      <c r="F649" s="201"/>
      <c r="G649" s="201"/>
      <c r="H649" s="202"/>
      <c r="O649" s="202"/>
      <c r="R649" s="202"/>
    </row>
    <row r="650" spans="1:18" ht="44.25" customHeight="1">
      <c r="A650" s="200"/>
      <c r="B650" s="200"/>
      <c r="C650" s="200"/>
      <c r="F650" s="201"/>
      <c r="G650" s="201"/>
      <c r="H650" s="202"/>
      <c r="O650" s="202"/>
      <c r="R650" s="202"/>
    </row>
    <row r="651" spans="1:18" ht="44.25" customHeight="1">
      <c r="A651" s="200"/>
      <c r="B651" s="200"/>
      <c r="C651" s="200"/>
      <c r="F651" s="201"/>
      <c r="G651" s="201"/>
      <c r="H651" s="202"/>
      <c r="O651" s="202"/>
      <c r="R651" s="202"/>
    </row>
    <row r="652" spans="1:18" ht="44.25" customHeight="1">
      <c r="A652" s="200"/>
      <c r="B652" s="200"/>
      <c r="C652" s="200"/>
      <c r="F652" s="201"/>
      <c r="G652" s="201"/>
      <c r="H652" s="202"/>
      <c r="O652" s="202"/>
      <c r="R652" s="202"/>
    </row>
    <row r="653" spans="1:18" ht="44.25" customHeight="1">
      <c r="A653" s="200"/>
      <c r="B653" s="200"/>
      <c r="C653" s="200"/>
      <c r="F653" s="201"/>
      <c r="G653" s="201"/>
      <c r="H653" s="202"/>
      <c r="O653" s="202"/>
      <c r="R653" s="202"/>
    </row>
    <row r="654" spans="1:18" ht="44.25" customHeight="1">
      <c r="A654" s="200"/>
      <c r="B654" s="200"/>
      <c r="C654" s="200"/>
      <c r="F654" s="201"/>
      <c r="G654" s="201"/>
      <c r="H654" s="202"/>
      <c r="O654" s="202"/>
      <c r="R654" s="202"/>
    </row>
    <row r="655" spans="1:18" ht="44.25" customHeight="1">
      <c r="A655" s="200"/>
      <c r="B655" s="200"/>
      <c r="C655" s="200"/>
      <c r="F655" s="201"/>
      <c r="G655" s="201"/>
      <c r="H655" s="202"/>
      <c r="O655" s="202"/>
      <c r="R655" s="202"/>
    </row>
    <row r="656" spans="1:18" ht="44.25" customHeight="1">
      <c r="A656" s="200"/>
      <c r="B656" s="200"/>
      <c r="C656" s="200"/>
      <c r="F656" s="201"/>
      <c r="G656" s="201"/>
      <c r="H656" s="202"/>
      <c r="O656" s="202"/>
      <c r="R656" s="202"/>
    </row>
    <row r="657" spans="1:18" ht="44.25" customHeight="1">
      <c r="A657" s="200"/>
      <c r="B657" s="200"/>
      <c r="C657" s="200"/>
      <c r="F657" s="201"/>
      <c r="G657" s="201"/>
      <c r="H657" s="202"/>
      <c r="O657" s="202"/>
      <c r="R657" s="202"/>
    </row>
    <row r="658" spans="1:18" ht="44.25" customHeight="1">
      <c r="A658" s="200"/>
      <c r="B658" s="200"/>
      <c r="C658" s="200"/>
      <c r="F658" s="201"/>
      <c r="G658" s="201"/>
      <c r="H658" s="202"/>
      <c r="O658" s="202"/>
      <c r="R658" s="202"/>
    </row>
    <row r="659" spans="1:18" ht="44.25" customHeight="1">
      <c r="A659" s="200"/>
      <c r="B659" s="200"/>
      <c r="C659" s="200"/>
      <c r="F659" s="201"/>
      <c r="G659" s="201"/>
      <c r="H659" s="202"/>
      <c r="O659" s="202"/>
      <c r="R659" s="202"/>
    </row>
    <row r="660" spans="1:18" ht="44.25" customHeight="1">
      <c r="A660" s="200"/>
      <c r="B660" s="200"/>
      <c r="C660" s="200"/>
      <c r="F660" s="201"/>
      <c r="G660" s="201"/>
      <c r="H660" s="202"/>
      <c r="O660" s="202"/>
      <c r="R660" s="202"/>
    </row>
    <row r="661" spans="1:18" ht="44.25" customHeight="1">
      <c r="A661" s="200"/>
      <c r="B661" s="200"/>
      <c r="C661" s="200"/>
      <c r="F661" s="201"/>
      <c r="G661" s="201"/>
      <c r="H661" s="202"/>
      <c r="O661" s="202"/>
      <c r="R661" s="202"/>
    </row>
    <row r="662" spans="1:18" ht="44.25" customHeight="1">
      <c r="A662" s="200"/>
      <c r="B662" s="200"/>
      <c r="C662" s="200"/>
      <c r="F662" s="201"/>
      <c r="G662" s="201"/>
      <c r="H662" s="202"/>
      <c r="O662" s="202"/>
      <c r="R662" s="202"/>
    </row>
    <row r="663" spans="1:18" ht="44.25" customHeight="1">
      <c r="A663" s="200"/>
      <c r="B663" s="200"/>
      <c r="C663" s="200"/>
      <c r="F663" s="201"/>
      <c r="G663" s="201"/>
      <c r="H663" s="202"/>
      <c r="O663" s="202"/>
      <c r="R663" s="202"/>
    </row>
    <row r="664" spans="1:18" ht="44.25" customHeight="1">
      <c r="A664" s="200"/>
      <c r="B664" s="200"/>
      <c r="C664" s="200"/>
      <c r="F664" s="201"/>
      <c r="G664" s="201"/>
      <c r="H664" s="202"/>
      <c r="O664" s="202"/>
      <c r="R664" s="202"/>
    </row>
    <row r="665" spans="1:18" ht="44.25" customHeight="1">
      <c r="A665" s="200"/>
      <c r="B665" s="200"/>
      <c r="C665" s="200"/>
      <c r="F665" s="201"/>
      <c r="G665" s="201"/>
      <c r="H665" s="202"/>
      <c r="O665" s="202"/>
      <c r="R665" s="202"/>
    </row>
    <row r="666" spans="1:18" ht="44.25" customHeight="1">
      <c r="A666" s="200"/>
      <c r="B666" s="200"/>
      <c r="C666" s="200"/>
      <c r="F666" s="201"/>
      <c r="G666" s="201"/>
      <c r="H666" s="202"/>
      <c r="O666" s="202"/>
      <c r="R666" s="202"/>
    </row>
    <row r="667" spans="1:18" ht="44.25" customHeight="1">
      <c r="A667" s="200"/>
      <c r="B667" s="200"/>
      <c r="C667" s="200"/>
      <c r="F667" s="201"/>
      <c r="G667" s="201"/>
      <c r="H667" s="202"/>
      <c r="O667" s="202"/>
      <c r="R667" s="202"/>
    </row>
    <row r="668" spans="1:18" ht="44.25" customHeight="1">
      <c r="A668" s="200"/>
      <c r="B668" s="200"/>
      <c r="C668" s="200"/>
      <c r="F668" s="201"/>
      <c r="G668" s="201"/>
      <c r="H668" s="202"/>
      <c r="O668" s="202"/>
      <c r="R668" s="202"/>
    </row>
    <row r="669" spans="1:18" ht="44.25" customHeight="1">
      <c r="A669" s="200"/>
      <c r="B669" s="200"/>
      <c r="C669" s="200"/>
      <c r="F669" s="201"/>
      <c r="G669" s="201"/>
      <c r="H669" s="202"/>
      <c r="O669" s="202"/>
      <c r="R669" s="202"/>
    </row>
    <row r="670" spans="1:18" ht="44.25" customHeight="1">
      <c r="A670" s="200"/>
      <c r="B670" s="200"/>
      <c r="C670" s="200"/>
      <c r="F670" s="201"/>
      <c r="G670" s="201"/>
      <c r="H670" s="202"/>
      <c r="O670" s="202"/>
      <c r="R670" s="202"/>
    </row>
    <row r="671" spans="1:18" ht="44.25" customHeight="1">
      <c r="A671" s="200"/>
      <c r="B671" s="200"/>
      <c r="C671" s="200"/>
      <c r="F671" s="201"/>
      <c r="G671" s="201"/>
      <c r="H671" s="202"/>
      <c r="O671" s="202"/>
      <c r="R671" s="202"/>
    </row>
    <row r="672" spans="1:18" ht="44.25" customHeight="1">
      <c r="A672" s="200"/>
      <c r="B672" s="200"/>
      <c r="C672" s="200"/>
      <c r="F672" s="201"/>
      <c r="G672" s="201"/>
      <c r="H672" s="202"/>
      <c r="O672" s="202"/>
      <c r="R672" s="202"/>
    </row>
    <row r="673" spans="1:18" ht="44.25" customHeight="1">
      <c r="A673" s="200"/>
      <c r="B673" s="200"/>
      <c r="C673" s="200"/>
      <c r="F673" s="201"/>
      <c r="G673" s="201"/>
      <c r="H673" s="202"/>
      <c r="O673" s="202"/>
      <c r="R673" s="202"/>
    </row>
    <row r="674" spans="1:18" ht="44.25" customHeight="1">
      <c r="A674" s="200"/>
      <c r="B674" s="200"/>
      <c r="C674" s="200"/>
      <c r="F674" s="201"/>
      <c r="G674" s="201"/>
      <c r="H674" s="202"/>
      <c r="O674" s="202"/>
      <c r="R674" s="202"/>
    </row>
    <row r="675" spans="1:18" ht="44.25" customHeight="1">
      <c r="A675" s="200"/>
      <c r="B675" s="200"/>
      <c r="C675" s="200"/>
      <c r="F675" s="201"/>
      <c r="G675" s="201"/>
      <c r="H675" s="202"/>
      <c r="O675" s="202"/>
      <c r="R675" s="202"/>
    </row>
    <row r="676" spans="1:18" ht="44.25" customHeight="1">
      <c r="A676" s="200"/>
      <c r="B676" s="200"/>
      <c r="C676" s="200"/>
      <c r="F676" s="201"/>
      <c r="G676" s="201"/>
      <c r="H676" s="202"/>
      <c r="O676" s="202"/>
      <c r="R676" s="202"/>
    </row>
    <row r="677" spans="1:18" ht="44.25" customHeight="1">
      <c r="A677" s="200"/>
      <c r="B677" s="200"/>
      <c r="C677" s="200"/>
      <c r="F677" s="201"/>
      <c r="G677" s="201"/>
      <c r="H677" s="202"/>
      <c r="O677" s="202"/>
      <c r="R677" s="202"/>
    </row>
    <row r="678" spans="1:18" ht="44.25" customHeight="1">
      <c r="A678" s="200"/>
      <c r="B678" s="200"/>
      <c r="C678" s="200"/>
      <c r="F678" s="201"/>
      <c r="G678" s="201"/>
      <c r="H678" s="202"/>
      <c r="O678" s="202"/>
      <c r="R678" s="202"/>
    </row>
    <row r="679" spans="1:18" ht="44.25" customHeight="1">
      <c r="A679" s="200"/>
      <c r="B679" s="200"/>
      <c r="C679" s="200"/>
      <c r="F679" s="201"/>
      <c r="G679" s="201"/>
      <c r="H679" s="202"/>
      <c r="O679" s="202"/>
      <c r="R679" s="202"/>
    </row>
    <row r="680" spans="1:18" ht="44.25" customHeight="1">
      <c r="A680" s="200"/>
      <c r="B680" s="200"/>
      <c r="C680" s="200"/>
      <c r="F680" s="201"/>
      <c r="G680" s="201"/>
      <c r="H680" s="202"/>
      <c r="O680" s="202"/>
      <c r="R680" s="202"/>
    </row>
    <row r="681" spans="1:18" ht="44.25" customHeight="1">
      <c r="A681" s="200"/>
      <c r="B681" s="200"/>
      <c r="C681" s="200"/>
      <c r="F681" s="201"/>
      <c r="G681" s="201"/>
      <c r="H681" s="202"/>
      <c r="O681" s="202"/>
      <c r="R681" s="202"/>
    </row>
    <row r="682" spans="1:18" ht="44.25" customHeight="1">
      <c r="A682" s="200"/>
      <c r="B682" s="200"/>
      <c r="C682" s="200"/>
      <c r="F682" s="201"/>
      <c r="G682" s="201"/>
      <c r="H682" s="202"/>
      <c r="O682" s="202"/>
      <c r="R682" s="202"/>
    </row>
    <row r="683" spans="1:18" ht="44.25" customHeight="1">
      <c r="A683" s="200"/>
      <c r="B683" s="200"/>
      <c r="C683" s="200"/>
      <c r="F683" s="201"/>
      <c r="G683" s="201"/>
      <c r="H683" s="202"/>
      <c r="O683" s="202"/>
      <c r="R683" s="202"/>
    </row>
    <row r="684" spans="1:18" ht="44.25" customHeight="1">
      <c r="A684" s="200"/>
      <c r="B684" s="200"/>
      <c r="C684" s="200"/>
      <c r="F684" s="201"/>
      <c r="G684" s="201"/>
      <c r="H684" s="202"/>
      <c r="O684" s="202"/>
      <c r="R684" s="202"/>
    </row>
    <row r="685" spans="1:18" ht="44.25" customHeight="1">
      <c r="A685" s="200"/>
      <c r="B685" s="200"/>
      <c r="C685" s="200"/>
      <c r="F685" s="201"/>
      <c r="G685" s="201"/>
      <c r="H685" s="202"/>
      <c r="O685" s="202"/>
      <c r="R685" s="202"/>
    </row>
    <row r="686" spans="1:18" ht="44.25" customHeight="1">
      <c r="A686" s="200"/>
      <c r="B686" s="200"/>
      <c r="C686" s="200"/>
      <c r="F686" s="201"/>
      <c r="G686" s="201"/>
      <c r="H686" s="202"/>
      <c r="O686" s="202"/>
      <c r="R686" s="202"/>
    </row>
    <row r="687" spans="1:18" ht="44.25" customHeight="1">
      <c r="A687" s="200"/>
      <c r="B687" s="200"/>
      <c r="C687" s="200"/>
      <c r="F687" s="201"/>
      <c r="G687" s="201"/>
      <c r="H687" s="202"/>
      <c r="O687" s="202"/>
      <c r="R687" s="202"/>
    </row>
    <row r="688" spans="1:18" ht="44.25" customHeight="1">
      <c r="A688" s="200"/>
      <c r="B688" s="200"/>
      <c r="C688" s="200"/>
      <c r="F688" s="201"/>
      <c r="G688" s="201"/>
      <c r="H688" s="202"/>
      <c r="O688" s="202"/>
      <c r="R688" s="202"/>
    </row>
    <row r="689" spans="1:18" ht="44.25" customHeight="1">
      <c r="A689" s="200"/>
      <c r="B689" s="200"/>
      <c r="C689" s="200"/>
      <c r="F689" s="201"/>
      <c r="G689" s="201"/>
      <c r="H689" s="202"/>
      <c r="O689" s="202"/>
      <c r="R689" s="202"/>
    </row>
    <row r="690" spans="1:18" ht="44.25" customHeight="1">
      <c r="A690" s="200"/>
      <c r="B690" s="200"/>
      <c r="C690" s="200"/>
      <c r="F690" s="201"/>
      <c r="G690" s="201"/>
      <c r="H690" s="202"/>
      <c r="O690" s="202"/>
      <c r="R690" s="202"/>
    </row>
    <row r="691" spans="1:18" ht="44.25" customHeight="1">
      <c r="A691" s="200"/>
      <c r="B691" s="200"/>
      <c r="C691" s="200"/>
      <c r="F691" s="201"/>
      <c r="G691" s="201"/>
      <c r="H691" s="202"/>
      <c r="O691" s="202"/>
      <c r="R691" s="202"/>
    </row>
    <row r="692" spans="1:18" ht="44.25" customHeight="1">
      <c r="A692" s="200"/>
      <c r="B692" s="200"/>
      <c r="C692" s="200"/>
      <c r="F692" s="201"/>
      <c r="G692" s="201"/>
      <c r="H692" s="202"/>
      <c r="O692" s="202"/>
      <c r="R692" s="202"/>
    </row>
    <row r="693" spans="1:18" ht="44.25" customHeight="1">
      <c r="A693" s="200"/>
      <c r="B693" s="200"/>
      <c r="C693" s="200"/>
      <c r="F693" s="201"/>
      <c r="G693" s="201"/>
      <c r="H693" s="202"/>
      <c r="O693" s="202"/>
      <c r="R693" s="202"/>
    </row>
    <row r="694" spans="1:18" ht="44.25" customHeight="1">
      <c r="A694" s="200"/>
      <c r="B694" s="200"/>
      <c r="C694" s="200"/>
      <c r="F694" s="201"/>
      <c r="G694" s="201"/>
      <c r="H694" s="202"/>
      <c r="O694" s="202"/>
      <c r="R694" s="202"/>
    </row>
    <row r="695" spans="1:18" ht="44.25" customHeight="1">
      <c r="A695" s="200"/>
      <c r="B695" s="200"/>
      <c r="C695" s="200"/>
      <c r="F695" s="201"/>
      <c r="G695" s="201"/>
      <c r="H695" s="202"/>
      <c r="O695" s="202"/>
      <c r="R695" s="202"/>
    </row>
    <row r="696" spans="1:18" ht="44.25" customHeight="1">
      <c r="A696" s="200"/>
      <c r="B696" s="200"/>
      <c r="C696" s="200"/>
      <c r="F696" s="201"/>
      <c r="G696" s="201"/>
      <c r="H696" s="202"/>
      <c r="O696" s="202"/>
      <c r="R696" s="202"/>
    </row>
    <row r="697" spans="1:18" ht="44.25" customHeight="1">
      <c r="A697" s="200"/>
      <c r="B697" s="200"/>
      <c r="C697" s="200"/>
      <c r="F697" s="201"/>
      <c r="G697" s="201"/>
      <c r="H697" s="202"/>
      <c r="O697" s="202"/>
      <c r="R697" s="202"/>
    </row>
    <row r="698" spans="1:18" ht="44.25" customHeight="1">
      <c r="A698" s="200"/>
      <c r="B698" s="200"/>
      <c r="C698" s="200"/>
      <c r="F698" s="201"/>
      <c r="G698" s="201"/>
      <c r="H698" s="202"/>
      <c r="O698" s="202"/>
      <c r="R698" s="202"/>
    </row>
    <row r="699" spans="1:18" ht="44.25" customHeight="1">
      <c r="A699" s="200"/>
      <c r="B699" s="200"/>
      <c r="C699" s="200"/>
      <c r="F699" s="201"/>
      <c r="G699" s="201"/>
      <c r="H699" s="202"/>
      <c r="O699" s="202"/>
      <c r="R699" s="202"/>
    </row>
    <row r="700" spans="1:18" ht="44.25" customHeight="1">
      <c r="A700" s="200"/>
      <c r="B700" s="200"/>
      <c r="C700" s="200"/>
      <c r="F700" s="201"/>
      <c r="G700" s="201"/>
      <c r="H700" s="202"/>
      <c r="O700" s="202"/>
      <c r="R700" s="202"/>
    </row>
    <row r="701" spans="1:18" ht="44.25" customHeight="1">
      <c r="A701" s="200"/>
      <c r="B701" s="200"/>
      <c r="C701" s="200"/>
      <c r="F701" s="201"/>
      <c r="G701" s="201"/>
      <c r="H701" s="202"/>
      <c r="O701" s="202"/>
      <c r="R701" s="202"/>
    </row>
    <row r="702" spans="1:18" ht="44.25" customHeight="1">
      <c r="A702" s="200"/>
      <c r="B702" s="200"/>
      <c r="C702" s="200"/>
      <c r="F702" s="201"/>
      <c r="G702" s="201"/>
      <c r="H702" s="202"/>
      <c r="O702" s="202"/>
      <c r="R702" s="202"/>
    </row>
    <row r="703" spans="1:18" ht="44.25" customHeight="1">
      <c r="A703" s="200"/>
      <c r="B703" s="200"/>
      <c r="C703" s="200"/>
      <c r="F703" s="201"/>
      <c r="G703" s="201"/>
      <c r="H703" s="202"/>
      <c r="O703" s="202"/>
      <c r="R703" s="202"/>
    </row>
    <row r="704" spans="1:18" ht="44.25" customHeight="1">
      <c r="A704" s="200"/>
      <c r="B704" s="200"/>
      <c r="C704" s="200"/>
      <c r="F704" s="201"/>
      <c r="G704" s="201"/>
      <c r="H704" s="202"/>
      <c r="O704" s="202"/>
      <c r="R704" s="202"/>
    </row>
    <row r="705" spans="1:18" ht="44.25" customHeight="1">
      <c r="A705" s="200"/>
      <c r="B705" s="200"/>
      <c r="C705" s="200"/>
      <c r="F705" s="201"/>
      <c r="G705" s="201"/>
      <c r="H705" s="202"/>
      <c r="O705" s="202"/>
      <c r="R705" s="202"/>
    </row>
    <row r="706" spans="1:18" ht="44.25" customHeight="1">
      <c r="A706" s="200"/>
      <c r="B706" s="200"/>
      <c r="C706" s="200"/>
      <c r="F706" s="201"/>
      <c r="G706" s="201"/>
      <c r="H706" s="202"/>
      <c r="O706" s="202"/>
      <c r="R706" s="202"/>
    </row>
    <row r="707" spans="1:18" ht="44.25" customHeight="1">
      <c r="A707" s="200"/>
      <c r="B707" s="200"/>
      <c r="C707" s="200"/>
      <c r="F707" s="201"/>
      <c r="G707" s="201"/>
      <c r="H707" s="202"/>
      <c r="O707" s="202"/>
      <c r="R707" s="202"/>
    </row>
    <row r="708" spans="1:18" ht="44.25" customHeight="1">
      <c r="A708" s="200"/>
      <c r="B708" s="200"/>
      <c r="C708" s="200"/>
      <c r="F708" s="201"/>
      <c r="G708" s="201"/>
      <c r="H708" s="202"/>
      <c r="O708" s="202"/>
      <c r="R708" s="202"/>
    </row>
    <row r="709" spans="1:18" ht="44.25" customHeight="1">
      <c r="A709" s="200"/>
      <c r="B709" s="200"/>
      <c r="C709" s="200"/>
      <c r="F709" s="201"/>
      <c r="G709" s="201"/>
      <c r="H709" s="202"/>
      <c r="O709" s="202"/>
      <c r="R709" s="202"/>
    </row>
    <row r="710" spans="1:18" ht="44.25" customHeight="1">
      <c r="A710" s="200"/>
      <c r="B710" s="200"/>
      <c r="C710" s="200"/>
      <c r="F710" s="201"/>
      <c r="G710" s="201"/>
      <c r="H710" s="202"/>
      <c r="O710" s="202"/>
      <c r="R710" s="202"/>
    </row>
    <row r="711" spans="1:18" ht="44.25" customHeight="1">
      <c r="A711" s="200"/>
      <c r="B711" s="200"/>
      <c r="C711" s="200"/>
      <c r="F711" s="201"/>
      <c r="G711" s="201"/>
      <c r="H711" s="202"/>
      <c r="O711" s="202"/>
      <c r="R711" s="202"/>
    </row>
    <row r="712" spans="1:18" ht="44.25" customHeight="1">
      <c r="A712" s="200"/>
      <c r="B712" s="200"/>
      <c r="C712" s="200"/>
      <c r="F712" s="201"/>
      <c r="G712" s="201"/>
      <c r="H712" s="202"/>
      <c r="O712" s="202"/>
      <c r="R712" s="202"/>
    </row>
    <row r="713" spans="1:18" ht="44.25" customHeight="1">
      <c r="A713" s="200"/>
      <c r="B713" s="200"/>
      <c r="C713" s="200"/>
      <c r="F713" s="201"/>
      <c r="G713" s="201"/>
      <c r="H713" s="202"/>
      <c r="O713" s="202"/>
      <c r="R713" s="202"/>
    </row>
    <row r="714" spans="1:18" ht="44.25" customHeight="1">
      <c r="A714" s="200"/>
      <c r="B714" s="200"/>
      <c r="C714" s="200"/>
      <c r="F714" s="201"/>
      <c r="G714" s="201"/>
      <c r="H714" s="202"/>
      <c r="O714" s="202"/>
      <c r="R714" s="202"/>
    </row>
    <row r="715" spans="1:18" ht="44.25" customHeight="1">
      <c r="A715" s="200"/>
      <c r="B715" s="200"/>
      <c r="C715" s="200"/>
      <c r="F715" s="201"/>
      <c r="G715" s="201"/>
      <c r="H715" s="202"/>
      <c r="O715" s="202"/>
      <c r="R715" s="202"/>
    </row>
    <row r="716" spans="1:18" ht="44.25" customHeight="1">
      <c r="A716" s="200"/>
      <c r="B716" s="200"/>
      <c r="C716" s="200"/>
      <c r="F716" s="201"/>
      <c r="G716" s="201"/>
      <c r="H716" s="202"/>
      <c r="O716" s="202"/>
      <c r="R716" s="202"/>
    </row>
    <row r="717" spans="1:18" ht="44.25" customHeight="1">
      <c r="A717" s="200"/>
      <c r="B717" s="200"/>
      <c r="C717" s="200"/>
      <c r="F717" s="201"/>
      <c r="G717" s="201"/>
      <c r="H717" s="202"/>
      <c r="O717" s="202"/>
      <c r="R717" s="202"/>
    </row>
    <row r="718" spans="1:18" ht="44.25" customHeight="1">
      <c r="A718" s="200"/>
      <c r="B718" s="200"/>
      <c r="C718" s="200"/>
      <c r="F718" s="201"/>
      <c r="G718" s="201"/>
      <c r="H718" s="202"/>
      <c r="O718" s="202"/>
      <c r="R718" s="202"/>
    </row>
    <row r="719" spans="1:18" ht="44.25" customHeight="1">
      <c r="A719" s="200"/>
      <c r="B719" s="200"/>
      <c r="C719" s="200"/>
      <c r="F719" s="201"/>
      <c r="G719" s="201"/>
      <c r="H719" s="202"/>
      <c r="O719" s="202"/>
      <c r="R719" s="202"/>
    </row>
    <row r="720" spans="1:18" ht="44.25" customHeight="1">
      <c r="A720" s="200"/>
      <c r="B720" s="200"/>
      <c r="C720" s="200"/>
      <c r="F720" s="201"/>
      <c r="G720" s="201"/>
      <c r="H720" s="202"/>
      <c r="O720" s="202"/>
      <c r="R720" s="202"/>
    </row>
    <row r="721" spans="1:18" ht="44.25" customHeight="1">
      <c r="A721" s="200"/>
      <c r="B721" s="200"/>
      <c r="C721" s="200"/>
      <c r="F721" s="201"/>
      <c r="G721" s="201"/>
      <c r="H721" s="202"/>
      <c r="O721" s="202"/>
      <c r="R721" s="202"/>
    </row>
    <row r="722" spans="1:18" ht="44.25" customHeight="1">
      <c r="A722" s="200"/>
      <c r="B722" s="200"/>
      <c r="C722" s="200"/>
      <c r="F722" s="201"/>
      <c r="G722" s="201"/>
      <c r="H722" s="202"/>
      <c r="O722" s="202"/>
      <c r="R722" s="202"/>
    </row>
    <row r="723" spans="1:18" ht="44.25" customHeight="1">
      <c r="A723" s="200"/>
      <c r="B723" s="200"/>
      <c r="C723" s="200"/>
      <c r="F723" s="201"/>
      <c r="G723" s="201"/>
      <c r="H723" s="202"/>
      <c r="O723" s="202"/>
      <c r="R723" s="202"/>
    </row>
    <row r="724" spans="1:18" ht="44.25" customHeight="1">
      <c r="A724" s="200"/>
      <c r="B724" s="200"/>
      <c r="C724" s="200"/>
      <c r="F724" s="201"/>
      <c r="G724" s="201"/>
      <c r="H724" s="202"/>
      <c r="O724" s="202"/>
      <c r="R724" s="202"/>
    </row>
    <row r="725" spans="1:18" ht="44.25" customHeight="1">
      <c r="A725" s="200"/>
      <c r="B725" s="200"/>
      <c r="C725" s="200"/>
      <c r="F725" s="201"/>
      <c r="G725" s="201"/>
      <c r="H725" s="202"/>
      <c r="O725" s="202"/>
      <c r="R725" s="202"/>
    </row>
    <row r="726" spans="1:18" ht="44.25" customHeight="1">
      <c r="A726" s="200"/>
      <c r="B726" s="200"/>
      <c r="C726" s="200"/>
      <c r="F726" s="201"/>
      <c r="G726" s="201"/>
      <c r="H726" s="202"/>
      <c r="O726" s="202"/>
      <c r="R726" s="202"/>
    </row>
    <row r="727" spans="1:18" ht="44.25" customHeight="1">
      <c r="A727" s="200"/>
      <c r="B727" s="200"/>
      <c r="C727" s="200"/>
      <c r="F727" s="201"/>
      <c r="G727" s="201"/>
      <c r="H727" s="202"/>
      <c r="O727" s="202"/>
      <c r="R727" s="202"/>
    </row>
    <row r="728" spans="1:18" ht="44.25" customHeight="1">
      <c r="A728" s="200"/>
      <c r="B728" s="200"/>
      <c r="C728" s="200"/>
      <c r="F728" s="201"/>
      <c r="G728" s="201"/>
      <c r="H728" s="202"/>
      <c r="O728" s="202"/>
      <c r="R728" s="202"/>
    </row>
    <row r="729" spans="1:18" ht="44.25" customHeight="1">
      <c r="A729" s="200"/>
      <c r="B729" s="200"/>
      <c r="C729" s="200"/>
      <c r="F729" s="201"/>
      <c r="G729" s="201"/>
      <c r="H729" s="202"/>
      <c r="O729" s="202"/>
      <c r="R729" s="202"/>
    </row>
    <row r="730" spans="1:18" ht="44.25" customHeight="1">
      <c r="A730" s="200"/>
      <c r="B730" s="200"/>
      <c r="C730" s="200"/>
      <c r="F730" s="201"/>
      <c r="G730" s="201"/>
      <c r="H730" s="202"/>
      <c r="O730" s="202"/>
      <c r="R730" s="202"/>
    </row>
    <row r="731" spans="1:18" ht="44.25" customHeight="1">
      <c r="A731" s="200"/>
      <c r="B731" s="200"/>
      <c r="C731" s="200"/>
      <c r="F731" s="201"/>
      <c r="G731" s="201"/>
      <c r="H731" s="202"/>
      <c r="O731" s="202"/>
      <c r="R731" s="202"/>
    </row>
    <row r="732" spans="1:18" ht="44.25" customHeight="1">
      <c r="A732" s="200"/>
      <c r="B732" s="200"/>
      <c r="C732" s="200"/>
      <c r="F732" s="201"/>
      <c r="G732" s="201"/>
      <c r="H732" s="202"/>
      <c r="O732" s="202"/>
      <c r="R732" s="202"/>
    </row>
    <row r="733" spans="1:18" ht="44.25" customHeight="1">
      <c r="A733" s="200"/>
      <c r="B733" s="200"/>
      <c r="C733" s="200"/>
      <c r="F733" s="201"/>
      <c r="G733" s="201"/>
      <c r="H733" s="202"/>
      <c r="O733" s="202"/>
      <c r="R733" s="202"/>
    </row>
    <row r="734" spans="1:18" ht="44.25" customHeight="1">
      <c r="A734" s="200"/>
      <c r="B734" s="200"/>
      <c r="C734" s="200"/>
      <c r="F734" s="201"/>
      <c r="G734" s="201"/>
      <c r="H734" s="202"/>
      <c r="O734" s="202"/>
      <c r="R734" s="202"/>
    </row>
    <row r="735" spans="1:18" ht="44.25" customHeight="1">
      <c r="A735" s="200"/>
      <c r="B735" s="200"/>
      <c r="C735" s="200"/>
      <c r="F735" s="201"/>
      <c r="G735" s="201"/>
      <c r="H735" s="202"/>
      <c r="O735" s="202"/>
      <c r="R735" s="202"/>
    </row>
    <row r="736" spans="1:18" ht="44.25" customHeight="1">
      <c r="A736" s="200"/>
      <c r="B736" s="200"/>
      <c r="C736" s="200"/>
      <c r="F736" s="201"/>
      <c r="G736" s="201"/>
      <c r="H736" s="202"/>
      <c r="O736" s="202"/>
      <c r="R736" s="202"/>
    </row>
    <row r="737" spans="1:18" ht="44.25" customHeight="1">
      <c r="A737" s="200"/>
      <c r="B737" s="200"/>
      <c r="C737" s="200"/>
      <c r="F737" s="201"/>
      <c r="G737" s="201"/>
      <c r="H737" s="202"/>
      <c r="O737" s="202"/>
      <c r="R737" s="202"/>
    </row>
    <row r="738" spans="1:18" ht="44.25" customHeight="1">
      <c r="A738" s="200"/>
      <c r="B738" s="200"/>
      <c r="C738" s="200"/>
      <c r="F738" s="201"/>
      <c r="G738" s="201"/>
      <c r="H738" s="202"/>
      <c r="O738" s="202"/>
      <c r="R738" s="202"/>
    </row>
    <row r="739" spans="1:18" ht="44.25" customHeight="1">
      <c r="A739" s="200"/>
      <c r="B739" s="200"/>
      <c r="C739" s="200"/>
      <c r="F739" s="201"/>
      <c r="G739" s="201"/>
      <c r="H739" s="202"/>
      <c r="O739" s="202"/>
      <c r="R739" s="202"/>
    </row>
    <row r="740" spans="1:18" ht="44.25" customHeight="1">
      <c r="A740" s="200"/>
      <c r="B740" s="200"/>
      <c r="C740" s="200"/>
      <c r="F740" s="201"/>
      <c r="G740" s="201"/>
      <c r="H740" s="202"/>
      <c r="O740" s="202"/>
      <c r="R740" s="202"/>
    </row>
    <row r="741" spans="1:18" ht="44.25" customHeight="1">
      <c r="A741" s="200"/>
      <c r="B741" s="200"/>
      <c r="C741" s="200"/>
      <c r="F741" s="201"/>
      <c r="G741" s="201"/>
      <c r="H741" s="202"/>
      <c r="O741" s="202"/>
      <c r="R741" s="202"/>
    </row>
    <row r="742" spans="1:18" ht="44.25" customHeight="1">
      <c r="A742" s="200"/>
      <c r="B742" s="200"/>
      <c r="C742" s="200"/>
      <c r="F742" s="201"/>
      <c r="G742" s="201"/>
      <c r="H742" s="202"/>
      <c r="O742" s="202"/>
      <c r="R742" s="202"/>
    </row>
    <row r="743" spans="1:18" ht="44.25" customHeight="1">
      <c r="A743" s="200"/>
      <c r="B743" s="200"/>
      <c r="C743" s="200"/>
      <c r="F743" s="201"/>
      <c r="G743" s="201"/>
      <c r="H743" s="202"/>
      <c r="O743" s="202"/>
      <c r="R743" s="202"/>
    </row>
    <row r="744" spans="1:18" ht="44.25" customHeight="1">
      <c r="A744" s="200"/>
      <c r="B744" s="200"/>
      <c r="C744" s="200"/>
      <c r="F744" s="201"/>
      <c r="G744" s="201"/>
      <c r="H744" s="202"/>
      <c r="O744" s="202"/>
      <c r="R744" s="202"/>
    </row>
    <row r="745" spans="1:18" ht="44.25" customHeight="1">
      <c r="A745" s="200"/>
      <c r="B745" s="200"/>
      <c r="C745" s="200"/>
      <c r="F745" s="201"/>
      <c r="G745" s="201"/>
      <c r="H745" s="202"/>
      <c r="O745" s="202"/>
      <c r="R745" s="202"/>
    </row>
    <row r="746" spans="1:18" ht="44.25" customHeight="1">
      <c r="A746" s="200"/>
      <c r="B746" s="200"/>
      <c r="C746" s="200"/>
      <c r="F746" s="201"/>
      <c r="G746" s="201"/>
      <c r="H746" s="202"/>
      <c r="O746" s="202"/>
      <c r="R746" s="202"/>
    </row>
    <row r="747" spans="1:18" ht="44.25" customHeight="1">
      <c r="A747" s="200"/>
      <c r="B747" s="200"/>
      <c r="C747" s="200"/>
      <c r="F747" s="201"/>
      <c r="G747" s="201"/>
      <c r="H747" s="202"/>
      <c r="O747" s="202"/>
      <c r="R747" s="202"/>
    </row>
    <row r="748" spans="1:18" ht="44.25" customHeight="1">
      <c r="A748" s="200"/>
      <c r="B748" s="200"/>
      <c r="C748" s="200"/>
      <c r="F748" s="201"/>
      <c r="G748" s="201"/>
      <c r="H748" s="202"/>
      <c r="O748" s="202"/>
      <c r="R748" s="202"/>
    </row>
    <row r="749" spans="1:18" ht="44.25" customHeight="1">
      <c r="A749" s="200"/>
      <c r="B749" s="200"/>
      <c r="C749" s="200"/>
      <c r="F749" s="201"/>
      <c r="G749" s="201"/>
      <c r="H749" s="202"/>
      <c r="O749" s="202"/>
      <c r="R749" s="202"/>
    </row>
    <row r="750" spans="1:18" ht="44.25" customHeight="1">
      <c r="A750" s="200"/>
      <c r="B750" s="200"/>
      <c r="C750" s="200"/>
      <c r="F750" s="201"/>
      <c r="G750" s="201"/>
      <c r="H750" s="202"/>
      <c r="O750" s="202"/>
      <c r="R750" s="202"/>
    </row>
    <row r="751" spans="1:18" ht="44.25" customHeight="1">
      <c r="A751" s="200"/>
      <c r="B751" s="200"/>
      <c r="C751" s="200"/>
      <c r="F751" s="201"/>
      <c r="G751" s="201"/>
      <c r="H751" s="202"/>
      <c r="O751" s="202"/>
      <c r="R751" s="202"/>
    </row>
    <row r="752" spans="1:18" ht="44.25" customHeight="1">
      <c r="A752" s="200"/>
      <c r="B752" s="200"/>
      <c r="C752" s="200"/>
      <c r="F752" s="201"/>
      <c r="G752" s="201"/>
      <c r="H752" s="202"/>
      <c r="O752" s="202"/>
      <c r="R752" s="202"/>
    </row>
    <row r="753" spans="1:18" ht="44.25" customHeight="1">
      <c r="A753" s="200"/>
      <c r="B753" s="200"/>
      <c r="C753" s="200"/>
      <c r="F753" s="201"/>
      <c r="G753" s="201"/>
      <c r="H753" s="202"/>
      <c r="O753" s="202"/>
      <c r="R753" s="202"/>
    </row>
    <row r="754" spans="1:18" ht="44.25" customHeight="1">
      <c r="A754" s="200"/>
      <c r="B754" s="200"/>
      <c r="C754" s="200"/>
      <c r="F754" s="201"/>
      <c r="G754" s="201"/>
      <c r="H754" s="202"/>
      <c r="O754" s="202"/>
      <c r="R754" s="202"/>
    </row>
    <row r="755" spans="1:18" ht="44.25" customHeight="1">
      <c r="A755" s="200"/>
      <c r="B755" s="200"/>
      <c r="C755" s="200"/>
      <c r="F755" s="201"/>
      <c r="G755" s="201"/>
      <c r="H755" s="202"/>
      <c r="O755" s="202"/>
      <c r="R755" s="202"/>
    </row>
    <row r="756" spans="1:18" ht="44.25" customHeight="1">
      <c r="A756" s="200"/>
      <c r="B756" s="200"/>
      <c r="C756" s="200"/>
      <c r="F756" s="201"/>
      <c r="G756" s="201"/>
      <c r="H756" s="202"/>
      <c r="O756" s="202"/>
      <c r="R756" s="202"/>
    </row>
    <row r="757" spans="1:18" ht="44.25" customHeight="1">
      <c r="A757" s="200"/>
      <c r="B757" s="200"/>
      <c r="C757" s="200"/>
      <c r="F757" s="201"/>
      <c r="G757" s="201"/>
      <c r="H757" s="202"/>
      <c r="O757" s="202"/>
      <c r="R757" s="202"/>
    </row>
    <row r="758" spans="1:18" ht="44.25" customHeight="1">
      <c r="A758" s="200"/>
      <c r="B758" s="200"/>
      <c r="C758" s="200"/>
      <c r="F758" s="201"/>
      <c r="G758" s="201"/>
      <c r="H758" s="202"/>
      <c r="O758" s="202"/>
      <c r="R758" s="202"/>
    </row>
    <row r="759" spans="1:18" ht="44.25" customHeight="1">
      <c r="A759" s="200"/>
      <c r="B759" s="200"/>
      <c r="C759" s="200"/>
      <c r="F759" s="201"/>
      <c r="G759" s="201"/>
      <c r="H759" s="202"/>
      <c r="O759" s="202"/>
      <c r="R759" s="202"/>
    </row>
    <row r="760" spans="1:18" ht="44.25" customHeight="1">
      <c r="A760" s="200"/>
      <c r="B760" s="200"/>
      <c r="C760" s="200"/>
      <c r="F760" s="201"/>
      <c r="G760" s="201"/>
      <c r="H760" s="202"/>
      <c r="O760" s="202"/>
      <c r="R760" s="202"/>
    </row>
    <row r="761" spans="1:18" ht="44.25" customHeight="1">
      <c r="A761" s="200"/>
      <c r="B761" s="200"/>
      <c r="C761" s="200"/>
      <c r="F761" s="201"/>
      <c r="G761" s="201"/>
      <c r="H761" s="202"/>
      <c r="O761" s="202"/>
      <c r="R761" s="202"/>
    </row>
    <row r="762" spans="1:18" ht="44.25" customHeight="1">
      <c r="A762" s="200"/>
      <c r="B762" s="200"/>
      <c r="C762" s="200"/>
      <c r="F762" s="201"/>
      <c r="G762" s="201"/>
      <c r="H762" s="202"/>
      <c r="O762" s="202"/>
      <c r="R762" s="202"/>
    </row>
    <row r="763" spans="1:18" ht="44.25" customHeight="1">
      <c r="A763" s="200"/>
      <c r="B763" s="200"/>
      <c r="C763" s="200"/>
      <c r="F763" s="201"/>
      <c r="G763" s="201"/>
      <c r="H763" s="202"/>
      <c r="O763" s="202"/>
      <c r="R763" s="202"/>
    </row>
    <row r="764" spans="1:18" ht="44.25" customHeight="1">
      <c r="A764" s="200"/>
      <c r="B764" s="200"/>
      <c r="C764" s="200"/>
      <c r="F764" s="201"/>
      <c r="G764" s="201"/>
      <c r="H764" s="202"/>
      <c r="O764" s="202"/>
      <c r="R764" s="202"/>
    </row>
    <row r="765" spans="1:18" ht="44.25" customHeight="1">
      <c r="A765" s="200"/>
      <c r="B765" s="200"/>
      <c r="C765" s="200"/>
      <c r="F765" s="201"/>
      <c r="G765" s="201"/>
      <c r="H765" s="202"/>
      <c r="O765" s="202"/>
      <c r="R765" s="202"/>
    </row>
    <row r="766" spans="1:18" ht="44.25" customHeight="1">
      <c r="A766" s="200"/>
      <c r="B766" s="200"/>
      <c r="C766" s="200"/>
      <c r="F766" s="201"/>
      <c r="G766" s="201"/>
      <c r="H766" s="202"/>
      <c r="O766" s="202"/>
      <c r="R766" s="202"/>
    </row>
    <row r="767" spans="1:18" ht="44.25" customHeight="1">
      <c r="A767" s="200"/>
      <c r="B767" s="200"/>
      <c r="C767" s="200"/>
      <c r="F767" s="201"/>
      <c r="G767" s="201"/>
      <c r="H767" s="202"/>
      <c r="O767" s="202"/>
      <c r="R767" s="202"/>
    </row>
    <row r="768" spans="1:18" ht="44.25" customHeight="1">
      <c r="A768" s="200"/>
      <c r="B768" s="200"/>
      <c r="C768" s="200"/>
      <c r="F768" s="201"/>
      <c r="G768" s="201"/>
      <c r="H768" s="202"/>
      <c r="O768" s="202"/>
      <c r="R768" s="202"/>
    </row>
    <row r="769" spans="1:18" ht="44.25" customHeight="1">
      <c r="A769" s="200"/>
      <c r="B769" s="200"/>
      <c r="C769" s="200"/>
      <c r="F769" s="201"/>
      <c r="G769" s="201"/>
      <c r="H769" s="202"/>
      <c r="O769" s="202"/>
      <c r="R769" s="202"/>
    </row>
    <row r="770" spans="1:18" ht="44.25" customHeight="1">
      <c r="A770" s="200"/>
      <c r="B770" s="200"/>
      <c r="C770" s="200"/>
      <c r="F770" s="201"/>
      <c r="G770" s="201"/>
      <c r="H770" s="202"/>
      <c r="O770" s="202"/>
      <c r="R770" s="202"/>
    </row>
    <row r="771" spans="1:18" ht="44.25" customHeight="1">
      <c r="A771" s="200"/>
      <c r="B771" s="200"/>
      <c r="C771" s="200"/>
      <c r="F771" s="201"/>
      <c r="G771" s="201"/>
      <c r="H771" s="202"/>
      <c r="O771" s="202"/>
      <c r="R771" s="202"/>
    </row>
    <row r="772" spans="1:18" ht="44.25" customHeight="1">
      <c r="A772" s="200"/>
      <c r="B772" s="200"/>
      <c r="C772" s="200"/>
      <c r="F772" s="201"/>
      <c r="G772" s="201"/>
      <c r="H772" s="202"/>
      <c r="O772" s="202"/>
      <c r="R772" s="202"/>
    </row>
    <row r="773" spans="1:18" ht="44.25" customHeight="1">
      <c r="A773" s="200"/>
      <c r="B773" s="200"/>
      <c r="C773" s="200"/>
      <c r="F773" s="201"/>
      <c r="G773" s="201"/>
      <c r="H773" s="202"/>
      <c r="O773" s="202"/>
      <c r="R773" s="202"/>
    </row>
    <row r="774" spans="1:18" ht="44.25" customHeight="1">
      <c r="A774" s="200"/>
      <c r="B774" s="200"/>
      <c r="C774" s="200"/>
      <c r="F774" s="201"/>
      <c r="G774" s="201"/>
      <c r="H774" s="202"/>
      <c r="O774" s="202"/>
      <c r="R774" s="202"/>
    </row>
    <row r="775" spans="1:18" ht="44.25" customHeight="1">
      <c r="A775" s="200"/>
      <c r="B775" s="200"/>
      <c r="C775" s="200"/>
      <c r="F775" s="201"/>
      <c r="G775" s="201"/>
      <c r="H775" s="202"/>
      <c r="O775" s="202"/>
      <c r="R775" s="202"/>
    </row>
    <row r="776" spans="1:18" ht="44.25" customHeight="1">
      <c r="A776" s="200"/>
      <c r="B776" s="200"/>
      <c r="C776" s="200"/>
      <c r="F776" s="201"/>
      <c r="G776" s="201"/>
      <c r="H776" s="202"/>
      <c r="O776" s="202"/>
      <c r="R776" s="202"/>
    </row>
    <row r="777" spans="1:18" ht="44.25" customHeight="1">
      <c r="A777" s="200"/>
      <c r="B777" s="200"/>
      <c r="C777" s="200"/>
      <c r="F777" s="201"/>
      <c r="G777" s="201"/>
      <c r="H777" s="202"/>
      <c r="O777" s="202"/>
      <c r="R777" s="202"/>
    </row>
    <row r="778" spans="1:18" ht="44.25" customHeight="1">
      <c r="A778" s="200"/>
      <c r="B778" s="200"/>
      <c r="C778" s="200"/>
      <c r="F778" s="201"/>
      <c r="G778" s="201"/>
      <c r="H778" s="202"/>
      <c r="O778" s="202"/>
      <c r="R778" s="202"/>
    </row>
    <row r="779" spans="1:18" ht="44.25" customHeight="1">
      <c r="A779" s="200"/>
      <c r="B779" s="200"/>
      <c r="C779" s="200"/>
      <c r="F779" s="201"/>
      <c r="G779" s="201"/>
      <c r="H779" s="202"/>
      <c r="O779" s="202"/>
      <c r="R779" s="202"/>
    </row>
    <row r="780" spans="1:18" ht="44.25" customHeight="1">
      <c r="A780" s="200"/>
      <c r="B780" s="200"/>
      <c r="C780" s="200"/>
      <c r="F780" s="201"/>
      <c r="G780" s="201"/>
      <c r="H780" s="202"/>
      <c r="O780" s="202"/>
      <c r="R780" s="202"/>
    </row>
    <row r="781" spans="1:18" ht="44.25" customHeight="1">
      <c r="A781" s="200"/>
      <c r="B781" s="200"/>
      <c r="C781" s="200"/>
      <c r="F781" s="201"/>
      <c r="G781" s="201"/>
      <c r="H781" s="202"/>
      <c r="O781" s="202"/>
      <c r="R781" s="202"/>
    </row>
    <row r="782" spans="1:18" ht="44.25" customHeight="1">
      <c r="A782" s="200"/>
      <c r="B782" s="200"/>
      <c r="C782" s="200"/>
      <c r="F782" s="201"/>
      <c r="G782" s="201"/>
      <c r="H782" s="202"/>
      <c r="O782" s="202"/>
      <c r="R782" s="202"/>
    </row>
    <row r="783" spans="1:18" ht="44.25" customHeight="1">
      <c r="A783" s="200"/>
      <c r="B783" s="200"/>
      <c r="C783" s="200"/>
      <c r="F783" s="201"/>
      <c r="G783" s="201"/>
      <c r="H783" s="202"/>
      <c r="O783" s="202"/>
      <c r="R783" s="202"/>
    </row>
    <row r="784" spans="1:18" ht="44.25" customHeight="1">
      <c r="A784" s="200"/>
      <c r="B784" s="200"/>
      <c r="C784" s="200"/>
      <c r="F784" s="201"/>
      <c r="G784" s="201"/>
      <c r="H784" s="202"/>
      <c r="O784" s="202"/>
      <c r="R784" s="202"/>
    </row>
    <row r="785" spans="1:18" ht="44.25" customHeight="1">
      <c r="A785" s="200"/>
      <c r="B785" s="200"/>
      <c r="C785" s="200"/>
      <c r="F785" s="201"/>
      <c r="G785" s="201"/>
      <c r="H785" s="202"/>
      <c r="O785" s="202"/>
      <c r="R785" s="202"/>
    </row>
    <row r="786" spans="1:18" ht="44.25" customHeight="1">
      <c r="A786" s="200"/>
      <c r="B786" s="200"/>
      <c r="C786" s="200"/>
      <c r="F786" s="201"/>
      <c r="G786" s="201"/>
      <c r="H786" s="202"/>
      <c r="O786" s="202"/>
      <c r="R786" s="202"/>
    </row>
    <row r="787" spans="1:18" ht="44.25" customHeight="1">
      <c r="A787" s="200"/>
      <c r="B787" s="200"/>
      <c r="C787" s="200"/>
      <c r="F787" s="201"/>
      <c r="G787" s="201"/>
      <c r="H787" s="202"/>
      <c r="O787" s="202"/>
      <c r="R787" s="202"/>
    </row>
    <row r="788" spans="1:18" ht="44.25" customHeight="1">
      <c r="A788" s="200"/>
      <c r="B788" s="200"/>
      <c r="C788" s="200"/>
      <c r="F788" s="201"/>
      <c r="G788" s="201"/>
      <c r="H788" s="202"/>
      <c r="O788" s="202"/>
      <c r="R788" s="202"/>
    </row>
    <row r="789" spans="1:18" ht="44.25" customHeight="1">
      <c r="A789" s="200"/>
      <c r="B789" s="200"/>
      <c r="C789" s="200"/>
      <c r="F789" s="201"/>
      <c r="G789" s="201"/>
      <c r="H789" s="202"/>
      <c r="O789" s="202"/>
      <c r="R789" s="202"/>
    </row>
    <row r="790" spans="1:18" ht="44.25" customHeight="1">
      <c r="A790" s="200"/>
      <c r="B790" s="200"/>
      <c r="C790" s="200"/>
      <c r="F790" s="201"/>
      <c r="G790" s="201"/>
      <c r="H790" s="202"/>
      <c r="O790" s="202"/>
      <c r="R790" s="202"/>
    </row>
    <row r="791" spans="1:18" ht="44.25" customHeight="1">
      <c r="A791" s="200"/>
      <c r="B791" s="200"/>
      <c r="C791" s="200"/>
      <c r="F791" s="201"/>
      <c r="G791" s="201"/>
      <c r="H791" s="202"/>
      <c r="O791" s="202"/>
      <c r="R791" s="202"/>
    </row>
    <row r="792" spans="1:18" ht="44.25" customHeight="1">
      <c r="A792" s="200"/>
      <c r="B792" s="200"/>
      <c r="C792" s="200"/>
      <c r="F792" s="201"/>
      <c r="G792" s="201"/>
      <c r="H792" s="202"/>
      <c r="O792" s="202"/>
      <c r="R792" s="202"/>
    </row>
    <row r="793" spans="1:18" ht="44.25" customHeight="1">
      <c r="A793" s="200"/>
      <c r="B793" s="200"/>
      <c r="C793" s="200"/>
      <c r="F793" s="201"/>
      <c r="G793" s="201"/>
      <c r="H793" s="202"/>
      <c r="O793" s="202"/>
      <c r="R793" s="202"/>
    </row>
    <row r="794" spans="1:18" ht="44.25" customHeight="1">
      <c r="A794" s="200"/>
      <c r="B794" s="200"/>
      <c r="C794" s="200"/>
      <c r="F794" s="201"/>
      <c r="G794" s="201"/>
      <c r="H794" s="202"/>
      <c r="O794" s="202"/>
      <c r="R794" s="202"/>
    </row>
    <row r="795" spans="1:18" ht="44.25" customHeight="1">
      <c r="A795" s="200"/>
      <c r="B795" s="200"/>
      <c r="C795" s="200"/>
      <c r="F795" s="201"/>
      <c r="G795" s="201"/>
      <c r="H795" s="202"/>
      <c r="O795" s="202"/>
      <c r="R795" s="202"/>
    </row>
    <row r="796" spans="1:18" ht="44.25" customHeight="1">
      <c r="A796" s="200"/>
      <c r="B796" s="200"/>
      <c r="C796" s="200"/>
      <c r="F796" s="201"/>
      <c r="G796" s="201"/>
      <c r="H796" s="202"/>
      <c r="O796" s="202"/>
      <c r="R796" s="202"/>
    </row>
    <row r="797" spans="1:18" ht="44.25" customHeight="1">
      <c r="A797" s="200"/>
      <c r="B797" s="200"/>
      <c r="C797" s="200"/>
      <c r="F797" s="201"/>
      <c r="G797" s="201"/>
      <c r="H797" s="202"/>
      <c r="O797" s="202"/>
      <c r="R797" s="202"/>
    </row>
    <row r="798" spans="1:18" ht="44.25" customHeight="1">
      <c r="A798" s="200"/>
      <c r="B798" s="200"/>
      <c r="C798" s="200"/>
      <c r="F798" s="201"/>
      <c r="G798" s="201"/>
      <c r="H798" s="202"/>
      <c r="O798" s="202"/>
      <c r="R798" s="202"/>
    </row>
    <row r="799" spans="1:18" ht="44.25" customHeight="1">
      <c r="A799" s="200"/>
      <c r="B799" s="200"/>
      <c r="C799" s="200"/>
      <c r="F799" s="201"/>
      <c r="G799" s="201"/>
      <c r="H799" s="202"/>
      <c r="O799" s="202"/>
      <c r="R799" s="202"/>
    </row>
    <row r="800" spans="1:18" ht="44.25" customHeight="1">
      <c r="A800" s="200"/>
      <c r="B800" s="200"/>
      <c r="C800" s="200"/>
      <c r="F800" s="201"/>
      <c r="G800" s="201"/>
      <c r="H800" s="202"/>
      <c r="O800" s="202"/>
      <c r="R800" s="202"/>
    </row>
    <row r="801" spans="1:18" ht="44.25" customHeight="1">
      <c r="A801" s="200"/>
      <c r="B801" s="200"/>
      <c r="C801" s="200"/>
      <c r="F801" s="201"/>
      <c r="G801" s="201"/>
      <c r="H801" s="202"/>
      <c r="O801" s="202"/>
      <c r="R801" s="202"/>
    </row>
    <row r="802" spans="1:18" ht="44.25" customHeight="1">
      <c r="A802" s="200"/>
      <c r="B802" s="200"/>
      <c r="C802" s="200"/>
      <c r="F802" s="201"/>
      <c r="G802" s="201"/>
      <c r="H802" s="202"/>
      <c r="O802" s="202"/>
      <c r="R802" s="202"/>
    </row>
    <row r="803" spans="1:18" ht="44.25" customHeight="1">
      <c r="A803" s="200"/>
      <c r="B803" s="200"/>
      <c r="C803" s="200"/>
      <c r="F803" s="201"/>
      <c r="G803" s="201"/>
      <c r="H803" s="202"/>
      <c r="O803" s="202"/>
      <c r="R803" s="202"/>
    </row>
    <row r="804" spans="1:18" ht="44.25" customHeight="1">
      <c r="A804" s="200"/>
      <c r="B804" s="200"/>
      <c r="C804" s="200"/>
      <c r="F804" s="201"/>
      <c r="G804" s="201"/>
      <c r="H804" s="202"/>
      <c r="O804" s="202"/>
      <c r="R804" s="202"/>
    </row>
    <row r="805" spans="1:18" ht="44.25" customHeight="1">
      <c r="A805" s="200"/>
      <c r="B805" s="200"/>
      <c r="C805" s="200"/>
      <c r="F805" s="201"/>
      <c r="G805" s="201"/>
      <c r="H805" s="202"/>
      <c r="O805" s="202"/>
      <c r="R805" s="202"/>
    </row>
    <row r="806" spans="1:18" ht="44.25" customHeight="1">
      <c r="A806" s="200"/>
      <c r="B806" s="200"/>
      <c r="C806" s="200"/>
      <c r="F806" s="201"/>
      <c r="G806" s="201"/>
      <c r="H806" s="202"/>
      <c r="O806" s="202"/>
      <c r="R806" s="202"/>
    </row>
    <row r="807" spans="1:18" ht="44.25" customHeight="1">
      <c r="A807" s="200"/>
      <c r="B807" s="200"/>
      <c r="C807" s="200"/>
      <c r="F807" s="201"/>
      <c r="G807" s="201"/>
      <c r="H807" s="202"/>
      <c r="O807" s="202"/>
      <c r="R807" s="202"/>
    </row>
    <row r="808" spans="1:18" ht="44.25" customHeight="1">
      <c r="A808" s="200"/>
      <c r="B808" s="200"/>
      <c r="C808" s="200"/>
      <c r="F808" s="201"/>
      <c r="G808" s="201"/>
      <c r="H808" s="202"/>
      <c r="O808" s="202"/>
      <c r="R808" s="202"/>
    </row>
    <row r="809" spans="1:18" ht="44.25" customHeight="1">
      <c r="A809" s="200"/>
      <c r="B809" s="200"/>
      <c r="C809" s="200"/>
      <c r="F809" s="201"/>
      <c r="G809" s="201"/>
      <c r="H809" s="202"/>
      <c r="O809" s="202"/>
      <c r="R809" s="202"/>
    </row>
    <row r="810" spans="1:18" ht="44.25" customHeight="1">
      <c r="A810" s="200"/>
      <c r="B810" s="200"/>
      <c r="C810" s="200"/>
      <c r="F810" s="201"/>
      <c r="G810" s="201"/>
      <c r="H810" s="202"/>
      <c r="O810" s="202"/>
      <c r="R810" s="202"/>
    </row>
    <row r="811" spans="1:18" ht="44.25" customHeight="1">
      <c r="A811" s="200"/>
      <c r="B811" s="200"/>
      <c r="C811" s="200"/>
      <c r="F811" s="201"/>
      <c r="G811" s="201"/>
      <c r="H811" s="202"/>
      <c r="O811" s="202"/>
      <c r="R811" s="202"/>
    </row>
    <row r="812" spans="1:18" ht="44.25" customHeight="1">
      <c r="A812" s="200"/>
      <c r="B812" s="200"/>
      <c r="C812" s="200"/>
      <c r="F812" s="201"/>
      <c r="G812" s="201"/>
      <c r="H812" s="202"/>
      <c r="O812" s="202"/>
      <c r="R812" s="202"/>
    </row>
    <row r="813" spans="1:18" ht="44.25" customHeight="1">
      <c r="A813" s="200"/>
      <c r="B813" s="200"/>
      <c r="C813" s="200"/>
      <c r="F813" s="201"/>
      <c r="G813" s="201"/>
      <c r="H813" s="202"/>
      <c r="O813" s="202"/>
      <c r="R813" s="202"/>
    </row>
    <row r="814" spans="1:18" ht="44.25" customHeight="1">
      <c r="A814" s="200"/>
      <c r="B814" s="200"/>
      <c r="C814" s="200"/>
      <c r="F814" s="201"/>
      <c r="G814" s="201"/>
      <c r="H814" s="202"/>
      <c r="O814" s="202"/>
      <c r="R814" s="202"/>
    </row>
    <row r="815" spans="1:18" ht="44.25" customHeight="1">
      <c r="A815" s="200"/>
      <c r="B815" s="200"/>
      <c r="C815" s="200"/>
      <c r="F815" s="201"/>
      <c r="G815" s="201"/>
      <c r="H815" s="202"/>
      <c r="O815" s="202"/>
      <c r="R815" s="202"/>
    </row>
    <row r="816" spans="1:18" ht="44.25" customHeight="1">
      <c r="A816" s="200"/>
      <c r="B816" s="200"/>
      <c r="C816" s="200"/>
      <c r="F816" s="201"/>
      <c r="G816" s="201"/>
      <c r="H816" s="202"/>
      <c r="O816" s="202"/>
      <c r="R816" s="202"/>
    </row>
    <row r="817" spans="1:18" ht="44.25" customHeight="1">
      <c r="A817" s="200"/>
      <c r="B817" s="200"/>
      <c r="C817" s="200"/>
      <c r="F817" s="201"/>
      <c r="G817" s="201"/>
      <c r="H817" s="202"/>
      <c r="O817" s="202"/>
      <c r="R817" s="202"/>
    </row>
    <row r="818" spans="1:18" ht="44.25" customHeight="1">
      <c r="A818" s="200"/>
      <c r="B818" s="200"/>
      <c r="C818" s="200"/>
      <c r="F818" s="201"/>
      <c r="G818" s="201"/>
      <c r="H818" s="202"/>
      <c r="O818" s="202"/>
      <c r="R818" s="202"/>
    </row>
    <row r="819" spans="1:18" ht="44.25" customHeight="1">
      <c r="A819" s="200"/>
      <c r="B819" s="200"/>
      <c r="C819" s="200"/>
      <c r="F819" s="201"/>
      <c r="G819" s="201"/>
      <c r="H819" s="202"/>
      <c r="O819" s="202"/>
      <c r="R819" s="202"/>
    </row>
    <row r="820" spans="1:18" ht="44.25" customHeight="1">
      <c r="A820" s="200"/>
      <c r="B820" s="200"/>
      <c r="C820" s="200"/>
      <c r="F820" s="201"/>
      <c r="G820" s="201"/>
      <c r="H820" s="202"/>
      <c r="O820" s="202"/>
      <c r="R820" s="202"/>
    </row>
    <row r="821" spans="1:18" ht="44.25" customHeight="1">
      <c r="A821" s="200"/>
      <c r="B821" s="200"/>
      <c r="C821" s="200"/>
      <c r="F821" s="201"/>
      <c r="G821" s="201"/>
      <c r="H821" s="202"/>
      <c r="O821" s="202"/>
      <c r="R821" s="202"/>
    </row>
    <row r="822" spans="1:18" ht="44.25" customHeight="1">
      <c r="A822" s="200"/>
      <c r="B822" s="200"/>
      <c r="C822" s="200"/>
      <c r="F822" s="201"/>
      <c r="G822" s="201"/>
      <c r="H822" s="202"/>
      <c r="O822" s="202"/>
      <c r="R822" s="202"/>
    </row>
    <row r="823" spans="1:18" ht="44.25" customHeight="1">
      <c r="A823" s="200"/>
      <c r="B823" s="200"/>
      <c r="C823" s="200"/>
      <c r="F823" s="201"/>
      <c r="G823" s="201"/>
      <c r="H823" s="202"/>
      <c r="O823" s="202"/>
      <c r="R823" s="202"/>
    </row>
    <row r="824" spans="1:18" ht="44.25" customHeight="1">
      <c r="A824" s="200"/>
      <c r="B824" s="200"/>
      <c r="C824" s="200"/>
      <c r="F824" s="201"/>
      <c r="G824" s="201"/>
      <c r="H824" s="202"/>
      <c r="O824" s="202"/>
      <c r="R824" s="202"/>
    </row>
    <row r="825" spans="1:18" ht="44.25" customHeight="1">
      <c r="A825" s="200"/>
      <c r="B825" s="200"/>
      <c r="C825" s="200"/>
      <c r="F825" s="201"/>
      <c r="G825" s="201"/>
      <c r="H825" s="202"/>
      <c r="O825" s="202"/>
      <c r="R825" s="202"/>
    </row>
    <row r="826" spans="1:18" ht="44.25" customHeight="1">
      <c r="A826" s="200"/>
      <c r="B826" s="200"/>
      <c r="C826" s="200"/>
      <c r="F826" s="201"/>
      <c r="G826" s="201"/>
      <c r="H826" s="202"/>
      <c r="O826" s="202"/>
      <c r="R826" s="202"/>
    </row>
    <row r="827" spans="1:18" ht="44.25" customHeight="1">
      <c r="A827" s="200"/>
      <c r="B827" s="200"/>
      <c r="C827" s="200"/>
      <c r="F827" s="201"/>
      <c r="G827" s="201"/>
      <c r="H827" s="202"/>
      <c r="O827" s="202"/>
      <c r="R827" s="202"/>
    </row>
    <row r="828" spans="1:18" ht="44.25" customHeight="1">
      <c r="A828" s="200"/>
      <c r="B828" s="200"/>
      <c r="C828" s="200"/>
      <c r="F828" s="201"/>
      <c r="G828" s="201"/>
      <c r="H828" s="202"/>
      <c r="O828" s="202"/>
      <c r="R828" s="202"/>
    </row>
    <row r="829" spans="1:18" ht="44.25" customHeight="1">
      <c r="A829" s="200"/>
      <c r="B829" s="200"/>
      <c r="C829" s="200"/>
      <c r="F829" s="201"/>
      <c r="G829" s="201"/>
      <c r="H829" s="202"/>
      <c r="O829" s="202"/>
      <c r="R829" s="202"/>
    </row>
    <row r="830" spans="1:18" ht="44.25" customHeight="1">
      <c r="A830" s="200"/>
      <c r="B830" s="200"/>
      <c r="C830" s="200"/>
      <c r="F830" s="201"/>
      <c r="G830" s="201"/>
      <c r="H830" s="202"/>
      <c r="O830" s="202"/>
      <c r="R830" s="202"/>
    </row>
    <row r="831" spans="1:18" ht="44.25" customHeight="1">
      <c r="A831" s="200"/>
      <c r="B831" s="200"/>
      <c r="C831" s="200"/>
      <c r="F831" s="201"/>
      <c r="G831" s="201"/>
      <c r="H831" s="202"/>
      <c r="O831" s="202"/>
      <c r="R831" s="202"/>
    </row>
    <row r="832" spans="1:18" ht="44.25" customHeight="1">
      <c r="A832" s="200"/>
      <c r="B832" s="200"/>
      <c r="C832" s="200"/>
      <c r="F832" s="201"/>
      <c r="G832" s="201"/>
      <c r="H832" s="202"/>
      <c r="O832" s="202"/>
      <c r="R832" s="202"/>
    </row>
    <row r="833" spans="1:18" ht="44.25" customHeight="1">
      <c r="A833" s="200"/>
      <c r="B833" s="200"/>
      <c r="C833" s="200"/>
      <c r="F833" s="201"/>
      <c r="G833" s="201"/>
      <c r="H833" s="202"/>
      <c r="O833" s="202"/>
      <c r="R833" s="202"/>
    </row>
    <row r="834" spans="1:18" ht="44.25" customHeight="1">
      <c r="A834" s="200"/>
      <c r="B834" s="200"/>
      <c r="C834" s="200"/>
      <c r="F834" s="201"/>
      <c r="G834" s="201"/>
      <c r="H834" s="202"/>
      <c r="O834" s="202"/>
      <c r="R834" s="202"/>
    </row>
    <row r="835" spans="1:18" ht="44.25" customHeight="1">
      <c r="A835" s="200"/>
      <c r="B835" s="200"/>
      <c r="C835" s="200"/>
      <c r="F835" s="201"/>
      <c r="G835" s="201"/>
      <c r="H835" s="202"/>
      <c r="O835" s="202"/>
      <c r="R835" s="202"/>
    </row>
    <row r="836" spans="1:18" ht="44.25" customHeight="1">
      <c r="A836" s="200"/>
      <c r="B836" s="200"/>
      <c r="C836" s="200"/>
      <c r="F836" s="201"/>
      <c r="G836" s="201"/>
      <c r="H836" s="202"/>
      <c r="O836" s="202"/>
      <c r="R836" s="202"/>
    </row>
    <row r="837" spans="1:18" ht="44.25" customHeight="1">
      <c r="A837" s="200"/>
      <c r="B837" s="200"/>
      <c r="C837" s="200"/>
      <c r="F837" s="201"/>
      <c r="G837" s="201"/>
      <c r="H837" s="202"/>
      <c r="O837" s="202"/>
      <c r="R837" s="202"/>
    </row>
    <row r="838" spans="1:18" ht="44.25" customHeight="1">
      <c r="A838" s="200"/>
      <c r="B838" s="200"/>
      <c r="C838" s="200"/>
      <c r="F838" s="201"/>
      <c r="G838" s="201"/>
      <c r="H838" s="202"/>
      <c r="O838" s="202"/>
      <c r="R838" s="202"/>
    </row>
    <row r="839" spans="1:18" ht="44.25" customHeight="1">
      <c r="A839" s="200"/>
      <c r="B839" s="200"/>
      <c r="C839" s="200"/>
      <c r="F839" s="201"/>
      <c r="G839" s="201"/>
      <c r="H839" s="202"/>
      <c r="O839" s="202"/>
      <c r="R839" s="202"/>
    </row>
    <row r="840" spans="1:18" ht="44.25" customHeight="1">
      <c r="A840" s="200"/>
      <c r="B840" s="200"/>
      <c r="C840" s="200"/>
      <c r="F840" s="201"/>
      <c r="G840" s="201"/>
      <c r="H840" s="202"/>
      <c r="O840" s="202"/>
      <c r="R840" s="202"/>
    </row>
    <row r="841" spans="1:18" ht="44.25" customHeight="1">
      <c r="A841" s="200"/>
      <c r="B841" s="200"/>
      <c r="C841" s="200"/>
      <c r="F841" s="201"/>
      <c r="G841" s="201"/>
      <c r="H841" s="202"/>
      <c r="O841" s="202"/>
      <c r="R841" s="202"/>
    </row>
    <row r="842" spans="1:18" ht="44.25" customHeight="1">
      <c r="A842" s="200"/>
      <c r="B842" s="200"/>
      <c r="C842" s="200"/>
      <c r="F842" s="201"/>
      <c r="G842" s="201"/>
      <c r="H842" s="202"/>
      <c r="O842" s="202"/>
      <c r="R842" s="202"/>
    </row>
    <row r="843" spans="1:18" ht="44.25" customHeight="1">
      <c r="A843" s="200"/>
      <c r="B843" s="200"/>
      <c r="C843" s="200"/>
      <c r="F843" s="201"/>
      <c r="G843" s="201"/>
      <c r="H843" s="202"/>
      <c r="O843" s="202"/>
      <c r="R843" s="202"/>
    </row>
    <row r="844" spans="1:18" ht="44.25" customHeight="1">
      <c r="A844" s="200"/>
      <c r="B844" s="200"/>
      <c r="C844" s="200"/>
      <c r="F844" s="201"/>
      <c r="G844" s="201"/>
      <c r="H844" s="202"/>
      <c r="O844" s="202"/>
      <c r="R844" s="202"/>
    </row>
    <row r="845" spans="1:18" ht="44.25" customHeight="1">
      <c r="A845" s="200"/>
      <c r="B845" s="200"/>
      <c r="C845" s="200"/>
      <c r="F845" s="201"/>
      <c r="G845" s="201"/>
      <c r="H845" s="202"/>
      <c r="O845" s="202"/>
      <c r="R845" s="202"/>
    </row>
    <row r="846" spans="1:18" ht="44.25" customHeight="1">
      <c r="A846" s="200"/>
      <c r="B846" s="200"/>
      <c r="C846" s="200"/>
      <c r="F846" s="201"/>
      <c r="G846" s="201"/>
      <c r="H846" s="202"/>
      <c r="O846" s="202"/>
      <c r="R846" s="202"/>
    </row>
    <row r="847" spans="1:18" ht="44.25" customHeight="1">
      <c r="A847" s="200"/>
      <c r="B847" s="200"/>
      <c r="C847" s="200"/>
      <c r="F847" s="201"/>
      <c r="G847" s="201"/>
      <c r="H847" s="202"/>
      <c r="O847" s="202"/>
      <c r="R847" s="202"/>
    </row>
    <row r="848" spans="1:18" ht="44.25" customHeight="1">
      <c r="A848" s="200"/>
      <c r="B848" s="200"/>
      <c r="C848" s="200"/>
      <c r="F848" s="201"/>
      <c r="G848" s="201"/>
      <c r="H848" s="202"/>
      <c r="O848" s="202"/>
      <c r="R848" s="202"/>
    </row>
    <row r="849" spans="1:18" ht="44.25" customHeight="1">
      <c r="A849" s="200"/>
      <c r="B849" s="200"/>
      <c r="C849" s="200"/>
      <c r="F849" s="201"/>
      <c r="G849" s="201"/>
      <c r="H849" s="202"/>
      <c r="O849" s="202"/>
      <c r="R849" s="202"/>
    </row>
    <row r="850" spans="1:18" ht="44.25" customHeight="1">
      <c r="A850" s="200"/>
      <c r="B850" s="200"/>
      <c r="C850" s="200"/>
      <c r="F850" s="201"/>
      <c r="G850" s="201"/>
      <c r="H850" s="202"/>
      <c r="O850" s="202"/>
      <c r="R850" s="202"/>
    </row>
    <row r="851" spans="1:18" ht="44.25" customHeight="1">
      <c r="A851" s="200"/>
      <c r="B851" s="200"/>
      <c r="C851" s="200"/>
      <c r="F851" s="201"/>
      <c r="G851" s="201"/>
      <c r="H851" s="202"/>
      <c r="O851" s="202"/>
      <c r="R851" s="202"/>
    </row>
    <row r="852" spans="1:18" ht="44.25" customHeight="1">
      <c r="A852" s="200"/>
      <c r="B852" s="200"/>
      <c r="C852" s="200"/>
      <c r="F852" s="201"/>
      <c r="G852" s="201"/>
      <c r="H852" s="202"/>
      <c r="O852" s="202"/>
      <c r="R852" s="202"/>
    </row>
    <row r="853" spans="1:18" ht="44.25" customHeight="1">
      <c r="A853" s="200"/>
      <c r="B853" s="200"/>
      <c r="C853" s="200"/>
      <c r="F853" s="201"/>
      <c r="G853" s="201"/>
      <c r="H853" s="202"/>
      <c r="O853" s="202"/>
      <c r="R853" s="202"/>
    </row>
    <row r="854" spans="1:18" ht="44.25" customHeight="1">
      <c r="A854" s="200"/>
      <c r="B854" s="200"/>
      <c r="C854" s="200"/>
      <c r="F854" s="201"/>
      <c r="G854" s="201"/>
      <c r="H854" s="202"/>
      <c r="O854" s="202"/>
      <c r="R854" s="202"/>
    </row>
    <row r="855" spans="1:18" ht="44.25" customHeight="1">
      <c r="A855" s="200"/>
      <c r="B855" s="200"/>
      <c r="C855" s="200"/>
      <c r="F855" s="201"/>
      <c r="G855" s="201"/>
      <c r="H855" s="202"/>
      <c r="O855" s="202"/>
      <c r="R855" s="202"/>
    </row>
    <row r="856" spans="1:18" ht="44.25" customHeight="1">
      <c r="A856" s="200"/>
      <c r="B856" s="200"/>
      <c r="C856" s="200"/>
      <c r="F856" s="201"/>
      <c r="G856" s="201"/>
      <c r="H856" s="202"/>
      <c r="O856" s="202"/>
      <c r="R856" s="202"/>
    </row>
    <row r="857" spans="1:18" ht="44.25" customHeight="1">
      <c r="A857" s="200"/>
      <c r="B857" s="200"/>
      <c r="C857" s="200"/>
      <c r="F857" s="201"/>
      <c r="G857" s="201"/>
      <c r="H857" s="202"/>
      <c r="O857" s="202"/>
      <c r="R857" s="202"/>
    </row>
    <row r="858" spans="1:18" ht="44.25" customHeight="1">
      <c r="A858" s="200"/>
      <c r="B858" s="200"/>
      <c r="C858" s="200"/>
      <c r="F858" s="201"/>
      <c r="G858" s="201"/>
      <c r="H858" s="202"/>
      <c r="O858" s="202"/>
      <c r="R858" s="202"/>
    </row>
    <row r="859" spans="1:18" ht="44.25" customHeight="1">
      <c r="A859" s="200"/>
      <c r="B859" s="200"/>
      <c r="C859" s="200"/>
      <c r="F859" s="201"/>
      <c r="G859" s="201"/>
      <c r="H859" s="202"/>
      <c r="O859" s="202"/>
      <c r="R859" s="202"/>
    </row>
    <row r="860" spans="1:18" ht="44.25" customHeight="1">
      <c r="A860" s="200"/>
      <c r="B860" s="200"/>
      <c r="C860" s="200"/>
      <c r="F860" s="201"/>
      <c r="G860" s="201"/>
      <c r="H860" s="202"/>
      <c r="O860" s="202"/>
      <c r="R860" s="202"/>
    </row>
    <row r="861" spans="1:18" ht="44.25" customHeight="1">
      <c r="A861" s="200"/>
      <c r="B861" s="200"/>
      <c r="C861" s="200"/>
      <c r="F861" s="201"/>
      <c r="G861" s="201"/>
      <c r="H861" s="202"/>
      <c r="O861" s="202"/>
      <c r="R861" s="202"/>
    </row>
    <row r="862" spans="1:18" ht="44.25" customHeight="1">
      <c r="A862" s="200"/>
      <c r="B862" s="200"/>
      <c r="C862" s="200"/>
      <c r="F862" s="201"/>
      <c r="G862" s="201"/>
      <c r="H862" s="202"/>
      <c r="O862" s="202"/>
      <c r="R862" s="202"/>
    </row>
    <row r="863" spans="1:18" ht="44.25" customHeight="1">
      <c r="A863" s="200"/>
      <c r="B863" s="200"/>
      <c r="C863" s="200"/>
      <c r="F863" s="201"/>
      <c r="G863" s="201"/>
      <c r="H863" s="202"/>
      <c r="O863" s="202"/>
      <c r="R863" s="202"/>
    </row>
    <row r="864" spans="1:18" ht="44.25" customHeight="1">
      <c r="A864" s="200"/>
      <c r="B864" s="200"/>
      <c r="C864" s="200"/>
      <c r="F864" s="201"/>
      <c r="G864" s="201"/>
      <c r="H864" s="202"/>
      <c r="O864" s="202"/>
      <c r="R864" s="202"/>
    </row>
    <row r="865" spans="1:18" ht="44.25" customHeight="1">
      <c r="A865" s="200"/>
      <c r="B865" s="200"/>
      <c r="C865" s="200"/>
      <c r="F865" s="201"/>
      <c r="G865" s="201"/>
      <c r="H865" s="202"/>
      <c r="O865" s="202"/>
      <c r="R865" s="202"/>
    </row>
    <row r="866" spans="1:18" ht="44.25" customHeight="1">
      <c r="A866" s="200"/>
      <c r="B866" s="200"/>
      <c r="C866" s="200"/>
      <c r="F866" s="201"/>
      <c r="G866" s="201"/>
      <c r="H866" s="202"/>
      <c r="O866" s="202"/>
      <c r="R866" s="202"/>
    </row>
    <row r="867" spans="1:18" ht="44.25" customHeight="1">
      <c r="A867" s="200"/>
      <c r="B867" s="200"/>
      <c r="C867" s="200"/>
      <c r="F867" s="201"/>
      <c r="G867" s="201"/>
      <c r="H867" s="202"/>
      <c r="O867" s="202"/>
      <c r="R867" s="202"/>
    </row>
    <row r="868" spans="1:18" ht="44.25" customHeight="1">
      <c r="A868" s="200"/>
      <c r="B868" s="200"/>
      <c r="C868" s="200"/>
      <c r="F868" s="201"/>
      <c r="G868" s="201"/>
      <c r="H868" s="202"/>
      <c r="O868" s="202"/>
      <c r="R868" s="202"/>
    </row>
    <row r="869" spans="1:18" ht="44.25" customHeight="1">
      <c r="A869" s="200"/>
      <c r="B869" s="200"/>
      <c r="C869" s="200"/>
      <c r="F869" s="201"/>
      <c r="G869" s="201"/>
      <c r="H869" s="202"/>
      <c r="O869" s="202"/>
      <c r="R869" s="202"/>
    </row>
    <row r="870" spans="1:18" ht="44.25" customHeight="1">
      <c r="A870" s="200"/>
      <c r="B870" s="200"/>
      <c r="C870" s="200"/>
      <c r="F870" s="201"/>
      <c r="G870" s="201"/>
      <c r="H870" s="202"/>
      <c r="O870" s="202"/>
      <c r="R870" s="202"/>
    </row>
    <row r="871" spans="1:18" ht="44.25" customHeight="1">
      <c r="A871" s="200"/>
      <c r="B871" s="200"/>
      <c r="C871" s="200"/>
      <c r="F871" s="201"/>
      <c r="G871" s="201"/>
      <c r="H871" s="202"/>
      <c r="O871" s="202"/>
      <c r="R871" s="202"/>
    </row>
    <row r="872" spans="1:18" ht="44.25" customHeight="1">
      <c r="A872" s="200"/>
      <c r="B872" s="200"/>
      <c r="C872" s="200"/>
      <c r="F872" s="201"/>
      <c r="G872" s="201"/>
      <c r="H872" s="202"/>
      <c r="O872" s="202"/>
      <c r="R872" s="202"/>
    </row>
    <row r="873" spans="1:18" ht="44.25" customHeight="1">
      <c r="A873" s="200"/>
      <c r="B873" s="200"/>
      <c r="C873" s="200"/>
      <c r="F873" s="201"/>
      <c r="G873" s="201"/>
      <c r="H873" s="202"/>
      <c r="O873" s="202"/>
      <c r="R873" s="202"/>
    </row>
    <row r="874" spans="1:18" ht="44.25" customHeight="1">
      <c r="A874" s="200"/>
      <c r="B874" s="200"/>
      <c r="C874" s="200"/>
      <c r="F874" s="201"/>
      <c r="G874" s="201"/>
      <c r="H874" s="202"/>
      <c r="O874" s="202"/>
      <c r="R874" s="202"/>
    </row>
    <row r="875" spans="1:18" ht="44.25" customHeight="1">
      <c r="A875" s="200"/>
      <c r="B875" s="200"/>
      <c r="C875" s="200"/>
      <c r="F875" s="201"/>
      <c r="G875" s="201"/>
      <c r="H875" s="202"/>
      <c r="O875" s="202"/>
      <c r="R875" s="202"/>
    </row>
    <row r="876" spans="1:18" ht="44.25" customHeight="1">
      <c r="A876" s="200"/>
      <c r="B876" s="200"/>
      <c r="C876" s="200"/>
      <c r="F876" s="201"/>
      <c r="G876" s="201"/>
      <c r="H876" s="202"/>
      <c r="O876" s="202"/>
      <c r="R876" s="202"/>
    </row>
    <row r="877" spans="1:18" ht="44.25" customHeight="1">
      <c r="A877" s="200"/>
      <c r="B877" s="200"/>
      <c r="C877" s="200"/>
      <c r="F877" s="201"/>
      <c r="G877" s="201"/>
      <c r="H877" s="202"/>
      <c r="O877" s="202"/>
      <c r="R877" s="202"/>
    </row>
    <row r="878" spans="1:18" ht="44.25" customHeight="1">
      <c r="A878" s="200"/>
      <c r="B878" s="200"/>
      <c r="C878" s="200"/>
      <c r="F878" s="201"/>
      <c r="G878" s="201"/>
      <c r="H878" s="202"/>
      <c r="O878" s="202"/>
      <c r="R878" s="202"/>
    </row>
    <row r="879" spans="1:18" ht="44.25" customHeight="1">
      <c r="A879" s="200"/>
      <c r="B879" s="200"/>
      <c r="C879" s="200"/>
      <c r="F879" s="201"/>
      <c r="G879" s="201"/>
      <c r="H879" s="202"/>
      <c r="O879" s="202"/>
      <c r="R879" s="202"/>
    </row>
    <row r="880" spans="1:18" ht="44.25" customHeight="1">
      <c r="A880" s="200"/>
      <c r="B880" s="200"/>
      <c r="C880" s="200"/>
      <c r="F880" s="201"/>
      <c r="G880" s="201"/>
      <c r="H880" s="202"/>
      <c r="O880" s="202"/>
      <c r="R880" s="202"/>
    </row>
    <row r="881" spans="1:18" ht="44.25" customHeight="1">
      <c r="A881" s="200"/>
      <c r="B881" s="200"/>
      <c r="C881" s="200"/>
      <c r="F881" s="201"/>
      <c r="G881" s="201"/>
      <c r="H881" s="202"/>
      <c r="O881" s="202"/>
      <c r="R881" s="202"/>
    </row>
    <row r="882" spans="1:18" ht="44.25" customHeight="1">
      <c r="A882" s="200"/>
      <c r="B882" s="200"/>
      <c r="C882" s="200"/>
      <c r="F882" s="201"/>
      <c r="G882" s="201"/>
      <c r="H882" s="202"/>
      <c r="O882" s="202"/>
      <c r="R882" s="202"/>
    </row>
    <row r="883" spans="1:18" ht="44.25" customHeight="1">
      <c r="A883" s="200"/>
      <c r="B883" s="200"/>
      <c r="C883" s="200"/>
      <c r="F883" s="201"/>
      <c r="G883" s="201"/>
      <c r="H883" s="202"/>
      <c r="O883" s="202"/>
      <c r="R883" s="202"/>
    </row>
    <row r="884" spans="1:18" ht="44.25" customHeight="1">
      <c r="A884" s="200"/>
      <c r="B884" s="200"/>
      <c r="C884" s="200"/>
      <c r="F884" s="201"/>
      <c r="G884" s="201"/>
      <c r="H884" s="202"/>
      <c r="O884" s="202"/>
      <c r="R884" s="202"/>
    </row>
    <row r="885" spans="1:18" ht="44.25" customHeight="1">
      <c r="A885" s="200"/>
      <c r="B885" s="200"/>
      <c r="C885" s="200"/>
      <c r="F885" s="201"/>
      <c r="G885" s="201"/>
      <c r="H885" s="202"/>
      <c r="O885" s="202"/>
      <c r="R885" s="202"/>
    </row>
    <row r="886" spans="1:18" ht="44.25" customHeight="1">
      <c r="A886" s="200"/>
      <c r="B886" s="200"/>
      <c r="C886" s="200"/>
      <c r="F886" s="201"/>
      <c r="G886" s="201"/>
      <c r="H886" s="202"/>
      <c r="O886" s="202"/>
      <c r="R886" s="202"/>
    </row>
    <row r="887" spans="1:18" ht="44.25" customHeight="1">
      <c r="A887" s="200"/>
      <c r="B887" s="200"/>
      <c r="C887" s="200"/>
      <c r="F887" s="201"/>
      <c r="G887" s="201"/>
      <c r="H887" s="202"/>
      <c r="O887" s="202"/>
      <c r="R887" s="202"/>
    </row>
    <row r="888" spans="1:18" ht="44.25" customHeight="1">
      <c r="A888" s="200"/>
      <c r="B888" s="200"/>
      <c r="C888" s="200"/>
      <c r="F888" s="201"/>
      <c r="G888" s="201"/>
      <c r="H888" s="202"/>
      <c r="O888" s="202"/>
      <c r="R888" s="202"/>
    </row>
    <row r="889" spans="1:18" ht="44.25" customHeight="1">
      <c r="A889" s="200"/>
      <c r="B889" s="200"/>
      <c r="C889" s="200"/>
      <c r="F889" s="201"/>
      <c r="G889" s="201"/>
      <c r="H889" s="202"/>
      <c r="O889" s="202"/>
      <c r="R889" s="202"/>
    </row>
    <row r="890" spans="1:18" ht="44.25" customHeight="1">
      <c r="A890" s="200"/>
      <c r="B890" s="200"/>
      <c r="C890" s="200"/>
      <c r="F890" s="201"/>
      <c r="G890" s="201"/>
      <c r="H890" s="202"/>
      <c r="O890" s="202"/>
      <c r="R890" s="202"/>
    </row>
    <row r="891" spans="1:18" ht="44.25" customHeight="1">
      <c r="A891" s="200"/>
      <c r="B891" s="200"/>
      <c r="C891" s="200"/>
      <c r="F891" s="201"/>
      <c r="G891" s="201"/>
      <c r="H891" s="202"/>
      <c r="O891" s="202"/>
      <c r="R891" s="202"/>
    </row>
    <row r="892" spans="1:18" ht="44.25" customHeight="1">
      <c r="A892" s="200"/>
      <c r="B892" s="200"/>
      <c r="C892" s="200"/>
      <c r="F892" s="201"/>
      <c r="G892" s="201"/>
      <c r="H892" s="202"/>
      <c r="O892" s="202"/>
      <c r="R892" s="202"/>
    </row>
    <row r="893" spans="1:18" ht="44.25" customHeight="1">
      <c r="A893" s="200"/>
      <c r="B893" s="200"/>
      <c r="C893" s="200"/>
      <c r="F893" s="201"/>
      <c r="G893" s="201"/>
      <c r="H893" s="202"/>
      <c r="O893" s="202"/>
      <c r="R893" s="202"/>
    </row>
    <row r="894" spans="1:18" ht="44.25" customHeight="1">
      <c r="A894" s="200"/>
      <c r="B894" s="200"/>
      <c r="C894" s="200"/>
      <c r="F894" s="201"/>
      <c r="G894" s="201"/>
      <c r="H894" s="202"/>
      <c r="O894" s="202"/>
      <c r="R894" s="202"/>
    </row>
    <row r="895" spans="1:18" ht="44.25" customHeight="1">
      <c r="A895" s="200"/>
      <c r="B895" s="200"/>
      <c r="C895" s="200"/>
      <c r="F895" s="201"/>
      <c r="G895" s="201"/>
      <c r="H895" s="202"/>
      <c r="O895" s="202"/>
      <c r="R895" s="202"/>
    </row>
    <row r="896" spans="1:18" ht="44.25" customHeight="1">
      <c r="A896" s="200"/>
      <c r="B896" s="200"/>
      <c r="C896" s="200"/>
      <c r="F896" s="201"/>
      <c r="G896" s="201"/>
      <c r="H896" s="202"/>
      <c r="O896" s="202"/>
      <c r="R896" s="202"/>
    </row>
    <row r="897" spans="1:18" ht="44.25" customHeight="1">
      <c r="A897" s="200"/>
      <c r="B897" s="200"/>
      <c r="C897" s="200"/>
      <c r="F897" s="201"/>
      <c r="G897" s="201"/>
      <c r="H897" s="202"/>
      <c r="O897" s="202"/>
      <c r="R897" s="202"/>
    </row>
    <row r="898" spans="1:18" ht="44.25" customHeight="1">
      <c r="A898" s="200"/>
      <c r="B898" s="200"/>
      <c r="C898" s="200"/>
      <c r="F898" s="201"/>
      <c r="G898" s="201"/>
      <c r="H898" s="202"/>
      <c r="O898" s="202"/>
      <c r="R898" s="202"/>
    </row>
    <row r="899" spans="1:18" ht="44.25" customHeight="1">
      <c r="A899" s="200"/>
      <c r="B899" s="200"/>
      <c r="C899" s="200"/>
      <c r="F899" s="201"/>
      <c r="G899" s="201"/>
      <c r="H899" s="202"/>
      <c r="O899" s="202"/>
      <c r="R899" s="202"/>
    </row>
    <row r="900" spans="1:18" ht="44.25" customHeight="1">
      <c r="A900" s="200"/>
      <c r="B900" s="200"/>
      <c r="C900" s="200"/>
      <c r="F900" s="201"/>
      <c r="G900" s="201"/>
      <c r="H900" s="202"/>
      <c r="O900" s="202"/>
      <c r="R900" s="202"/>
    </row>
    <row r="901" spans="1:18" ht="44.25" customHeight="1">
      <c r="A901" s="200"/>
      <c r="B901" s="200"/>
      <c r="C901" s="200"/>
      <c r="F901" s="201"/>
      <c r="G901" s="201"/>
      <c r="H901" s="202"/>
      <c r="O901" s="202"/>
      <c r="R901" s="202"/>
    </row>
    <row r="902" spans="1:18" ht="44.25" customHeight="1">
      <c r="A902" s="200"/>
      <c r="B902" s="200"/>
      <c r="C902" s="200"/>
      <c r="F902" s="201"/>
      <c r="G902" s="201"/>
      <c r="H902" s="202"/>
      <c r="O902" s="202"/>
      <c r="R902" s="202"/>
    </row>
    <row r="903" spans="1:18" ht="44.25" customHeight="1">
      <c r="A903" s="200"/>
      <c r="B903" s="200"/>
      <c r="C903" s="200"/>
      <c r="F903" s="201"/>
      <c r="G903" s="201"/>
      <c r="H903" s="202"/>
      <c r="O903" s="202"/>
      <c r="R903" s="202"/>
    </row>
    <row r="904" spans="1:18" ht="44.25" customHeight="1">
      <c r="A904" s="200"/>
      <c r="B904" s="200"/>
      <c r="C904" s="200"/>
      <c r="F904" s="201"/>
      <c r="G904" s="201"/>
      <c r="H904" s="202"/>
      <c r="O904" s="202"/>
      <c r="R904" s="202"/>
    </row>
    <row r="905" spans="1:18" ht="44.25" customHeight="1">
      <c r="A905" s="200"/>
      <c r="B905" s="200"/>
      <c r="C905" s="200"/>
      <c r="F905" s="201"/>
      <c r="G905" s="201"/>
      <c r="H905" s="202"/>
      <c r="O905" s="202"/>
      <c r="R905" s="202"/>
    </row>
    <row r="906" spans="1:18" ht="44.25" customHeight="1">
      <c r="A906" s="200"/>
      <c r="B906" s="200"/>
      <c r="C906" s="200"/>
      <c r="F906" s="201"/>
      <c r="G906" s="201"/>
      <c r="H906" s="202"/>
      <c r="O906" s="202"/>
      <c r="R906" s="202"/>
    </row>
    <row r="907" spans="1:18" ht="44.25" customHeight="1">
      <c r="A907" s="200"/>
      <c r="B907" s="200"/>
      <c r="C907" s="200"/>
      <c r="F907" s="201"/>
      <c r="G907" s="201"/>
      <c r="H907" s="202"/>
      <c r="O907" s="202"/>
      <c r="R907" s="202"/>
    </row>
    <row r="908" spans="1:18" ht="44.25" customHeight="1">
      <c r="A908" s="200"/>
      <c r="B908" s="200"/>
      <c r="C908" s="200"/>
      <c r="F908" s="201"/>
      <c r="G908" s="201"/>
      <c r="H908" s="202"/>
      <c r="O908" s="202"/>
      <c r="R908" s="202"/>
    </row>
    <row r="909" spans="1:18" ht="44.25" customHeight="1">
      <c r="A909" s="200"/>
      <c r="B909" s="200"/>
      <c r="C909" s="200"/>
      <c r="F909" s="201"/>
      <c r="G909" s="201"/>
      <c r="H909" s="202"/>
      <c r="O909" s="202"/>
      <c r="R909" s="202"/>
    </row>
    <row r="910" spans="1:18" ht="44.25" customHeight="1">
      <c r="A910" s="200"/>
      <c r="B910" s="200"/>
      <c r="C910" s="200"/>
      <c r="F910" s="201"/>
      <c r="G910" s="201"/>
      <c r="H910" s="202"/>
      <c r="O910" s="202"/>
      <c r="R910" s="202"/>
    </row>
    <row r="911" spans="1:18" ht="44.25" customHeight="1">
      <c r="A911" s="200"/>
      <c r="B911" s="200"/>
      <c r="C911" s="200"/>
      <c r="F911" s="201"/>
      <c r="G911" s="201"/>
      <c r="H911" s="202"/>
      <c r="O911" s="202"/>
      <c r="R911" s="202"/>
    </row>
    <row r="912" spans="1:18" ht="44.25" customHeight="1">
      <c r="A912" s="200"/>
      <c r="B912" s="200"/>
      <c r="C912" s="200"/>
      <c r="F912" s="201"/>
      <c r="G912" s="201"/>
      <c r="H912" s="202"/>
      <c r="O912" s="202"/>
      <c r="R912" s="202"/>
    </row>
    <row r="913" spans="1:18" ht="44.25" customHeight="1">
      <c r="A913" s="200"/>
      <c r="B913" s="200"/>
      <c r="C913" s="200"/>
      <c r="F913" s="201"/>
      <c r="G913" s="201"/>
      <c r="H913" s="202"/>
      <c r="O913" s="202"/>
      <c r="R913" s="202"/>
    </row>
    <row r="914" spans="1:18" ht="44.25" customHeight="1">
      <c r="A914" s="200"/>
      <c r="B914" s="200"/>
      <c r="C914" s="200"/>
      <c r="F914" s="201"/>
      <c r="G914" s="201"/>
      <c r="H914" s="202"/>
      <c r="O914" s="202"/>
      <c r="R914" s="202"/>
    </row>
    <row r="915" spans="1:18" ht="44.25" customHeight="1">
      <c r="A915" s="200"/>
      <c r="B915" s="200"/>
      <c r="C915" s="200"/>
      <c r="F915" s="201"/>
      <c r="G915" s="201"/>
      <c r="H915" s="202"/>
      <c r="O915" s="202"/>
      <c r="R915" s="202"/>
    </row>
    <row r="916" spans="1:18" ht="44.25" customHeight="1">
      <c r="A916" s="200"/>
      <c r="B916" s="200"/>
      <c r="C916" s="200"/>
      <c r="F916" s="201"/>
      <c r="G916" s="201"/>
      <c r="H916" s="202"/>
      <c r="O916" s="202"/>
      <c r="R916" s="202"/>
    </row>
    <row r="917" spans="1:18" ht="44.25" customHeight="1">
      <c r="A917" s="200"/>
      <c r="B917" s="200"/>
      <c r="C917" s="200"/>
      <c r="F917" s="201"/>
      <c r="G917" s="201"/>
      <c r="H917" s="202"/>
      <c r="O917" s="202"/>
      <c r="R917" s="202"/>
    </row>
    <row r="918" spans="1:18" ht="44.25" customHeight="1">
      <c r="A918" s="200"/>
      <c r="B918" s="200"/>
      <c r="C918" s="200"/>
      <c r="F918" s="201"/>
      <c r="G918" s="201"/>
      <c r="H918" s="202"/>
      <c r="O918" s="202"/>
      <c r="R918" s="202"/>
    </row>
    <row r="919" spans="1:18" ht="44.25" customHeight="1">
      <c r="A919" s="200"/>
      <c r="B919" s="200"/>
      <c r="C919" s="200"/>
      <c r="F919" s="201"/>
      <c r="G919" s="201"/>
      <c r="H919" s="202"/>
      <c r="O919" s="202"/>
      <c r="R919" s="202"/>
    </row>
    <row r="920" spans="1:18" ht="44.25" customHeight="1">
      <c r="A920" s="200"/>
      <c r="B920" s="200"/>
      <c r="C920" s="200"/>
      <c r="F920" s="201"/>
      <c r="G920" s="201"/>
      <c r="H920" s="202"/>
      <c r="O920" s="202"/>
      <c r="R920" s="202"/>
    </row>
    <row r="921" spans="1:18" ht="44.25" customHeight="1">
      <c r="A921" s="200"/>
      <c r="B921" s="200"/>
      <c r="C921" s="200"/>
      <c r="F921" s="201"/>
      <c r="G921" s="201"/>
      <c r="H921" s="202"/>
      <c r="O921" s="202"/>
      <c r="R921" s="202"/>
    </row>
    <row r="922" spans="1:18" ht="44.25" customHeight="1">
      <c r="A922" s="200"/>
      <c r="B922" s="200"/>
      <c r="C922" s="200"/>
      <c r="F922" s="201"/>
      <c r="G922" s="201"/>
      <c r="H922" s="202"/>
      <c r="O922" s="202"/>
      <c r="R922" s="202"/>
    </row>
    <row r="923" spans="1:18" ht="44.25" customHeight="1">
      <c r="A923" s="200"/>
      <c r="B923" s="200"/>
      <c r="C923" s="200"/>
      <c r="F923" s="201"/>
      <c r="G923" s="201"/>
      <c r="H923" s="202"/>
      <c r="O923" s="202"/>
      <c r="R923" s="202"/>
    </row>
    <row r="924" spans="1:18" ht="44.25" customHeight="1">
      <c r="A924" s="200"/>
      <c r="B924" s="200"/>
      <c r="C924" s="200"/>
      <c r="F924" s="201"/>
      <c r="G924" s="201"/>
      <c r="H924" s="202"/>
      <c r="O924" s="202"/>
      <c r="R924" s="202"/>
    </row>
    <row r="925" spans="1:18" ht="44.25" customHeight="1">
      <c r="A925" s="200"/>
      <c r="B925" s="200"/>
      <c r="C925" s="200"/>
      <c r="F925" s="201"/>
      <c r="G925" s="201"/>
      <c r="H925" s="202"/>
      <c r="O925" s="202"/>
      <c r="R925" s="202"/>
    </row>
    <row r="926" spans="1:18" ht="44.25" customHeight="1">
      <c r="A926" s="200"/>
      <c r="B926" s="200"/>
      <c r="C926" s="200"/>
      <c r="F926" s="201"/>
      <c r="G926" s="201"/>
      <c r="H926" s="202"/>
      <c r="O926" s="202"/>
      <c r="R926" s="202"/>
    </row>
    <row r="927" spans="1:18" ht="44.25" customHeight="1">
      <c r="A927" s="200"/>
      <c r="B927" s="200"/>
      <c r="C927" s="200"/>
      <c r="F927" s="201"/>
      <c r="G927" s="201"/>
      <c r="H927" s="202"/>
      <c r="O927" s="202"/>
      <c r="R927" s="202"/>
    </row>
    <row r="928" spans="1:18" ht="44.25" customHeight="1">
      <c r="A928" s="200"/>
      <c r="B928" s="200"/>
      <c r="C928" s="200"/>
      <c r="F928" s="201"/>
      <c r="G928" s="201"/>
      <c r="H928" s="202"/>
      <c r="O928" s="202"/>
      <c r="R928" s="202"/>
    </row>
    <row r="929" spans="1:18" ht="44.25" customHeight="1">
      <c r="A929" s="200"/>
      <c r="B929" s="200"/>
      <c r="C929" s="200"/>
      <c r="F929" s="201"/>
      <c r="G929" s="201"/>
      <c r="H929" s="202"/>
      <c r="O929" s="202"/>
      <c r="R929" s="202"/>
    </row>
    <row r="930" spans="1:18" ht="44.25" customHeight="1">
      <c r="A930" s="200"/>
      <c r="B930" s="200"/>
      <c r="C930" s="200"/>
      <c r="F930" s="201"/>
      <c r="G930" s="201"/>
      <c r="H930" s="202"/>
      <c r="O930" s="202"/>
      <c r="R930" s="202"/>
    </row>
    <row r="931" spans="1:18" ht="44.25" customHeight="1">
      <c r="A931" s="200"/>
      <c r="B931" s="200"/>
      <c r="C931" s="200"/>
      <c r="F931" s="201"/>
      <c r="G931" s="201"/>
      <c r="H931" s="202"/>
      <c r="O931" s="202"/>
      <c r="R931" s="202"/>
    </row>
    <row r="932" spans="1:18" ht="44.25" customHeight="1">
      <c r="A932" s="200"/>
      <c r="B932" s="200"/>
      <c r="C932" s="200"/>
      <c r="F932" s="201"/>
      <c r="G932" s="201"/>
      <c r="H932" s="202"/>
      <c r="O932" s="202"/>
      <c r="R932" s="202"/>
    </row>
    <row r="933" spans="1:18" ht="44.25" customHeight="1">
      <c r="A933" s="200"/>
      <c r="B933" s="200"/>
      <c r="C933" s="200"/>
      <c r="F933" s="201"/>
      <c r="G933" s="201"/>
      <c r="H933" s="202"/>
      <c r="O933" s="202"/>
      <c r="R933" s="202"/>
    </row>
    <row r="934" spans="1:18" ht="44.25" customHeight="1">
      <c r="A934" s="200"/>
      <c r="B934" s="200"/>
      <c r="C934" s="200"/>
      <c r="F934" s="201"/>
      <c r="G934" s="201"/>
      <c r="H934" s="202"/>
      <c r="O934" s="202"/>
      <c r="R934" s="202"/>
    </row>
    <row r="935" spans="1:18" ht="44.25" customHeight="1">
      <c r="A935" s="200"/>
      <c r="B935" s="200"/>
      <c r="C935" s="200"/>
      <c r="F935" s="201"/>
      <c r="G935" s="201"/>
      <c r="H935" s="202"/>
      <c r="O935" s="202"/>
      <c r="R935" s="202"/>
    </row>
    <row r="936" spans="1:18" ht="44.25" customHeight="1">
      <c r="A936" s="200"/>
      <c r="B936" s="200"/>
      <c r="C936" s="200"/>
      <c r="F936" s="201"/>
      <c r="G936" s="201"/>
      <c r="H936" s="202"/>
      <c r="O936" s="202"/>
      <c r="R936" s="202"/>
    </row>
    <row r="937" spans="1:18" ht="44.25" customHeight="1">
      <c r="A937" s="200"/>
      <c r="B937" s="200"/>
      <c r="C937" s="200"/>
      <c r="F937" s="201"/>
      <c r="G937" s="201"/>
      <c r="H937" s="202"/>
      <c r="O937" s="202"/>
      <c r="R937" s="202"/>
    </row>
    <row r="938" spans="1:18" ht="44.25" customHeight="1">
      <c r="A938" s="200"/>
      <c r="B938" s="200"/>
      <c r="C938" s="200"/>
      <c r="F938" s="201"/>
      <c r="G938" s="201"/>
      <c r="H938" s="202"/>
      <c r="O938" s="202"/>
      <c r="R938" s="202"/>
    </row>
    <row r="939" spans="1:18" ht="44.25" customHeight="1">
      <c r="A939" s="200"/>
      <c r="B939" s="200"/>
      <c r="C939" s="200"/>
      <c r="F939" s="201"/>
      <c r="G939" s="201"/>
      <c r="H939" s="202"/>
      <c r="O939" s="202"/>
      <c r="R939" s="202"/>
    </row>
    <row r="940" spans="1:18" ht="44.25" customHeight="1">
      <c r="A940" s="200"/>
      <c r="B940" s="200"/>
      <c r="C940" s="200"/>
      <c r="F940" s="201"/>
      <c r="G940" s="201"/>
      <c r="H940" s="202"/>
      <c r="O940" s="202"/>
      <c r="R940" s="202"/>
    </row>
    <row r="941" spans="1:18" ht="44.25" customHeight="1">
      <c r="A941" s="200"/>
      <c r="B941" s="200"/>
      <c r="C941" s="200"/>
      <c r="F941" s="201"/>
      <c r="G941" s="201"/>
      <c r="H941" s="202"/>
      <c r="O941" s="202"/>
      <c r="R941" s="202"/>
    </row>
    <row r="942" spans="1:18" ht="44.25" customHeight="1">
      <c r="A942" s="200"/>
      <c r="B942" s="200"/>
      <c r="C942" s="200"/>
      <c r="F942" s="201"/>
      <c r="G942" s="201"/>
      <c r="H942" s="202"/>
      <c r="O942" s="202"/>
      <c r="R942" s="202"/>
    </row>
    <row r="943" spans="1:18" ht="44.25" customHeight="1">
      <c r="A943" s="200"/>
      <c r="B943" s="200"/>
      <c r="C943" s="200"/>
      <c r="F943" s="201"/>
      <c r="G943" s="201"/>
      <c r="H943" s="202"/>
      <c r="O943" s="202"/>
      <c r="R943" s="202"/>
    </row>
    <row r="944" spans="1:18" ht="44.25" customHeight="1">
      <c r="A944" s="200"/>
      <c r="B944" s="200"/>
      <c r="C944" s="200"/>
      <c r="F944" s="201"/>
      <c r="G944" s="201"/>
      <c r="H944" s="202"/>
      <c r="O944" s="202"/>
      <c r="R944" s="202"/>
    </row>
    <row r="945" spans="1:18" ht="44.25" customHeight="1">
      <c r="A945" s="200"/>
      <c r="B945" s="200"/>
      <c r="C945" s="200"/>
      <c r="F945" s="201"/>
      <c r="G945" s="201"/>
      <c r="H945" s="202"/>
      <c r="O945" s="202"/>
      <c r="R945" s="202"/>
    </row>
    <row r="946" spans="1:18" ht="44.25" customHeight="1">
      <c r="A946" s="200"/>
      <c r="B946" s="200"/>
      <c r="C946" s="200"/>
      <c r="F946" s="201"/>
      <c r="G946" s="201"/>
      <c r="H946" s="202"/>
      <c r="O946" s="202"/>
      <c r="R946" s="202"/>
    </row>
    <row r="947" spans="1:18" ht="44.25" customHeight="1">
      <c r="A947" s="200"/>
      <c r="B947" s="200"/>
      <c r="C947" s="200"/>
      <c r="F947" s="201"/>
      <c r="G947" s="201"/>
      <c r="H947" s="202"/>
      <c r="O947" s="202"/>
      <c r="R947" s="202"/>
    </row>
    <row r="948" spans="1:18" ht="44.25" customHeight="1">
      <c r="A948" s="200"/>
      <c r="B948" s="200"/>
      <c r="C948" s="200"/>
      <c r="F948" s="201"/>
      <c r="G948" s="201"/>
      <c r="H948" s="202"/>
      <c r="O948" s="202"/>
      <c r="R948" s="202"/>
    </row>
    <row r="949" spans="1:18" ht="44.25" customHeight="1">
      <c r="A949" s="200"/>
      <c r="B949" s="200"/>
      <c r="C949" s="200"/>
      <c r="F949" s="201"/>
      <c r="G949" s="201"/>
      <c r="H949" s="202"/>
      <c r="O949" s="202"/>
      <c r="R949" s="202"/>
    </row>
    <row r="950" spans="1:18" ht="44.25" customHeight="1">
      <c r="A950" s="200"/>
      <c r="B950" s="200"/>
      <c r="C950" s="200"/>
      <c r="F950" s="201"/>
      <c r="G950" s="201"/>
      <c r="H950" s="202"/>
      <c r="O950" s="202"/>
      <c r="R950" s="202"/>
    </row>
    <row r="951" spans="1:18" ht="44.25" customHeight="1">
      <c r="A951" s="200"/>
      <c r="B951" s="200"/>
      <c r="C951" s="200"/>
      <c r="F951" s="201"/>
      <c r="G951" s="201"/>
      <c r="H951" s="202"/>
      <c r="O951" s="202"/>
      <c r="R951" s="202"/>
    </row>
    <row r="952" spans="1:18" ht="44.25" customHeight="1">
      <c r="A952" s="200"/>
      <c r="B952" s="200"/>
      <c r="C952" s="200"/>
      <c r="F952" s="201"/>
      <c r="G952" s="201"/>
      <c r="H952" s="202"/>
      <c r="O952" s="202"/>
      <c r="R952" s="202"/>
    </row>
    <row r="953" spans="1:18" ht="44.25" customHeight="1">
      <c r="A953" s="200"/>
      <c r="B953" s="200"/>
      <c r="C953" s="200"/>
      <c r="F953" s="201"/>
      <c r="G953" s="201"/>
      <c r="H953" s="202"/>
      <c r="O953" s="202"/>
      <c r="R953" s="202"/>
    </row>
    <row r="954" spans="1:18" ht="44.25" customHeight="1">
      <c r="A954" s="200"/>
      <c r="B954" s="200"/>
      <c r="C954" s="200"/>
      <c r="F954" s="201"/>
      <c r="G954" s="201"/>
      <c r="H954" s="202"/>
      <c r="O954" s="202"/>
      <c r="R954" s="202"/>
    </row>
    <row r="955" spans="1:18" ht="44.25" customHeight="1">
      <c r="A955" s="200"/>
      <c r="B955" s="200"/>
      <c r="C955" s="200"/>
      <c r="F955" s="201"/>
      <c r="G955" s="201"/>
      <c r="H955" s="202"/>
      <c r="O955" s="202"/>
      <c r="R955" s="202"/>
    </row>
    <row r="956" spans="1:18" ht="44.25" customHeight="1">
      <c r="A956" s="200"/>
      <c r="B956" s="200"/>
      <c r="C956" s="200"/>
      <c r="F956" s="201"/>
      <c r="G956" s="201"/>
      <c r="H956" s="202"/>
      <c r="O956" s="202"/>
      <c r="R956" s="202"/>
    </row>
    <row r="957" spans="1:18" ht="44.25" customHeight="1">
      <c r="A957" s="200"/>
      <c r="B957" s="200"/>
      <c r="C957" s="200"/>
      <c r="F957" s="201"/>
      <c r="G957" s="201"/>
      <c r="H957" s="202"/>
      <c r="O957" s="202"/>
      <c r="R957" s="202"/>
    </row>
    <row r="958" spans="1:18" ht="44.25" customHeight="1">
      <c r="A958" s="200"/>
      <c r="B958" s="200"/>
      <c r="C958" s="200"/>
      <c r="F958" s="201"/>
      <c r="G958" s="201"/>
      <c r="H958" s="202"/>
      <c r="O958" s="202"/>
      <c r="R958" s="202"/>
    </row>
    <row r="959" spans="1:18" ht="44.25" customHeight="1">
      <c r="A959" s="200"/>
      <c r="B959" s="200"/>
      <c r="C959" s="200"/>
      <c r="F959" s="201"/>
      <c r="G959" s="201"/>
      <c r="H959" s="202"/>
      <c r="O959" s="202"/>
      <c r="R959" s="202"/>
    </row>
    <row r="960" spans="1:18" ht="44.25" customHeight="1">
      <c r="A960" s="200"/>
      <c r="B960" s="200"/>
      <c r="C960" s="200"/>
      <c r="F960" s="201"/>
      <c r="G960" s="201"/>
      <c r="H960" s="202"/>
      <c r="O960" s="202"/>
      <c r="R960" s="202"/>
    </row>
    <row r="961" spans="1:18" ht="44.25" customHeight="1">
      <c r="A961" s="200"/>
      <c r="B961" s="200"/>
      <c r="C961" s="200"/>
      <c r="F961" s="201"/>
      <c r="G961" s="201"/>
      <c r="H961" s="202"/>
      <c r="O961" s="202"/>
      <c r="R961" s="202"/>
    </row>
    <row r="962" spans="1:18" ht="44.25" customHeight="1">
      <c r="A962" s="200"/>
      <c r="B962" s="200"/>
      <c r="C962" s="200"/>
      <c r="F962" s="201"/>
      <c r="G962" s="201"/>
      <c r="H962" s="202"/>
      <c r="O962" s="202"/>
      <c r="R962" s="202"/>
    </row>
    <row r="963" spans="1:18" ht="44.25" customHeight="1">
      <c r="A963" s="200"/>
      <c r="B963" s="200"/>
      <c r="C963" s="200"/>
      <c r="F963" s="201"/>
      <c r="G963" s="201"/>
      <c r="H963" s="202"/>
      <c r="O963" s="202"/>
      <c r="R963" s="202"/>
    </row>
    <row r="964" spans="1:18" ht="44.25" customHeight="1">
      <c r="A964" s="200"/>
      <c r="B964" s="200"/>
      <c r="C964" s="200"/>
      <c r="F964" s="201"/>
      <c r="G964" s="201"/>
      <c r="H964" s="202"/>
      <c r="O964" s="202"/>
      <c r="R964" s="202"/>
    </row>
    <row r="965" spans="1:18" ht="44.25" customHeight="1">
      <c r="A965" s="200"/>
      <c r="B965" s="200"/>
      <c r="C965" s="200"/>
      <c r="F965" s="201"/>
      <c r="G965" s="201"/>
      <c r="H965" s="202"/>
      <c r="O965" s="202"/>
      <c r="R965" s="202"/>
    </row>
    <row r="966" spans="1:18" ht="44.25" customHeight="1">
      <c r="A966" s="200"/>
      <c r="B966" s="200"/>
      <c r="C966" s="200"/>
      <c r="F966" s="201"/>
      <c r="G966" s="201"/>
      <c r="H966" s="202"/>
      <c r="O966" s="202"/>
      <c r="R966" s="202"/>
    </row>
    <row r="967" spans="1:18" ht="44.25" customHeight="1">
      <c r="A967" s="200"/>
      <c r="B967" s="200"/>
      <c r="C967" s="200"/>
      <c r="F967" s="201"/>
      <c r="G967" s="201"/>
      <c r="H967" s="202"/>
      <c r="O967" s="202"/>
      <c r="R967" s="202"/>
    </row>
    <row r="968" spans="1:18" ht="44.25" customHeight="1">
      <c r="A968" s="200"/>
      <c r="B968" s="200"/>
      <c r="C968" s="200"/>
      <c r="F968" s="201"/>
      <c r="G968" s="201"/>
      <c r="H968" s="202"/>
      <c r="O968" s="202"/>
      <c r="R968" s="202"/>
    </row>
    <row r="969" spans="1:18" ht="44.25" customHeight="1">
      <c r="A969" s="200"/>
      <c r="B969" s="200"/>
      <c r="C969" s="200"/>
      <c r="F969" s="201"/>
      <c r="G969" s="201"/>
      <c r="H969" s="202"/>
      <c r="O969" s="202"/>
      <c r="R969" s="202"/>
    </row>
    <row r="970" spans="1:18" ht="44.25" customHeight="1">
      <c r="A970" s="200"/>
      <c r="B970" s="200"/>
      <c r="C970" s="200"/>
      <c r="F970" s="201"/>
      <c r="G970" s="201"/>
      <c r="H970" s="202"/>
      <c r="O970" s="202"/>
      <c r="R970" s="202"/>
    </row>
    <row r="971" spans="1:18" ht="44.25" customHeight="1">
      <c r="A971" s="200"/>
      <c r="B971" s="200"/>
      <c r="C971" s="200"/>
      <c r="F971" s="201"/>
      <c r="G971" s="201"/>
      <c r="H971" s="202"/>
      <c r="O971" s="202"/>
      <c r="R971" s="202"/>
    </row>
    <row r="972" spans="1:18" ht="44.25" customHeight="1">
      <c r="A972" s="200"/>
      <c r="B972" s="200"/>
      <c r="C972" s="200"/>
      <c r="F972" s="201"/>
      <c r="G972" s="201"/>
      <c r="H972" s="202"/>
      <c r="O972" s="202"/>
      <c r="R972" s="202"/>
    </row>
    <row r="973" spans="1:18" ht="44.25" customHeight="1">
      <c r="A973" s="200"/>
      <c r="B973" s="200"/>
      <c r="C973" s="200"/>
      <c r="F973" s="201"/>
      <c r="G973" s="201"/>
      <c r="H973" s="202"/>
      <c r="O973" s="202"/>
      <c r="R973" s="202"/>
    </row>
    <row r="974" spans="1:18" ht="44.25" customHeight="1">
      <c r="A974" s="200"/>
      <c r="B974" s="200"/>
      <c r="C974" s="200"/>
      <c r="F974" s="201"/>
      <c r="G974" s="201"/>
      <c r="H974" s="202"/>
      <c r="O974" s="202"/>
      <c r="R974" s="202"/>
    </row>
    <row r="975" spans="1:18" ht="44.25" customHeight="1">
      <c r="A975" s="200"/>
      <c r="B975" s="200"/>
      <c r="C975" s="200"/>
      <c r="F975" s="201"/>
      <c r="G975" s="201"/>
      <c r="H975" s="202"/>
      <c r="O975" s="202"/>
      <c r="R975" s="202"/>
    </row>
    <row r="976" spans="1:18" ht="44.25" customHeight="1">
      <c r="A976" s="200"/>
      <c r="B976" s="200"/>
      <c r="C976" s="200"/>
      <c r="F976" s="201"/>
      <c r="G976" s="201"/>
      <c r="H976" s="202"/>
      <c r="O976" s="202"/>
      <c r="R976" s="202"/>
    </row>
    <row r="977" spans="1:18" ht="44.25" customHeight="1">
      <c r="A977" s="200"/>
      <c r="B977" s="200"/>
      <c r="C977" s="200"/>
      <c r="F977" s="201"/>
      <c r="G977" s="201"/>
      <c r="H977" s="202"/>
      <c r="O977" s="202"/>
      <c r="R977" s="202"/>
    </row>
    <row r="978" spans="1:18" ht="44.25" customHeight="1">
      <c r="A978" s="200"/>
      <c r="B978" s="200"/>
      <c r="C978" s="200"/>
      <c r="F978" s="201"/>
      <c r="G978" s="201"/>
      <c r="H978" s="202"/>
      <c r="O978" s="202"/>
      <c r="R978" s="202"/>
    </row>
    <row r="979" spans="1:18" ht="44.25" customHeight="1">
      <c r="A979" s="200"/>
      <c r="B979" s="200"/>
      <c r="C979" s="200"/>
      <c r="F979" s="201"/>
      <c r="G979" s="201"/>
      <c r="H979" s="202"/>
      <c r="O979" s="202"/>
      <c r="R979" s="202"/>
    </row>
    <row r="980" spans="1:18" ht="44.25" customHeight="1">
      <c r="A980" s="200"/>
      <c r="B980" s="200"/>
      <c r="C980" s="200"/>
      <c r="F980" s="201"/>
      <c r="G980" s="201"/>
      <c r="H980" s="202"/>
      <c r="O980" s="202"/>
      <c r="R980" s="202"/>
    </row>
    <row r="981" spans="1:18" ht="44.25" customHeight="1">
      <c r="A981" s="200"/>
      <c r="B981" s="200"/>
      <c r="C981" s="200"/>
      <c r="F981" s="201"/>
      <c r="G981" s="201"/>
      <c r="H981" s="202"/>
      <c r="O981" s="202"/>
      <c r="R981" s="202"/>
    </row>
    <row r="982" spans="1:18" ht="44.25" customHeight="1">
      <c r="A982" s="200"/>
      <c r="B982" s="200"/>
      <c r="C982" s="200"/>
      <c r="F982" s="201"/>
      <c r="G982" s="201"/>
      <c r="H982" s="202"/>
      <c r="O982" s="202"/>
      <c r="R982" s="202"/>
    </row>
    <row r="983" spans="1:18" ht="44.25" customHeight="1">
      <c r="A983" s="200"/>
      <c r="B983" s="200"/>
      <c r="C983" s="200"/>
      <c r="F983" s="201"/>
      <c r="G983" s="201"/>
      <c r="H983" s="202"/>
      <c r="O983" s="202"/>
      <c r="R983" s="202"/>
    </row>
    <row r="984" spans="1:18" ht="44.25" customHeight="1">
      <c r="A984" s="200"/>
      <c r="B984" s="200"/>
      <c r="C984" s="200"/>
      <c r="F984" s="201"/>
      <c r="G984" s="201"/>
      <c r="H984" s="202"/>
      <c r="O984" s="202"/>
      <c r="R984" s="202"/>
    </row>
    <row r="985" spans="1:18" ht="44.25" customHeight="1">
      <c r="A985" s="200"/>
      <c r="B985" s="200"/>
      <c r="C985" s="200"/>
      <c r="F985" s="201"/>
      <c r="G985" s="201"/>
      <c r="H985" s="202"/>
      <c r="O985" s="202"/>
      <c r="R985" s="202"/>
    </row>
    <row r="986" spans="1:18" ht="44.25" customHeight="1">
      <c r="A986" s="200"/>
      <c r="B986" s="200"/>
      <c r="C986" s="200"/>
      <c r="F986" s="201"/>
      <c r="G986" s="201"/>
      <c r="H986" s="202"/>
      <c r="O986" s="202"/>
      <c r="R986" s="202"/>
    </row>
    <row r="987" spans="1:18" ht="44.25" customHeight="1">
      <c r="A987" s="200"/>
      <c r="B987" s="200"/>
      <c r="C987" s="200"/>
      <c r="F987" s="201"/>
      <c r="G987" s="201"/>
      <c r="H987" s="202"/>
      <c r="O987" s="202"/>
      <c r="R987" s="202"/>
    </row>
    <row r="988" spans="1:18" ht="44.25" customHeight="1">
      <c r="A988" s="200"/>
      <c r="B988" s="200"/>
      <c r="C988" s="200"/>
      <c r="F988" s="201"/>
      <c r="G988" s="201"/>
      <c r="H988" s="202"/>
      <c r="O988" s="202"/>
      <c r="R988" s="202"/>
    </row>
    <row r="989" spans="1:18" ht="44.25" customHeight="1">
      <c r="A989" s="200"/>
      <c r="B989" s="200"/>
      <c r="C989" s="200"/>
      <c r="F989" s="201"/>
      <c r="G989" s="201"/>
      <c r="H989" s="202"/>
      <c r="O989" s="202"/>
      <c r="R989" s="202"/>
    </row>
    <row r="990" spans="1:18" ht="44.25" customHeight="1">
      <c r="A990" s="200"/>
      <c r="B990" s="200"/>
      <c r="C990" s="200"/>
      <c r="F990" s="201"/>
      <c r="G990" s="201"/>
      <c r="H990" s="202"/>
      <c r="O990" s="202"/>
      <c r="R990" s="202"/>
    </row>
    <row r="991" spans="1:18" ht="44.25" customHeight="1">
      <c r="A991" s="200"/>
      <c r="B991" s="200"/>
      <c r="C991" s="200"/>
      <c r="F991" s="201"/>
      <c r="G991" s="201"/>
      <c r="H991" s="202"/>
      <c r="O991" s="202"/>
      <c r="R991" s="202"/>
    </row>
    <row r="992" spans="1:18" ht="44.25" customHeight="1">
      <c r="A992" s="200"/>
      <c r="B992" s="200"/>
      <c r="C992" s="200"/>
      <c r="F992" s="201"/>
      <c r="G992" s="201"/>
      <c r="H992" s="202"/>
      <c r="O992" s="202"/>
      <c r="R992" s="202"/>
    </row>
    <row r="993" spans="1:18" ht="44.25" customHeight="1">
      <c r="A993" s="200"/>
      <c r="B993" s="200"/>
      <c r="C993" s="200"/>
      <c r="F993" s="201"/>
      <c r="G993" s="201"/>
      <c r="H993" s="202"/>
      <c r="O993" s="202"/>
      <c r="R993" s="202"/>
    </row>
    <row r="994" spans="1:18" ht="44.25" customHeight="1">
      <c r="A994" s="200"/>
      <c r="B994" s="200"/>
      <c r="C994" s="200"/>
      <c r="F994" s="201"/>
      <c r="G994" s="201"/>
      <c r="H994" s="202"/>
      <c r="O994" s="202"/>
      <c r="R994" s="202"/>
    </row>
    <row r="995" spans="1:18" ht="44.25" customHeight="1">
      <c r="A995" s="200"/>
      <c r="B995" s="200"/>
      <c r="C995" s="200"/>
      <c r="F995" s="201"/>
      <c r="G995" s="201"/>
      <c r="H995" s="202"/>
      <c r="O995" s="202"/>
      <c r="R995" s="202"/>
    </row>
    <row r="996" spans="1:18" ht="44.25" customHeight="1">
      <c r="A996" s="200"/>
      <c r="B996" s="200"/>
      <c r="C996" s="200"/>
      <c r="F996" s="201"/>
      <c r="G996" s="201"/>
      <c r="H996" s="202"/>
      <c r="O996" s="202"/>
      <c r="R996" s="202"/>
    </row>
    <row r="997" spans="1:18" ht="44.25" customHeight="1">
      <c r="A997" s="200"/>
      <c r="B997" s="200"/>
      <c r="C997" s="200"/>
      <c r="F997" s="201"/>
      <c r="G997" s="201"/>
      <c r="H997" s="202"/>
      <c r="O997" s="202"/>
      <c r="R997" s="202"/>
    </row>
    <row r="998" spans="1:18" ht="44.25" customHeight="1">
      <c r="A998" s="200"/>
      <c r="B998" s="200"/>
      <c r="C998" s="200"/>
      <c r="F998" s="201"/>
      <c r="G998" s="201"/>
      <c r="H998" s="202"/>
      <c r="O998" s="202"/>
      <c r="R998" s="202"/>
    </row>
    <row r="999" spans="1:18" ht="44.25" customHeight="1">
      <c r="A999" s="200"/>
      <c r="B999" s="200"/>
      <c r="C999" s="200"/>
      <c r="F999" s="201"/>
      <c r="G999" s="201"/>
      <c r="H999" s="202"/>
      <c r="O999" s="202"/>
      <c r="R999" s="202"/>
    </row>
    <row r="1000" spans="1:18" ht="44.25" customHeight="1">
      <c r="A1000" s="200"/>
      <c r="B1000" s="200"/>
      <c r="C1000" s="200"/>
      <c r="F1000" s="201"/>
      <c r="G1000" s="201"/>
      <c r="H1000" s="202"/>
      <c r="O1000" s="202"/>
      <c r="R1000" s="202"/>
    </row>
    <row r="1001" spans="1:18" ht="44.25" customHeight="1">
      <c r="A1001" s="200"/>
      <c r="B1001" s="200"/>
      <c r="C1001" s="200"/>
      <c r="F1001" s="201"/>
      <c r="G1001" s="201"/>
      <c r="H1001" s="202"/>
      <c r="O1001" s="202"/>
      <c r="R1001" s="202"/>
    </row>
    <row r="1002" spans="1:18" ht="44.25" customHeight="1">
      <c r="A1002" s="200"/>
      <c r="B1002" s="200"/>
      <c r="C1002" s="200"/>
      <c r="F1002" s="201"/>
      <c r="G1002" s="201"/>
      <c r="H1002" s="202"/>
      <c r="O1002" s="202"/>
      <c r="R1002" s="202"/>
    </row>
    <row r="1003" spans="1:18" ht="44.25" customHeight="1">
      <c r="A1003" s="200"/>
      <c r="B1003" s="200"/>
      <c r="C1003" s="200"/>
      <c r="F1003" s="201"/>
      <c r="G1003" s="201"/>
      <c r="H1003" s="202"/>
      <c r="O1003" s="202"/>
      <c r="R1003" s="202"/>
    </row>
    <row r="1004" spans="1:18" ht="44.25" customHeight="1">
      <c r="A1004" s="200"/>
      <c r="B1004" s="200"/>
      <c r="C1004" s="200"/>
      <c r="F1004" s="201"/>
      <c r="G1004" s="201"/>
      <c r="H1004" s="202"/>
      <c r="O1004" s="202"/>
      <c r="R1004" s="202"/>
    </row>
    <row r="1005" spans="1:18" ht="44.25" customHeight="1">
      <c r="A1005" s="200"/>
      <c r="B1005" s="200"/>
      <c r="C1005" s="200"/>
      <c r="F1005" s="201"/>
      <c r="G1005" s="201"/>
      <c r="H1005" s="202"/>
      <c r="O1005" s="202"/>
      <c r="R1005" s="202"/>
    </row>
    <row r="1006" spans="1:18" ht="44.25" customHeight="1">
      <c r="A1006" s="200"/>
      <c r="B1006" s="200"/>
      <c r="C1006" s="200"/>
      <c r="F1006" s="201"/>
      <c r="G1006" s="201"/>
      <c r="H1006" s="202"/>
      <c r="O1006" s="202"/>
      <c r="R1006" s="202"/>
    </row>
    <row r="1007" spans="1:18" ht="44.25" customHeight="1">
      <c r="A1007" s="200"/>
      <c r="B1007" s="200"/>
      <c r="C1007" s="200"/>
      <c r="F1007" s="201"/>
      <c r="G1007" s="201"/>
      <c r="H1007" s="202"/>
      <c r="O1007" s="202"/>
      <c r="R1007" s="202"/>
    </row>
    <row r="1008" spans="1:18" ht="44.25" customHeight="1">
      <c r="A1008" s="200"/>
      <c r="B1008" s="200"/>
      <c r="C1008" s="200"/>
      <c r="F1008" s="201"/>
      <c r="G1008" s="201"/>
      <c r="H1008" s="202"/>
      <c r="O1008" s="202"/>
      <c r="R1008" s="202"/>
    </row>
    <row r="1009" spans="1:18" ht="44.25" customHeight="1">
      <c r="A1009" s="200"/>
      <c r="B1009" s="200"/>
      <c r="C1009" s="200"/>
      <c r="F1009" s="201"/>
      <c r="G1009" s="201"/>
      <c r="H1009" s="202"/>
      <c r="O1009" s="202"/>
      <c r="R1009" s="202"/>
    </row>
    <row r="1010" spans="1:18" ht="44.25" customHeight="1">
      <c r="A1010" s="200"/>
      <c r="B1010" s="200"/>
      <c r="C1010" s="200"/>
      <c r="F1010" s="201"/>
      <c r="G1010" s="201"/>
      <c r="H1010" s="202"/>
      <c r="O1010" s="202"/>
      <c r="R1010" s="202"/>
    </row>
    <row r="1011" spans="1:18" ht="44.25" customHeight="1">
      <c r="A1011" s="200"/>
      <c r="B1011" s="200"/>
      <c r="C1011" s="200"/>
      <c r="F1011" s="201"/>
      <c r="G1011" s="201"/>
      <c r="H1011" s="202"/>
      <c r="O1011" s="202"/>
      <c r="R1011" s="202"/>
    </row>
    <row r="1012" spans="1:18" ht="44.25" customHeight="1">
      <c r="A1012" s="200"/>
      <c r="B1012" s="200"/>
      <c r="C1012" s="200"/>
      <c r="F1012" s="201"/>
      <c r="G1012" s="201"/>
      <c r="H1012" s="202"/>
      <c r="O1012" s="202"/>
      <c r="R1012" s="202"/>
    </row>
    <row r="1013" spans="1:18" ht="44.25" customHeight="1">
      <c r="A1013" s="200"/>
      <c r="B1013" s="200"/>
      <c r="C1013" s="200"/>
      <c r="F1013" s="201"/>
      <c r="G1013" s="201"/>
      <c r="H1013" s="202"/>
      <c r="O1013" s="202"/>
      <c r="R1013" s="202"/>
    </row>
    <row r="1014" spans="1:18" ht="44.25" customHeight="1">
      <c r="A1014" s="200"/>
      <c r="B1014" s="200"/>
      <c r="C1014" s="200"/>
      <c r="F1014" s="201"/>
      <c r="G1014" s="201"/>
      <c r="H1014" s="202"/>
      <c r="O1014" s="202"/>
      <c r="R1014" s="202"/>
    </row>
    <row r="1015" spans="1:18" ht="44.25" customHeight="1">
      <c r="A1015" s="200"/>
      <c r="B1015" s="200"/>
      <c r="C1015" s="200"/>
      <c r="F1015" s="201"/>
      <c r="G1015" s="201"/>
      <c r="H1015" s="202"/>
      <c r="O1015" s="202"/>
      <c r="R1015" s="202"/>
    </row>
    <row r="1016" spans="1:18" ht="44.25" customHeight="1">
      <c r="A1016" s="200"/>
      <c r="B1016" s="200"/>
      <c r="C1016" s="200"/>
      <c r="F1016" s="201"/>
      <c r="G1016" s="201"/>
      <c r="H1016" s="202"/>
      <c r="O1016" s="202"/>
      <c r="R1016" s="202"/>
    </row>
    <row r="1017" spans="1:18" ht="44.25" customHeight="1">
      <c r="A1017" s="200"/>
      <c r="B1017" s="200"/>
      <c r="C1017" s="200"/>
      <c r="F1017" s="201"/>
      <c r="G1017" s="201"/>
      <c r="H1017" s="202"/>
      <c r="O1017" s="202"/>
      <c r="R1017" s="202"/>
    </row>
    <row r="1018" spans="1:18" ht="44.25" customHeight="1">
      <c r="A1018" s="200"/>
      <c r="B1018" s="200"/>
      <c r="C1018" s="200"/>
      <c r="F1018" s="201"/>
      <c r="G1018" s="201"/>
      <c r="H1018" s="202"/>
      <c r="O1018" s="202"/>
      <c r="R1018" s="202"/>
    </row>
    <row r="1019" spans="1:18" ht="44.25" customHeight="1">
      <c r="A1019" s="200"/>
      <c r="B1019" s="200"/>
      <c r="C1019" s="200"/>
      <c r="F1019" s="201"/>
      <c r="G1019" s="201"/>
      <c r="H1019" s="202"/>
      <c r="O1019" s="202"/>
      <c r="R1019" s="202"/>
    </row>
    <row r="1020" spans="1:18" ht="44.25" customHeight="1">
      <c r="A1020" s="200"/>
      <c r="B1020" s="200"/>
      <c r="C1020" s="200"/>
      <c r="F1020" s="201"/>
      <c r="G1020" s="201"/>
      <c r="H1020" s="202"/>
      <c r="O1020" s="202"/>
      <c r="R1020" s="202"/>
    </row>
    <row r="1021" spans="1:18" ht="44.25" customHeight="1">
      <c r="A1021" s="200"/>
      <c r="B1021" s="200"/>
      <c r="C1021" s="200"/>
      <c r="F1021" s="201"/>
      <c r="G1021" s="201"/>
      <c r="H1021" s="202"/>
      <c r="O1021" s="202"/>
      <c r="R1021" s="202"/>
    </row>
    <row r="1022" spans="1:18" ht="44.25" customHeight="1">
      <c r="A1022" s="200"/>
      <c r="B1022" s="200"/>
      <c r="C1022" s="200"/>
      <c r="F1022" s="201"/>
      <c r="G1022" s="201"/>
      <c r="H1022" s="202"/>
      <c r="O1022" s="202"/>
      <c r="R1022" s="202"/>
    </row>
    <row r="1023" spans="1:18" ht="44.25" customHeight="1">
      <c r="A1023" s="200"/>
      <c r="B1023" s="200"/>
      <c r="C1023" s="200"/>
      <c r="F1023" s="201"/>
      <c r="G1023" s="201"/>
      <c r="H1023" s="202"/>
      <c r="O1023" s="202"/>
      <c r="R1023" s="202"/>
    </row>
    <row r="1024" spans="1:18" ht="44.25" customHeight="1">
      <c r="A1024" s="200"/>
      <c r="B1024" s="200"/>
      <c r="C1024" s="200"/>
      <c r="F1024" s="201"/>
      <c r="G1024" s="201"/>
      <c r="H1024" s="202"/>
      <c r="O1024" s="202"/>
      <c r="R1024" s="202"/>
    </row>
    <row r="1025" spans="1:18" ht="44.25" customHeight="1">
      <c r="A1025" s="200"/>
      <c r="B1025" s="200"/>
      <c r="C1025" s="200"/>
      <c r="F1025" s="201"/>
      <c r="G1025" s="201"/>
      <c r="H1025" s="202"/>
      <c r="O1025" s="202"/>
      <c r="R1025" s="202"/>
    </row>
    <row r="1026" spans="1:18" ht="44.25" customHeight="1">
      <c r="A1026" s="200"/>
      <c r="B1026" s="200"/>
      <c r="C1026" s="200"/>
      <c r="F1026" s="201"/>
      <c r="G1026" s="201"/>
      <c r="H1026" s="202"/>
      <c r="O1026" s="202"/>
      <c r="R1026" s="202"/>
    </row>
    <row r="1027" spans="1:18" ht="44.25" customHeight="1">
      <c r="A1027" s="200"/>
      <c r="B1027" s="200"/>
      <c r="C1027" s="200"/>
      <c r="F1027" s="201"/>
      <c r="G1027" s="201"/>
      <c r="H1027" s="202"/>
      <c r="O1027" s="202"/>
      <c r="R1027" s="202"/>
    </row>
    <row r="1028" spans="1:18" ht="44.25" customHeight="1">
      <c r="A1028" s="200"/>
      <c r="B1028" s="200"/>
      <c r="C1028" s="200"/>
      <c r="F1028" s="201"/>
      <c r="G1028" s="201"/>
      <c r="H1028" s="202"/>
      <c r="O1028" s="202"/>
      <c r="R1028" s="202"/>
    </row>
    <row r="1029" spans="1:18" ht="44.25" customHeight="1">
      <c r="A1029" s="200"/>
      <c r="B1029" s="200"/>
      <c r="C1029" s="200"/>
      <c r="F1029" s="201"/>
      <c r="G1029" s="201"/>
      <c r="H1029" s="202"/>
      <c r="O1029" s="202"/>
      <c r="R1029" s="202"/>
    </row>
    <row r="1030" spans="1:18" ht="44.25" customHeight="1">
      <c r="A1030" s="200"/>
      <c r="B1030" s="200"/>
      <c r="C1030" s="200"/>
      <c r="F1030" s="201"/>
      <c r="G1030" s="201"/>
      <c r="H1030" s="202"/>
      <c r="O1030" s="202"/>
      <c r="R1030" s="202"/>
    </row>
    <row r="1031" spans="1:18" ht="44.25" customHeight="1">
      <c r="A1031" s="200"/>
      <c r="B1031" s="200"/>
      <c r="C1031" s="200"/>
      <c r="F1031" s="201"/>
      <c r="G1031" s="201"/>
      <c r="H1031" s="202"/>
      <c r="O1031" s="202"/>
      <c r="R1031" s="202"/>
    </row>
    <row r="1032" spans="1:18" ht="44.25" customHeight="1">
      <c r="A1032" s="200"/>
      <c r="B1032" s="200"/>
      <c r="C1032" s="200"/>
      <c r="F1032" s="201"/>
      <c r="G1032" s="201"/>
      <c r="H1032" s="202"/>
      <c r="O1032" s="202"/>
      <c r="R1032" s="202"/>
    </row>
    <row r="1033" spans="1:18" ht="44.25" customHeight="1">
      <c r="A1033" s="200"/>
      <c r="B1033" s="200"/>
      <c r="C1033" s="200"/>
      <c r="F1033" s="201"/>
      <c r="G1033" s="201"/>
      <c r="H1033" s="202"/>
      <c r="O1033" s="202"/>
      <c r="R1033" s="202"/>
    </row>
    <row r="1034" spans="1:18" ht="44.25" customHeight="1">
      <c r="A1034" s="200"/>
      <c r="B1034" s="200"/>
      <c r="C1034" s="200"/>
      <c r="F1034" s="201"/>
      <c r="G1034" s="201"/>
      <c r="H1034" s="202"/>
      <c r="O1034" s="202"/>
      <c r="R1034" s="202"/>
    </row>
    <row r="1035" spans="1:18" ht="44.25" customHeight="1">
      <c r="A1035" s="200"/>
      <c r="B1035" s="200"/>
      <c r="C1035" s="200"/>
      <c r="F1035" s="201"/>
      <c r="G1035" s="201"/>
      <c r="H1035" s="202"/>
      <c r="O1035" s="202"/>
      <c r="R1035" s="202"/>
    </row>
    <row r="1036" spans="1:18" ht="44.25" customHeight="1">
      <c r="A1036" s="200"/>
      <c r="B1036" s="200"/>
      <c r="C1036" s="200"/>
      <c r="F1036" s="201"/>
      <c r="G1036" s="201"/>
      <c r="H1036" s="202"/>
      <c r="O1036" s="202"/>
      <c r="R1036" s="202"/>
    </row>
    <row r="1037" spans="1:18" ht="44.25" customHeight="1">
      <c r="A1037" s="200"/>
      <c r="B1037" s="200"/>
      <c r="C1037" s="200"/>
      <c r="F1037" s="201"/>
      <c r="G1037" s="201"/>
      <c r="H1037" s="202"/>
      <c r="O1037" s="202"/>
      <c r="R1037" s="202"/>
    </row>
    <row r="1038" spans="1:18" ht="44.25" customHeight="1">
      <c r="A1038" s="200"/>
      <c r="B1038" s="200"/>
      <c r="C1038" s="200"/>
      <c r="F1038" s="201"/>
      <c r="G1038" s="201"/>
      <c r="H1038" s="202"/>
      <c r="O1038" s="202"/>
      <c r="R1038" s="202"/>
    </row>
    <row r="1039" spans="1:18" ht="44.25" customHeight="1">
      <c r="A1039" s="200"/>
      <c r="B1039" s="200"/>
      <c r="C1039" s="200"/>
      <c r="F1039" s="201"/>
      <c r="G1039" s="201"/>
      <c r="H1039" s="202"/>
      <c r="O1039" s="202"/>
      <c r="R1039" s="202"/>
    </row>
    <row r="1040" spans="1:18" ht="44.25" customHeight="1">
      <c r="A1040" s="200"/>
      <c r="B1040" s="200"/>
      <c r="C1040" s="200"/>
      <c r="F1040" s="201"/>
      <c r="G1040" s="201"/>
      <c r="H1040" s="202"/>
      <c r="O1040" s="202"/>
      <c r="R1040" s="202"/>
    </row>
    <row r="1041" spans="1:18" ht="44.25" customHeight="1">
      <c r="A1041" s="200"/>
      <c r="B1041" s="200"/>
      <c r="C1041" s="200"/>
      <c r="F1041" s="201"/>
      <c r="G1041" s="201"/>
      <c r="H1041" s="202"/>
      <c r="O1041" s="202"/>
      <c r="R1041" s="202"/>
    </row>
    <row r="1042" spans="1:18" ht="44.25" customHeight="1">
      <c r="A1042" s="200"/>
      <c r="B1042" s="200"/>
      <c r="C1042" s="200"/>
      <c r="F1042" s="201"/>
      <c r="G1042" s="201"/>
      <c r="H1042" s="202"/>
      <c r="O1042" s="202"/>
      <c r="R1042" s="202"/>
    </row>
    <row r="1043" spans="1:18" ht="44.25" customHeight="1">
      <c r="A1043" s="200"/>
      <c r="B1043" s="200"/>
      <c r="C1043" s="200"/>
      <c r="F1043" s="201"/>
      <c r="G1043" s="201"/>
      <c r="H1043" s="202"/>
      <c r="O1043" s="202"/>
      <c r="R1043" s="202"/>
    </row>
    <row r="1044" spans="1:18" ht="44.25" customHeight="1">
      <c r="A1044" s="200"/>
      <c r="B1044" s="200"/>
      <c r="C1044" s="200"/>
      <c r="F1044" s="201"/>
      <c r="G1044" s="201"/>
      <c r="H1044" s="202"/>
      <c r="O1044" s="202"/>
      <c r="R1044" s="202"/>
    </row>
    <row r="1045" spans="1:18" ht="44.25" customHeight="1">
      <c r="A1045" s="200"/>
      <c r="B1045" s="200"/>
      <c r="C1045" s="200"/>
      <c r="F1045" s="201"/>
      <c r="G1045" s="201"/>
      <c r="H1045" s="202"/>
      <c r="O1045" s="202"/>
      <c r="R1045" s="202"/>
    </row>
    <row r="1046" spans="1:18" ht="44.25" customHeight="1">
      <c r="A1046" s="200"/>
      <c r="B1046" s="200"/>
      <c r="C1046" s="200"/>
      <c r="F1046" s="201"/>
      <c r="G1046" s="201"/>
      <c r="H1046" s="202"/>
      <c r="O1046" s="202"/>
      <c r="R1046" s="202"/>
    </row>
    <row r="1047" spans="1:18" ht="44.25" customHeight="1">
      <c r="A1047" s="200"/>
      <c r="B1047" s="200"/>
      <c r="C1047" s="200"/>
      <c r="F1047" s="201"/>
      <c r="G1047" s="201"/>
      <c r="H1047" s="202"/>
      <c r="O1047" s="202"/>
      <c r="R1047" s="202"/>
    </row>
    <row r="1048" spans="1:18" ht="44.25" customHeight="1">
      <c r="A1048" s="200"/>
      <c r="B1048" s="200"/>
      <c r="C1048" s="200"/>
      <c r="F1048" s="201"/>
      <c r="G1048" s="201"/>
      <c r="H1048" s="202"/>
      <c r="O1048" s="202"/>
      <c r="R1048" s="202"/>
    </row>
    <row r="1049" spans="1:18" ht="44.25" customHeight="1">
      <c r="A1049" s="200"/>
      <c r="B1049" s="200"/>
      <c r="C1049" s="200"/>
      <c r="F1049" s="201"/>
      <c r="G1049" s="201"/>
      <c r="H1049" s="202"/>
      <c r="O1049" s="202"/>
      <c r="R1049" s="202"/>
    </row>
    <row r="1050" spans="1:18" ht="44.25" customHeight="1">
      <c r="A1050" s="200"/>
      <c r="B1050" s="200"/>
      <c r="C1050" s="200"/>
      <c r="F1050" s="201"/>
      <c r="G1050" s="201"/>
      <c r="H1050" s="202"/>
      <c r="O1050" s="202"/>
      <c r="R1050" s="202"/>
    </row>
    <row r="1051" spans="1:18" ht="44.25" customHeight="1">
      <c r="A1051" s="200"/>
      <c r="B1051" s="200"/>
      <c r="C1051" s="200"/>
      <c r="F1051" s="201"/>
      <c r="G1051" s="201"/>
      <c r="H1051" s="202"/>
      <c r="O1051" s="202"/>
      <c r="R1051" s="202"/>
    </row>
    <row r="1052" spans="1:18" ht="44.25" customHeight="1">
      <c r="A1052" s="200"/>
      <c r="B1052" s="200"/>
      <c r="C1052" s="200"/>
      <c r="F1052" s="201"/>
      <c r="G1052" s="201"/>
      <c r="H1052" s="202"/>
      <c r="O1052" s="202"/>
      <c r="R1052" s="202"/>
    </row>
    <row r="1053" spans="1:18" ht="44.25" customHeight="1">
      <c r="A1053" s="200"/>
      <c r="B1053" s="200"/>
      <c r="C1053" s="200"/>
      <c r="F1053" s="201"/>
      <c r="G1053" s="201"/>
      <c r="H1053" s="202"/>
      <c r="O1053" s="202"/>
      <c r="R1053" s="202"/>
    </row>
    <row r="1054" spans="1:18" ht="44.25" customHeight="1">
      <c r="A1054" s="200"/>
      <c r="B1054" s="200"/>
      <c r="C1054" s="200"/>
      <c r="F1054" s="201"/>
      <c r="G1054" s="201"/>
      <c r="H1054" s="202"/>
      <c r="O1054" s="202"/>
      <c r="R1054" s="202"/>
    </row>
    <row r="1055" spans="1:18" ht="44.25" customHeight="1">
      <c r="A1055" s="200"/>
      <c r="B1055" s="200"/>
      <c r="C1055" s="200"/>
      <c r="F1055" s="201"/>
      <c r="G1055" s="201"/>
      <c r="H1055" s="202"/>
      <c r="O1055" s="202"/>
      <c r="R1055" s="202"/>
    </row>
    <row r="1056" spans="1:18" ht="44.25" customHeight="1">
      <c r="A1056" s="200"/>
      <c r="B1056" s="200"/>
      <c r="C1056" s="200"/>
      <c r="F1056" s="201"/>
      <c r="G1056" s="201"/>
      <c r="H1056" s="202"/>
      <c r="O1056" s="202"/>
      <c r="R1056" s="202"/>
    </row>
    <row r="1057" spans="1:18" ht="44.25" customHeight="1">
      <c r="A1057" s="200"/>
      <c r="B1057" s="200"/>
      <c r="C1057" s="200"/>
      <c r="F1057" s="201"/>
      <c r="G1057" s="201"/>
      <c r="H1057" s="202"/>
      <c r="O1057" s="202"/>
      <c r="R1057" s="202"/>
    </row>
    <row r="1058" spans="1:18" ht="44.25" customHeight="1">
      <c r="A1058" s="200"/>
      <c r="B1058" s="200"/>
      <c r="C1058" s="200"/>
      <c r="F1058" s="201"/>
      <c r="G1058" s="201"/>
      <c r="H1058" s="202"/>
      <c r="O1058" s="202"/>
      <c r="R1058" s="202"/>
    </row>
    <row r="1059" spans="1:18" ht="44.25" customHeight="1">
      <c r="A1059" s="200"/>
      <c r="B1059" s="200"/>
      <c r="C1059" s="200"/>
      <c r="F1059" s="201"/>
      <c r="G1059" s="201"/>
      <c r="H1059" s="202"/>
      <c r="O1059" s="202"/>
      <c r="R1059" s="202"/>
    </row>
    <row r="1060" spans="1:18" ht="44.25" customHeight="1">
      <c r="A1060" s="200"/>
      <c r="B1060" s="200"/>
      <c r="C1060" s="200"/>
      <c r="F1060" s="201"/>
      <c r="G1060" s="201"/>
      <c r="H1060" s="202"/>
      <c r="O1060" s="202"/>
      <c r="R1060" s="202"/>
    </row>
    <row r="1061" spans="1:18" ht="44.25" customHeight="1">
      <c r="A1061" s="200"/>
      <c r="B1061" s="200"/>
      <c r="C1061" s="200"/>
      <c r="F1061" s="201"/>
      <c r="G1061" s="201"/>
      <c r="H1061" s="202"/>
      <c r="O1061" s="202"/>
      <c r="R1061" s="202"/>
    </row>
    <row r="1062" spans="1:18" ht="44.25" customHeight="1">
      <c r="A1062" s="200"/>
      <c r="B1062" s="200"/>
      <c r="C1062" s="200"/>
      <c r="F1062" s="201"/>
      <c r="G1062" s="201"/>
      <c r="H1062" s="202"/>
      <c r="O1062" s="202"/>
      <c r="R1062" s="202"/>
    </row>
    <row r="1063" spans="1:18" ht="44.25" customHeight="1">
      <c r="A1063" s="200"/>
      <c r="B1063" s="200"/>
      <c r="C1063" s="200"/>
      <c r="F1063" s="201"/>
      <c r="G1063" s="201"/>
      <c r="H1063" s="202"/>
      <c r="O1063" s="202"/>
      <c r="R1063" s="202"/>
    </row>
    <row r="1064" spans="1:18" ht="44.25" customHeight="1">
      <c r="A1064" s="200"/>
      <c r="B1064" s="200"/>
      <c r="C1064" s="200"/>
      <c r="F1064" s="201"/>
      <c r="G1064" s="201"/>
      <c r="H1064" s="202"/>
      <c r="O1064" s="202"/>
      <c r="R1064" s="202"/>
    </row>
    <row r="1065" spans="1:18" ht="44.25" customHeight="1">
      <c r="A1065" s="200"/>
      <c r="B1065" s="200"/>
      <c r="C1065" s="200"/>
      <c r="F1065" s="201"/>
      <c r="G1065" s="201"/>
      <c r="H1065" s="202"/>
      <c r="O1065" s="202"/>
      <c r="R1065" s="202"/>
    </row>
    <row r="1066" spans="1:18" ht="44.25" customHeight="1">
      <c r="A1066" s="200"/>
      <c r="B1066" s="200"/>
      <c r="C1066" s="200"/>
      <c r="F1066" s="201"/>
      <c r="G1066" s="201"/>
      <c r="H1066" s="202"/>
      <c r="O1066" s="202"/>
      <c r="R1066" s="202"/>
    </row>
    <row r="1067" spans="1:18" ht="44.25" customHeight="1">
      <c r="A1067" s="200"/>
      <c r="B1067" s="200"/>
      <c r="C1067" s="200"/>
      <c r="F1067" s="201"/>
      <c r="G1067" s="201"/>
      <c r="H1067" s="202"/>
      <c r="O1067" s="202"/>
      <c r="R1067" s="202"/>
    </row>
    <row r="1068" spans="1:18" ht="44.25" customHeight="1">
      <c r="A1068" s="200"/>
      <c r="B1068" s="200"/>
      <c r="C1068" s="200"/>
      <c r="F1068" s="201"/>
      <c r="G1068" s="201"/>
      <c r="H1068" s="202"/>
      <c r="O1068" s="202"/>
      <c r="R1068" s="202"/>
    </row>
    <row r="1069" spans="1:18" ht="44.25" customHeight="1">
      <c r="A1069" s="200"/>
      <c r="B1069" s="200"/>
      <c r="C1069" s="200"/>
      <c r="F1069" s="201"/>
      <c r="G1069" s="201"/>
      <c r="H1069" s="202"/>
      <c r="O1069" s="202"/>
      <c r="R1069" s="202"/>
    </row>
    <row r="1070" spans="1:18" ht="44.25" customHeight="1">
      <c r="A1070" s="200"/>
      <c r="B1070" s="200"/>
      <c r="C1070" s="200"/>
      <c r="F1070" s="201"/>
      <c r="G1070" s="201"/>
      <c r="H1070" s="202"/>
      <c r="O1070" s="202"/>
      <c r="R1070" s="202"/>
    </row>
    <row r="1071" spans="1:18" ht="44.25" customHeight="1">
      <c r="A1071" s="200"/>
      <c r="B1071" s="200"/>
      <c r="C1071" s="200"/>
      <c r="F1071" s="201"/>
      <c r="G1071" s="201"/>
      <c r="H1071" s="202"/>
      <c r="O1071" s="202"/>
      <c r="R1071" s="202"/>
    </row>
    <row r="1072" spans="1:18" ht="44.25" customHeight="1">
      <c r="A1072" s="200"/>
      <c r="B1072" s="200"/>
      <c r="C1072" s="200"/>
      <c r="F1072" s="201"/>
      <c r="G1072" s="201"/>
      <c r="H1072" s="202"/>
      <c r="O1072" s="202"/>
      <c r="R1072" s="202"/>
    </row>
    <row r="1073" spans="1:18" ht="44.25" customHeight="1">
      <c r="A1073" s="200"/>
      <c r="B1073" s="200"/>
      <c r="C1073" s="200"/>
      <c r="F1073" s="201"/>
      <c r="G1073" s="201"/>
      <c r="H1073" s="202"/>
      <c r="O1073" s="202"/>
      <c r="R1073" s="202"/>
    </row>
    <row r="1074" spans="1:18" ht="44.25" customHeight="1">
      <c r="A1074" s="200"/>
      <c r="B1074" s="200"/>
      <c r="C1074" s="200"/>
      <c r="F1074" s="201"/>
      <c r="G1074" s="201"/>
      <c r="H1074" s="202"/>
      <c r="O1074" s="202"/>
      <c r="R1074" s="202"/>
    </row>
    <row r="1075" spans="1:18" ht="44.25" customHeight="1">
      <c r="A1075" s="200"/>
      <c r="B1075" s="200"/>
      <c r="C1075" s="200"/>
      <c r="F1075" s="201"/>
      <c r="G1075" s="201"/>
      <c r="H1075" s="202"/>
      <c r="O1075" s="202"/>
      <c r="R1075" s="202"/>
    </row>
    <row r="1076" spans="1:18" ht="44.25" customHeight="1">
      <c r="A1076" s="200"/>
      <c r="B1076" s="200"/>
      <c r="C1076" s="200"/>
      <c r="F1076" s="201"/>
      <c r="G1076" s="201"/>
      <c r="H1076" s="202"/>
      <c r="O1076" s="202"/>
      <c r="R1076" s="202"/>
    </row>
    <row r="1077" spans="1:18" ht="44.25" customHeight="1">
      <c r="A1077" s="200"/>
      <c r="B1077" s="200"/>
      <c r="C1077" s="200"/>
      <c r="F1077" s="201"/>
      <c r="G1077" s="201"/>
      <c r="H1077" s="202"/>
      <c r="O1077" s="202"/>
      <c r="R1077" s="202"/>
    </row>
    <row r="1078" spans="1:18" ht="44.25" customHeight="1">
      <c r="A1078" s="200"/>
      <c r="B1078" s="200"/>
      <c r="C1078" s="200"/>
      <c r="F1078" s="201"/>
      <c r="G1078" s="201"/>
      <c r="H1078" s="202"/>
      <c r="O1078" s="202"/>
      <c r="R1078" s="202"/>
    </row>
    <row r="1079" spans="1:18" ht="44.25" customHeight="1">
      <c r="A1079" s="200"/>
      <c r="B1079" s="200"/>
      <c r="C1079" s="200"/>
      <c r="F1079" s="201"/>
      <c r="G1079" s="201"/>
      <c r="H1079" s="202"/>
      <c r="O1079" s="202"/>
      <c r="R1079" s="202"/>
    </row>
    <row r="1080" spans="1:18" ht="44.25" customHeight="1">
      <c r="A1080" s="200"/>
      <c r="B1080" s="200"/>
      <c r="C1080" s="200"/>
      <c r="F1080" s="201"/>
      <c r="G1080" s="201"/>
      <c r="H1080" s="202"/>
      <c r="O1080" s="202"/>
      <c r="R1080" s="202"/>
    </row>
    <row r="1081" spans="1:18" ht="44.25" customHeight="1">
      <c r="A1081" s="200"/>
      <c r="B1081" s="200"/>
      <c r="C1081" s="200"/>
      <c r="F1081" s="201"/>
      <c r="G1081" s="201"/>
      <c r="H1081" s="202"/>
      <c r="O1081" s="202"/>
      <c r="R1081" s="202"/>
    </row>
    <row r="1082" spans="1:18" ht="44.25" customHeight="1">
      <c r="A1082" s="200"/>
      <c r="B1082" s="200"/>
      <c r="C1082" s="200"/>
      <c r="F1082" s="201"/>
      <c r="G1082" s="201"/>
      <c r="H1082" s="202"/>
      <c r="O1082" s="202"/>
      <c r="R1082" s="202"/>
    </row>
    <row r="1083" spans="1:18" ht="44.25" customHeight="1">
      <c r="A1083" s="200"/>
      <c r="B1083" s="200"/>
      <c r="C1083" s="200"/>
      <c r="F1083" s="201"/>
      <c r="G1083" s="201"/>
      <c r="H1083" s="202"/>
      <c r="O1083" s="202"/>
      <c r="R1083" s="202"/>
    </row>
    <row r="1084" spans="1:18" ht="44.25" customHeight="1">
      <c r="A1084" s="200"/>
      <c r="B1084" s="200"/>
      <c r="C1084" s="200"/>
      <c r="F1084" s="201"/>
      <c r="G1084" s="201"/>
      <c r="H1084" s="202"/>
      <c r="O1084" s="202"/>
      <c r="R1084" s="202"/>
    </row>
    <row r="1085" spans="1:18" ht="44.25" customHeight="1">
      <c r="A1085" s="200"/>
      <c r="B1085" s="200"/>
      <c r="C1085" s="200"/>
      <c r="F1085" s="201"/>
      <c r="G1085" s="201"/>
      <c r="H1085" s="202"/>
      <c r="O1085" s="202"/>
      <c r="R1085" s="202"/>
    </row>
    <row r="1086" spans="1:18" ht="44.25" customHeight="1">
      <c r="A1086" s="200"/>
      <c r="B1086" s="200"/>
      <c r="C1086" s="200"/>
      <c r="F1086" s="201"/>
      <c r="G1086" s="201"/>
      <c r="H1086" s="202"/>
      <c r="O1086" s="202"/>
      <c r="R1086" s="202"/>
    </row>
    <row r="1087" spans="1:18" ht="44.25" customHeight="1">
      <c r="A1087" s="200"/>
      <c r="B1087" s="200"/>
      <c r="C1087" s="200"/>
      <c r="F1087" s="201"/>
      <c r="G1087" s="201"/>
      <c r="H1087" s="202"/>
      <c r="O1087" s="202"/>
      <c r="R1087" s="202"/>
    </row>
    <row r="1088" spans="1:18" ht="44.25" customHeight="1">
      <c r="A1088" s="200"/>
      <c r="B1088" s="200"/>
      <c r="C1088" s="200"/>
      <c r="F1088" s="201"/>
      <c r="G1088" s="201"/>
      <c r="H1088" s="202"/>
      <c r="O1088" s="202"/>
      <c r="R1088" s="202"/>
    </row>
    <row r="1089" spans="1:18" ht="44.25" customHeight="1">
      <c r="A1089" s="200"/>
      <c r="B1089" s="200"/>
      <c r="C1089" s="200"/>
      <c r="F1089" s="201"/>
      <c r="G1089" s="201"/>
      <c r="H1089" s="202"/>
      <c r="O1089" s="202"/>
      <c r="R1089" s="202"/>
    </row>
    <row r="1090" spans="1:18" ht="44.25" customHeight="1">
      <c r="A1090" s="200"/>
      <c r="B1090" s="200"/>
      <c r="C1090" s="200"/>
      <c r="F1090" s="201"/>
      <c r="G1090" s="201"/>
      <c r="H1090" s="202"/>
      <c r="O1090" s="202"/>
      <c r="R1090" s="202"/>
    </row>
    <row r="1091" spans="1:18" ht="44.25" customHeight="1">
      <c r="A1091" s="200"/>
      <c r="B1091" s="200"/>
      <c r="C1091" s="200"/>
      <c r="F1091" s="201"/>
      <c r="G1091" s="201"/>
      <c r="H1091" s="202"/>
      <c r="O1091" s="202"/>
      <c r="R1091" s="202"/>
    </row>
    <row r="1092" spans="1:18" ht="44.25" customHeight="1">
      <c r="A1092" s="200"/>
      <c r="B1092" s="200"/>
      <c r="C1092" s="200"/>
      <c r="F1092" s="201"/>
      <c r="G1092" s="201"/>
      <c r="H1092" s="202"/>
      <c r="O1092" s="202"/>
      <c r="R1092" s="202"/>
    </row>
    <row r="1093" spans="1:18" ht="44.25" customHeight="1">
      <c r="A1093" s="200"/>
      <c r="B1093" s="200"/>
      <c r="C1093" s="200"/>
      <c r="F1093" s="201"/>
      <c r="G1093" s="201"/>
      <c r="H1093" s="202"/>
      <c r="O1093" s="202"/>
      <c r="R1093" s="202"/>
    </row>
    <row r="1094" spans="1:18" ht="44.25" customHeight="1">
      <c r="A1094" s="200"/>
      <c r="B1094" s="200"/>
      <c r="C1094" s="200"/>
      <c r="F1094" s="201"/>
      <c r="G1094" s="201"/>
      <c r="H1094" s="202"/>
      <c r="O1094" s="202"/>
      <c r="R1094" s="202"/>
    </row>
    <row r="1095" spans="1:18" ht="44.25" customHeight="1">
      <c r="A1095" s="200"/>
      <c r="B1095" s="200"/>
      <c r="C1095" s="200"/>
      <c r="F1095" s="201"/>
      <c r="G1095" s="201"/>
      <c r="H1095" s="202"/>
      <c r="O1095" s="202"/>
      <c r="R1095" s="202"/>
    </row>
    <row r="1096" spans="1:18" ht="44.25" customHeight="1">
      <c r="A1096" s="200"/>
      <c r="B1096" s="200"/>
      <c r="C1096" s="200"/>
      <c r="F1096" s="201"/>
      <c r="G1096" s="201"/>
      <c r="H1096" s="202"/>
      <c r="O1096" s="202"/>
      <c r="R1096" s="202"/>
    </row>
    <row r="1097" spans="1:18" ht="44.25" customHeight="1">
      <c r="A1097" s="200"/>
      <c r="B1097" s="200"/>
      <c r="C1097" s="200"/>
      <c r="F1097" s="201"/>
      <c r="G1097" s="201"/>
      <c r="H1097" s="202"/>
      <c r="O1097" s="202"/>
      <c r="R1097" s="202"/>
    </row>
    <row r="1098" spans="1:18" ht="44.25" customHeight="1">
      <c r="A1098" s="200"/>
      <c r="B1098" s="200"/>
      <c r="C1098" s="200"/>
      <c r="F1098" s="201"/>
      <c r="G1098" s="201"/>
      <c r="H1098" s="202"/>
      <c r="O1098" s="202"/>
      <c r="R1098" s="202"/>
    </row>
    <row r="1099" spans="1:18" ht="44.25" customHeight="1">
      <c r="A1099" s="200"/>
      <c r="B1099" s="200"/>
      <c r="C1099" s="200"/>
      <c r="F1099" s="201"/>
      <c r="G1099" s="201"/>
      <c r="H1099" s="202"/>
      <c r="O1099" s="202"/>
      <c r="R1099" s="202"/>
    </row>
    <row r="1100" spans="1:18" ht="44.25" customHeight="1">
      <c r="A1100" s="200"/>
      <c r="B1100" s="200"/>
      <c r="C1100" s="200"/>
      <c r="F1100" s="201"/>
      <c r="G1100" s="201"/>
      <c r="H1100" s="202"/>
      <c r="O1100" s="202"/>
      <c r="R1100" s="202"/>
    </row>
    <row r="1101" spans="1:18" ht="44.25" customHeight="1">
      <c r="A1101" s="200"/>
      <c r="B1101" s="200"/>
      <c r="C1101" s="200"/>
      <c r="F1101" s="201"/>
      <c r="G1101" s="201"/>
      <c r="H1101" s="202"/>
      <c r="O1101" s="202"/>
      <c r="R1101" s="202"/>
    </row>
    <row r="1102" spans="1:18" ht="44.25" customHeight="1">
      <c r="A1102" s="200"/>
      <c r="B1102" s="200"/>
      <c r="C1102" s="200"/>
      <c r="F1102" s="201"/>
      <c r="G1102" s="201"/>
      <c r="H1102" s="202"/>
      <c r="O1102" s="202"/>
      <c r="R1102" s="202"/>
    </row>
    <row r="1103" spans="1:18" ht="44.25" customHeight="1">
      <c r="A1103" s="200"/>
      <c r="B1103" s="200"/>
      <c r="C1103" s="200"/>
      <c r="F1103" s="201"/>
      <c r="G1103" s="201"/>
      <c r="H1103" s="202"/>
      <c r="O1103" s="202"/>
      <c r="R1103" s="202"/>
    </row>
    <row r="1104" spans="1:18" ht="44.25" customHeight="1">
      <c r="A1104" s="200"/>
      <c r="B1104" s="200"/>
      <c r="C1104" s="200"/>
      <c r="F1104" s="201"/>
      <c r="G1104" s="201"/>
      <c r="H1104" s="202"/>
      <c r="O1104" s="202"/>
      <c r="R1104" s="202"/>
    </row>
    <row r="1105" spans="1:18" ht="44.25" customHeight="1">
      <c r="A1105" s="200"/>
      <c r="B1105" s="200"/>
      <c r="C1105" s="200"/>
      <c r="F1105" s="201"/>
      <c r="G1105" s="201"/>
      <c r="H1105" s="202"/>
      <c r="O1105" s="202"/>
      <c r="R1105" s="202"/>
    </row>
    <row r="1106" spans="1:18" ht="44.25" customHeight="1">
      <c r="A1106" s="200"/>
      <c r="B1106" s="200"/>
      <c r="C1106" s="200"/>
      <c r="F1106" s="201"/>
      <c r="G1106" s="201"/>
      <c r="H1106" s="202"/>
      <c r="O1106" s="202"/>
      <c r="R1106" s="202"/>
    </row>
    <row r="1107" spans="1:18" ht="44.25" customHeight="1">
      <c r="A1107" s="200"/>
      <c r="B1107" s="200"/>
      <c r="C1107" s="200"/>
      <c r="F1107" s="201"/>
      <c r="G1107" s="201"/>
      <c r="H1107" s="202"/>
      <c r="O1107" s="202"/>
      <c r="R1107" s="202"/>
    </row>
    <row r="1108" spans="1:18" ht="44.25" customHeight="1">
      <c r="A1108" s="200"/>
      <c r="B1108" s="200"/>
      <c r="C1108" s="200"/>
      <c r="F1108" s="201"/>
      <c r="G1108" s="201"/>
      <c r="H1108" s="202"/>
      <c r="O1108" s="202"/>
      <c r="R1108" s="202"/>
    </row>
    <row r="1109" spans="1:18" ht="44.25" customHeight="1">
      <c r="A1109" s="200"/>
      <c r="B1109" s="200"/>
      <c r="C1109" s="200"/>
      <c r="F1109" s="201"/>
      <c r="G1109" s="201"/>
      <c r="H1109" s="202"/>
      <c r="O1109" s="202"/>
      <c r="R1109" s="202"/>
    </row>
    <row r="1110" spans="1:18" ht="44.25" customHeight="1">
      <c r="A1110" s="200"/>
      <c r="B1110" s="200"/>
      <c r="C1110" s="200"/>
      <c r="F1110" s="201"/>
      <c r="G1110" s="201"/>
      <c r="H1110" s="202"/>
      <c r="O1110" s="202"/>
      <c r="R1110" s="202"/>
    </row>
    <row r="1111" spans="1:18" ht="44.25" customHeight="1">
      <c r="A1111" s="200"/>
      <c r="B1111" s="200"/>
      <c r="C1111" s="200"/>
      <c r="F1111" s="201"/>
      <c r="G1111" s="201"/>
      <c r="H1111" s="202"/>
      <c r="O1111" s="202"/>
      <c r="R1111" s="202"/>
    </row>
    <row r="1112" spans="1:18" ht="44.25" customHeight="1">
      <c r="A1112" s="200"/>
      <c r="B1112" s="200"/>
      <c r="C1112" s="200"/>
      <c r="F1112" s="201"/>
      <c r="G1112" s="201"/>
      <c r="H1112" s="202"/>
      <c r="O1112" s="202"/>
      <c r="R1112" s="202"/>
    </row>
    <row r="1113" spans="1:18" ht="44.25" customHeight="1">
      <c r="A1113" s="200"/>
      <c r="B1113" s="200"/>
      <c r="C1113" s="200"/>
      <c r="F1113" s="201"/>
      <c r="G1113" s="201"/>
      <c r="H1113" s="202"/>
      <c r="O1113" s="202"/>
      <c r="R1113" s="202"/>
    </row>
    <row r="1114" spans="1:18" ht="44.25" customHeight="1">
      <c r="A1114" s="200"/>
      <c r="B1114" s="200"/>
      <c r="C1114" s="200"/>
      <c r="F1114" s="201"/>
      <c r="G1114" s="201"/>
      <c r="H1114" s="202"/>
      <c r="O1114" s="202"/>
      <c r="R1114" s="202"/>
    </row>
    <row r="1115" spans="1:18" ht="44.25" customHeight="1">
      <c r="A1115" s="200"/>
      <c r="B1115" s="200"/>
      <c r="C1115" s="200"/>
      <c r="F1115" s="201"/>
      <c r="G1115" s="201"/>
      <c r="H1115" s="202"/>
      <c r="O1115" s="202"/>
      <c r="R1115" s="202"/>
    </row>
    <row r="1116" spans="1:18" ht="44.25" customHeight="1">
      <c r="A1116" s="200"/>
      <c r="B1116" s="200"/>
      <c r="C1116" s="200"/>
      <c r="F1116" s="201"/>
      <c r="G1116" s="201"/>
      <c r="H1116" s="202"/>
      <c r="O1116" s="202"/>
      <c r="R1116" s="202"/>
    </row>
    <row r="1117" spans="1:18" ht="44.25" customHeight="1">
      <c r="A1117" s="200"/>
      <c r="B1117" s="200"/>
      <c r="C1117" s="200"/>
      <c r="F1117" s="201"/>
      <c r="G1117" s="201"/>
      <c r="H1117" s="202"/>
      <c r="O1117" s="202"/>
      <c r="R1117" s="202"/>
    </row>
    <row r="1118" spans="1:18" ht="44.25" customHeight="1">
      <c r="A1118" s="200"/>
      <c r="B1118" s="200"/>
      <c r="C1118" s="200"/>
      <c r="F1118" s="201"/>
      <c r="G1118" s="201"/>
      <c r="H1118" s="202"/>
      <c r="O1118" s="202"/>
      <c r="R1118" s="202"/>
    </row>
    <row r="1119" spans="1:18" ht="44.25" customHeight="1">
      <c r="A1119" s="200"/>
      <c r="B1119" s="200"/>
      <c r="C1119" s="200"/>
      <c r="F1119" s="201"/>
      <c r="G1119" s="201"/>
      <c r="H1119" s="202"/>
      <c r="O1119" s="202"/>
      <c r="R1119" s="202"/>
    </row>
    <row r="1120" spans="1:18" ht="44.25" customHeight="1">
      <c r="A1120" s="200"/>
      <c r="B1120" s="200"/>
      <c r="C1120" s="200"/>
      <c r="F1120" s="201"/>
      <c r="G1120" s="201"/>
      <c r="H1120" s="202"/>
      <c r="O1120" s="202"/>
      <c r="R1120" s="202"/>
    </row>
    <row r="1121" spans="1:18" ht="44.25" customHeight="1">
      <c r="A1121" s="200"/>
      <c r="B1121" s="200"/>
      <c r="C1121" s="200"/>
      <c r="F1121" s="201"/>
      <c r="G1121" s="201"/>
      <c r="H1121" s="202"/>
      <c r="O1121" s="202"/>
      <c r="R1121" s="202"/>
    </row>
    <row r="1122" spans="1:18" ht="44.25" customHeight="1">
      <c r="A1122" s="200"/>
      <c r="B1122" s="200"/>
      <c r="C1122" s="200"/>
      <c r="F1122" s="201"/>
      <c r="G1122" s="201"/>
      <c r="H1122" s="202"/>
      <c r="O1122" s="202"/>
      <c r="R1122" s="202"/>
    </row>
    <row r="1123" spans="1:18" ht="44.25" customHeight="1">
      <c r="A1123" s="200"/>
      <c r="B1123" s="200"/>
      <c r="C1123" s="200"/>
      <c r="F1123" s="201"/>
      <c r="G1123" s="201"/>
      <c r="H1123" s="202"/>
      <c r="O1123" s="202"/>
      <c r="R1123" s="202"/>
    </row>
    <row r="1124" spans="1:18" ht="44.25" customHeight="1">
      <c r="A1124" s="200"/>
      <c r="B1124" s="200"/>
      <c r="C1124" s="200"/>
      <c r="F1124" s="201"/>
      <c r="G1124" s="201"/>
      <c r="H1124" s="202"/>
      <c r="O1124" s="202"/>
      <c r="R1124" s="202"/>
    </row>
    <row r="1125" spans="1:18" ht="44.25" customHeight="1">
      <c r="A1125" s="200"/>
      <c r="B1125" s="200"/>
      <c r="C1125" s="200"/>
      <c r="F1125" s="201"/>
      <c r="G1125" s="201"/>
      <c r="H1125" s="202"/>
      <c r="O1125" s="202"/>
      <c r="R1125" s="202"/>
    </row>
    <row r="1126" spans="1:18" ht="44.25" customHeight="1">
      <c r="A1126" s="200"/>
      <c r="B1126" s="200"/>
      <c r="C1126" s="200"/>
      <c r="F1126" s="201"/>
      <c r="G1126" s="201"/>
      <c r="H1126" s="202"/>
      <c r="O1126" s="202"/>
      <c r="R1126" s="202"/>
    </row>
    <row r="1127" spans="1:18" ht="44.25" customHeight="1">
      <c r="A1127" s="200"/>
      <c r="B1127" s="200"/>
      <c r="C1127" s="200"/>
      <c r="F1127" s="201"/>
      <c r="G1127" s="201"/>
      <c r="H1127" s="202"/>
      <c r="O1127" s="202"/>
      <c r="R1127" s="202"/>
    </row>
    <row r="1128" spans="1:18" ht="44.25" customHeight="1">
      <c r="A1128" s="200"/>
      <c r="B1128" s="200"/>
      <c r="C1128" s="200"/>
      <c r="F1128" s="201"/>
      <c r="G1128" s="201"/>
      <c r="H1128" s="202"/>
      <c r="O1128" s="202"/>
      <c r="R1128" s="202"/>
    </row>
    <row r="1129" spans="1:18" ht="44.25" customHeight="1">
      <c r="A1129" s="200"/>
      <c r="B1129" s="200"/>
      <c r="C1129" s="200"/>
      <c r="F1129" s="201"/>
      <c r="G1129" s="201"/>
      <c r="H1129" s="202"/>
      <c r="O1129" s="202"/>
      <c r="R1129" s="202"/>
    </row>
    <row r="1130" spans="1:18" ht="44.25" customHeight="1">
      <c r="A1130" s="200"/>
      <c r="B1130" s="200"/>
      <c r="C1130" s="200"/>
      <c r="F1130" s="201"/>
      <c r="G1130" s="201"/>
      <c r="H1130" s="202"/>
      <c r="O1130" s="202"/>
      <c r="R1130" s="202"/>
    </row>
    <row r="1131" spans="1:18" ht="44.25" customHeight="1">
      <c r="A1131" s="200"/>
      <c r="B1131" s="200"/>
      <c r="C1131" s="200"/>
      <c r="F1131" s="201"/>
      <c r="G1131" s="201"/>
      <c r="H1131" s="202"/>
      <c r="O1131" s="202"/>
      <c r="R1131" s="202"/>
    </row>
    <row r="1132" spans="1:18" ht="44.25" customHeight="1">
      <c r="A1132" s="200"/>
      <c r="B1132" s="200"/>
      <c r="C1132" s="200"/>
      <c r="F1132" s="201"/>
      <c r="G1132" s="201"/>
      <c r="H1132" s="202"/>
      <c r="O1132" s="202"/>
      <c r="R1132" s="202"/>
    </row>
    <row r="1133" spans="1:18" ht="44.25" customHeight="1">
      <c r="A1133" s="200"/>
      <c r="B1133" s="200"/>
      <c r="C1133" s="200"/>
      <c r="F1133" s="201"/>
      <c r="G1133" s="201"/>
      <c r="H1133" s="202"/>
      <c r="O1133" s="202"/>
      <c r="R1133" s="202"/>
    </row>
    <row r="1134" spans="1:18" ht="44.25" customHeight="1">
      <c r="A1134" s="200"/>
      <c r="B1134" s="200"/>
      <c r="C1134" s="200"/>
      <c r="F1134" s="201"/>
      <c r="G1134" s="201"/>
      <c r="H1134" s="202"/>
      <c r="O1134" s="202"/>
      <c r="R1134" s="202"/>
    </row>
    <row r="1135" spans="1:18" ht="44.25" customHeight="1">
      <c r="A1135" s="200"/>
      <c r="B1135" s="200"/>
      <c r="C1135" s="200"/>
      <c r="F1135" s="201"/>
      <c r="G1135" s="201"/>
      <c r="H1135" s="202"/>
      <c r="O1135" s="202"/>
      <c r="R1135" s="202"/>
    </row>
    <row r="1136" spans="1:18" ht="44.25" customHeight="1">
      <c r="A1136" s="200"/>
      <c r="B1136" s="200"/>
      <c r="C1136" s="200"/>
      <c r="F1136" s="201"/>
      <c r="G1136" s="201"/>
      <c r="H1136" s="202"/>
      <c r="O1136" s="202"/>
      <c r="R1136" s="202"/>
    </row>
    <row r="1137" spans="1:18" ht="44.25" customHeight="1">
      <c r="A1137" s="200"/>
      <c r="B1137" s="200"/>
      <c r="C1137" s="200"/>
      <c r="F1137" s="201"/>
      <c r="G1137" s="201"/>
      <c r="H1137" s="202"/>
      <c r="O1137" s="202"/>
      <c r="R1137" s="202"/>
    </row>
    <row r="1138" spans="1:18" ht="44.25" customHeight="1">
      <c r="A1138" s="200"/>
      <c r="B1138" s="200"/>
      <c r="C1138" s="200"/>
      <c r="F1138" s="201"/>
      <c r="G1138" s="201"/>
      <c r="H1138" s="202"/>
      <c r="O1138" s="202"/>
      <c r="R1138" s="202"/>
    </row>
    <row r="1139" spans="1:18" ht="44.25" customHeight="1">
      <c r="A1139" s="200"/>
      <c r="B1139" s="200"/>
      <c r="C1139" s="200"/>
      <c r="F1139" s="201"/>
      <c r="G1139" s="201"/>
      <c r="H1139" s="202"/>
      <c r="O1139" s="202"/>
      <c r="R1139" s="202"/>
    </row>
    <row r="1140" spans="1:18" ht="44.25" customHeight="1">
      <c r="A1140" s="200"/>
      <c r="B1140" s="200"/>
      <c r="C1140" s="200"/>
      <c r="F1140" s="201"/>
      <c r="G1140" s="201"/>
      <c r="H1140" s="202"/>
      <c r="O1140" s="202"/>
      <c r="R1140" s="202"/>
    </row>
    <row r="1141" spans="1:18" ht="44.25" customHeight="1">
      <c r="A1141" s="200"/>
      <c r="B1141" s="200"/>
      <c r="C1141" s="200"/>
      <c r="F1141" s="201"/>
      <c r="G1141" s="201"/>
      <c r="H1141" s="202"/>
      <c r="O1141" s="202"/>
      <c r="R1141" s="202"/>
    </row>
    <row r="1142" spans="1:18" ht="44.25" customHeight="1">
      <c r="A1142" s="200"/>
      <c r="B1142" s="200"/>
      <c r="C1142" s="200"/>
      <c r="F1142" s="201"/>
      <c r="G1142" s="201"/>
      <c r="H1142" s="202"/>
      <c r="O1142" s="202"/>
      <c r="R1142" s="202"/>
    </row>
    <row r="1143" spans="1:18" ht="44.25" customHeight="1">
      <c r="A1143" s="200"/>
      <c r="B1143" s="200"/>
      <c r="C1143" s="200"/>
      <c r="F1143" s="201"/>
      <c r="G1143" s="201"/>
      <c r="H1143" s="202"/>
      <c r="O1143" s="202"/>
      <c r="R1143" s="202"/>
    </row>
    <row r="1144" spans="1:18" ht="44.25" customHeight="1">
      <c r="A1144" s="200"/>
      <c r="B1144" s="200"/>
      <c r="C1144" s="200"/>
      <c r="F1144" s="201"/>
      <c r="G1144" s="201"/>
      <c r="H1144" s="202"/>
      <c r="O1144" s="202"/>
      <c r="R1144" s="202"/>
    </row>
    <row r="1145" spans="1:18" ht="44.25" customHeight="1">
      <c r="A1145" s="200"/>
      <c r="B1145" s="200"/>
      <c r="C1145" s="200"/>
      <c r="F1145" s="201"/>
      <c r="G1145" s="201"/>
      <c r="H1145" s="202"/>
      <c r="O1145" s="202"/>
      <c r="R1145" s="202"/>
    </row>
    <row r="1146" spans="1:18" ht="44.25" customHeight="1">
      <c r="A1146" s="200"/>
      <c r="B1146" s="200"/>
      <c r="C1146" s="200"/>
      <c r="F1146" s="201"/>
      <c r="G1146" s="201"/>
      <c r="H1146" s="202"/>
      <c r="O1146" s="202"/>
      <c r="R1146" s="202"/>
    </row>
    <row r="1147" spans="1:18" ht="44.25" customHeight="1">
      <c r="A1147" s="200"/>
      <c r="B1147" s="200"/>
      <c r="C1147" s="200"/>
      <c r="F1147" s="201"/>
      <c r="G1147" s="201"/>
      <c r="H1147" s="202"/>
      <c r="O1147" s="202"/>
      <c r="R1147" s="202"/>
    </row>
    <row r="1148" spans="1:18" ht="44.25" customHeight="1">
      <c r="A1148" s="200"/>
      <c r="B1148" s="200"/>
      <c r="C1148" s="200"/>
      <c r="F1148" s="201"/>
      <c r="G1148" s="201"/>
      <c r="H1148" s="202"/>
      <c r="O1148" s="202"/>
      <c r="R1148" s="202"/>
    </row>
    <row r="1149" spans="1:18" ht="44.25" customHeight="1">
      <c r="A1149" s="200"/>
      <c r="B1149" s="200"/>
      <c r="C1149" s="200"/>
      <c r="F1149" s="201"/>
      <c r="G1149" s="201"/>
      <c r="H1149" s="202"/>
      <c r="O1149" s="202"/>
      <c r="R1149" s="202"/>
    </row>
    <row r="1150" spans="1:18" ht="44.25" customHeight="1">
      <c r="A1150" s="200"/>
      <c r="B1150" s="200"/>
      <c r="C1150" s="200"/>
      <c r="F1150" s="201"/>
      <c r="G1150" s="201"/>
      <c r="H1150" s="202"/>
      <c r="O1150" s="202"/>
      <c r="R1150" s="202"/>
    </row>
    <row r="1151" spans="1:18" ht="44.25" customHeight="1">
      <c r="A1151" s="200"/>
      <c r="B1151" s="200"/>
      <c r="C1151" s="200"/>
      <c r="F1151" s="201"/>
      <c r="G1151" s="201"/>
      <c r="H1151" s="202"/>
      <c r="O1151" s="202"/>
      <c r="R1151" s="202"/>
    </row>
    <row r="1152" spans="1:18" ht="44.25" customHeight="1">
      <c r="A1152" s="200"/>
      <c r="B1152" s="200"/>
      <c r="C1152" s="200"/>
      <c r="F1152" s="201"/>
      <c r="G1152" s="201"/>
      <c r="H1152" s="202"/>
      <c r="O1152" s="202"/>
      <c r="R1152" s="202"/>
    </row>
    <row r="1153" spans="1:18" ht="44.25" customHeight="1">
      <c r="A1153" s="200"/>
      <c r="B1153" s="200"/>
      <c r="C1153" s="200"/>
      <c r="F1153" s="201"/>
      <c r="G1153" s="201"/>
      <c r="H1153" s="202"/>
      <c r="O1153" s="202"/>
      <c r="R1153" s="202"/>
    </row>
    <row r="1154" spans="1:18" ht="44.25" customHeight="1">
      <c r="A1154" s="200"/>
      <c r="B1154" s="200"/>
      <c r="C1154" s="200"/>
      <c r="F1154" s="201"/>
      <c r="G1154" s="201"/>
      <c r="H1154" s="202"/>
      <c r="O1154" s="202"/>
      <c r="R1154" s="202"/>
    </row>
    <row r="1155" spans="1:18" ht="44.25" customHeight="1">
      <c r="A1155" s="200"/>
      <c r="B1155" s="200"/>
      <c r="C1155" s="200"/>
      <c r="F1155" s="201"/>
      <c r="G1155" s="201"/>
      <c r="H1155" s="202"/>
      <c r="O1155" s="202"/>
      <c r="R1155" s="202"/>
    </row>
    <row r="1156" spans="1:18" ht="44.25" customHeight="1">
      <c r="A1156" s="200"/>
      <c r="B1156" s="200"/>
      <c r="C1156" s="200"/>
      <c r="F1156" s="201"/>
      <c r="G1156" s="201"/>
      <c r="H1156" s="202"/>
      <c r="O1156" s="202"/>
      <c r="R1156" s="202"/>
    </row>
    <row r="1157" spans="1:18" ht="44.25" customHeight="1">
      <c r="A1157" s="200"/>
      <c r="B1157" s="200"/>
      <c r="C1157" s="200"/>
      <c r="F1157" s="201"/>
      <c r="G1157" s="201"/>
      <c r="H1157" s="202"/>
      <c r="O1157" s="202"/>
      <c r="R1157" s="202"/>
    </row>
    <row r="1158" spans="1:18" ht="44.25" customHeight="1">
      <c r="A1158" s="200"/>
      <c r="B1158" s="200"/>
      <c r="C1158" s="200"/>
      <c r="F1158" s="201"/>
      <c r="G1158" s="201"/>
      <c r="H1158" s="202"/>
      <c r="O1158" s="202"/>
      <c r="R1158" s="202"/>
    </row>
    <row r="1159" spans="1:18" ht="44.25" customHeight="1">
      <c r="A1159" s="200"/>
      <c r="B1159" s="200"/>
      <c r="C1159" s="200"/>
      <c r="F1159" s="201"/>
      <c r="G1159" s="201"/>
      <c r="H1159" s="202"/>
      <c r="O1159" s="202"/>
      <c r="R1159" s="202"/>
    </row>
    <row r="1160" spans="1:18" ht="44.25" customHeight="1">
      <c r="A1160" s="200"/>
      <c r="B1160" s="200"/>
      <c r="C1160" s="200"/>
      <c r="F1160" s="201"/>
      <c r="G1160" s="201"/>
      <c r="H1160" s="202"/>
      <c r="O1160" s="202"/>
      <c r="R1160" s="202"/>
    </row>
    <row r="1161" spans="1:18" ht="44.25" customHeight="1">
      <c r="A1161" s="200"/>
      <c r="B1161" s="200"/>
      <c r="C1161" s="200"/>
      <c r="F1161" s="201"/>
      <c r="G1161" s="201"/>
      <c r="H1161" s="202"/>
      <c r="O1161" s="202"/>
      <c r="R1161" s="202"/>
    </row>
    <row r="1162" spans="1:18" ht="44.25" customHeight="1">
      <c r="A1162" s="200"/>
      <c r="B1162" s="200"/>
      <c r="C1162" s="200"/>
      <c r="F1162" s="201"/>
      <c r="G1162" s="201"/>
      <c r="H1162" s="202"/>
      <c r="O1162" s="202"/>
      <c r="R1162" s="202"/>
    </row>
    <row r="1163" spans="1:18" ht="44.25" customHeight="1">
      <c r="A1163" s="200"/>
      <c r="B1163" s="200"/>
      <c r="C1163" s="200"/>
      <c r="F1163" s="201"/>
      <c r="G1163" s="201"/>
      <c r="H1163" s="202"/>
      <c r="O1163" s="202"/>
      <c r="R1163" s="202"/>
    </row>
    <row r="1164" spans="1:18" ht="44.25" customHeight="1">
      <c r="A1164" s="200"/>
      <c r="B1164" s="200"/>
      <c r="C1164" s="200"/>
      <c r="F1164" s="201"/>
      <c r="G1164" s="201"/>
      <c r="H1164" s="202"/>
      <c r="O1164" s="202"/>
      <c r="R1164" s="202"/>
    </row>
    <row r="1165" spans="1:18" ht="44.25" customHeight="1">
      <c r="A1165" s="200"/>
      <c r="B1165" s="200"/>
      <c r="C1165" s="200"/>
      <c r="F1165" s="201"/>
      <c r="G1165" s="201"/>
      <c r="H1165" s="202"/>
      <c r="O1165" s="202"/>
      <c r="R1165" s="202"/>
    </row>
    <row r="1166" spans="1:18" ht="44.25" customHeight="1">
      <c r="A1166" s="200"/>
      <c r="B1166" s="200"/>
      <c r="C1166" s="200"/>
      <c r="F1166" s="201"/>
      <c r="G1166" s="201"/>
      <c r="H1166" s="202"/>
      <c r="O1166" s="202"/>
      <c r="R1166" s="202"/>
    </row>
    <row r="1167" spans="1:18" ht="44.25" customHeight="1">
      <c r="A1167" s="200"/>
      <c r="B1167" s="200"/>
      <c r="C1167" s="200"/>
      <c r="F1167" s="201"/>
      <c r="G1167" s="201"/>
      <c r="H1167" s="202"/>
      <c r="O1167" s="202"/>
      <c r="R1167" s="202"/>
    </row>
    <row r="1168" spans="1:18" ht="44.25" customHeight="1">
      <c r="A1168" s="200"/>
      <c r="B1168" s="200"/>
      <c r="C1168" s="200"/>
      <c r="F1168" s="201"/>
      <c r="G1168" s="201"/>
      <c r="H1168" s="202"/>
      <c r="O1168" s="202"/>
      <c r="R1168" s="202"/>
    </row>
    <row r="1169" spans="1:18" ht="44.25" customHeight="1">
      <c r="A1169" s="200"/>
      <c r="B1169" s="200"/>
      <c r="C1169" s="200"/>
      <c r="F1169" s="201"/>
      <c r="G1169" s="201"/>
      <c r="H1169" s="202"/>
      <c r="O1169" s="202"/>
      <c r="R1169" s="202"/>
    </row>
    <row r="1170" spans="1:18" ht="44.25" customHeight="1">
      <c r="A1170" s="200"/>
      <c r="B1170" s="200"/>
      <c r="C1170" s="200"/>
      <c r="F1170" s="201"/>
      <c r="G1170" s="201"/>
      <c r="H1170" s="202"/>
      <c r="O1170" s="202"/>
      <c r="R1170" s="202"/>
    </row>
    <row r="1171" spans="1:18" ht="44.25" customHeight="1">
      <c r="A1171" s="200"/>
      <c r="B1171" s="200"/>
      <c r="C1171" s="200"/>
      <c r="F1171" s="201"/>
      <c r="G1171" s="201"/>
      <c r="H1171" s="202"/>
      <c r="O1171" s="202"/>
      <c r="R1171" s="202"/>
    </row>
    <row r="1172" spans="1:18" ht="44.25" customHeight="1">
      <c r="A1172" s="200"/>
      <c r="B1172" s="200"/>
      <c r="C1172" s="200"/>
      <c r="F1172" s="201"/>
      <c r="G1172" s="201"/>
      <c r="H1172" s="202"/>
      <c r="O1172" s="202"/>
      <c r="R1172" s="202"/>
    </row>
    <row r="1173" spans="1:18" ht="44.25" customHeight="1">
      <c r="A1173" s="200"/>
      <c r="B1173" s="200"/>
      <c r="C1173" s="200"/>
      <c r="F1173" s="201"/>
      <c r="G1173" s="201"/>
      <c r="H1173" s="202"/>
      <c r="O1173" s="202"/>
      <c r="R1173" s="202"/>
    </row>
    <row r="1174" spans="1:18" ht="44.25" customHeight="1">
      <c r="A1174" s="200"/>
      <c r="B1174" s="200"/>
      <c r="C1174" s="200"/>
      <c r="F1174" s="201"/>
      <c r="G1174" s="201"/>
      <c r="H1174" s="202"/>
      <c r="O1174" s="202"/>
      <c r="R1174" s="202"/>
    </row>
    <row r="1175" spans="1:18" ht="44.25" customHeight="1">
      <c r="A1175" s="200"/>
      <c r="B1175" s="200"/>
      <c r="C1175" s="200"/>
      <c r="F1175" s="201"/>
      <c r="G1175" s="201"/>
      <c r="H1175" s="202"/>
      <c r="O1175" s="202"/>
      <c r="R1175" s="202"/>
    </row>
    <row r="1176" spans="1:18" ht="44.25" customHeight="1">
      <c r="A1176" s="200"/>
      <c r="B1176" s="200"/>
      <c r="C1176" s="200"/>
      <c r="F1176" s="201"/>
      <c r="G1176" s="201"/>
      <c r="H1176" s="202"/>
      <c r="O1176" s="202"/>
      <c r="R1176" s="202"/>
    </row>
    <row r="1177" spans="1:18" ht="44.25" customHeight="1">
      <c r="A1177" s="200"/>
      <c r="B1177" s="200"/>
      <c r="C1177" s="200"/>
      <c r="F1177" s="201"/>
      <c r="G1177" s="201"/>
      <c r="H1177" s="202"/>
      <c r="O1177" s="202"/>
      <c r="R1177" s="202"/>
    </row>
    <row r="1178" spans="1:18" ht="44.25" customHeight="1">
      <c r="A1178" s="200"/>
      <c r="B1178" s="200"/>
      <c r="C1178" s="200"/>
      <c r="F1178" s="201"/>
      <c r="G1178" s="201"/>
      <c r="H1178" s="202"/>
      <c r="O1178" s="202"/>
      <c r="R1178" s="202"/>
    </row>
    <row r="1179" spans="1:18" ht="44.25" customHeight="1">
      <c r="A1179" s="200"/>
      <c r="B1179" s="200"/>
      <c r="C1179" s="200"/>
      <c r="F1179" s="201"/>
      <c r="G1179" s="201"/>
      <c r="H1179" s="202"/>
      <c r="O1179" s="202"/>
      <c r="R1179" s="202"/>
    </row>
    <row r="1180" spans="1:18" ht="44.25" customHeight="1">
      <c r="A1180" s="200"/>
      <c r="B1180" s="200"/>
      <c r="C1180" s="200"/>
      <c r="F1180" s="201"/>
      <c r="G1180" s="201"/>
      <c r="H1180" s="202"/>
      <c r="O1180" s="202"/>
      <c r="R1180" s="202"/>
    </row>
    <row r="1181" spans="1:18" ht="44.25" customHeight="1">
      <c r="A1181" s="200"/>
      <c r="B1181" s="200"/>
      <c r="C1181" s="200"/>
      <c r="F1181" s="201"/>
      <c r="G1181" s="201"/>
      <c r="H1181" s="202"/>
      <c r="O1181" s="202"/>
      <c r="R1181" s="202"/>
    </row>
    <row r="1182" spans="1:18" ht="44.25" customHeight="1">
      <c r="A1182" s="200"/>
      <c r="B1182" s="200"/>
      <c r="C1182" s="200"/>
      <c r="F1182" s="201"/>
      <c r="G1182" s="201"/>
      <c r="H1182" s="202"/>
      <c r="O1182" s="202"/>
      <c r="R1182" s="202"/>
    </row>
    <row r="1183" spans="1:18" ht="44.25" customHeight="1">
      <c r="A1183" s="200"/>
      <c r="B1183" s="200"/>
      <c r="C1183" s="200"/>
      <c r="F1183" s="201"/>
      <c r="G1183" s="201"/>
      <c r="H1183" s="202"/>
      <c r="O1183" s="202"/>
      <c r="R1183" s="202"/>
    </row>
    <row r="1184" spans="1:18" ht="44.25" customHeight="1">
      <c r="A1184" s="200"/>
      <c r="B1184" s="200"/>
      <c r="C1184" s="200"/>
      <c r="F1184" s="201"/>
      <c r="G1184" s="201"/>
      <c r="H1184" s="202"/>
      <c r="O1184" s="202"/>
      <c r="R1184" s="202"/>
    </row>
    <row r="1185" spans="1:18" ht="44.25" customHeight="1">
      <c r="A1185" s="200"/>
      <c r="B1185" s="200"/>
      <c r="C1185" s="200"/>
      <c r="F1185" s="201"/>
      <c r="G1185" s="201"/>
      <c r="H1185" s="202"/>
      <c r="O1185" s="202"/>
      <c r="R1185" s="202"/>
    </row>
    <row r="1186" spans="1:18" ht="44.25" customHeight="1">
      <c r="A1186" s="200"/>
      <c r="B1186" s="200"/>
      <c r="C1186" s="200"/>
      <c r="F1186" s="201"/>
      <c r="G1186" s="201"/>
      <c r="H1186" s="202"/>
      <c r="O1186" s="202"/>
      <c r="R1186" s="202"/>
    </row>
    <row r="1187" spans="1:18" ht="44.25" customHeight="1">
      <c r="A1187" s="200"/>
      <c r="B1187" s="200"/>
      <c r="C1187" s="200"/>
      <c r="F1187" s="201"/>
      <c r="G1187" s="201"/>
      <c r="H1187" s="202"/>
      <c r="O1187" s="202"/>
      <c r="R1187" s="202"/>
    </row>
    <row r="1188" spans="1:18" ht="44.25" customHeight="1">
      <c r="A1188" s="200"/>
      <c r="B1188" s="200"/>
      <c r="C1188" s="200"/>
      <c r="F1188" s="201"/>
      <c r="G1188" s="201"/>
      <c r="H1188" s="202"/>
      <c r="O1188" s="202"/>
      <c r="R1188" s="202"/>
    </row>
    <row r="1189" spans="1:18" ht="44.25" customHeight="1">
      <c r="A1189" s="200"/>
      <c r="B1189" s="200"/>
      <c r="C1189" s="200"/>
      <c r="F1189" s="201"/>
      <c r="G1189" s="201"/>
      <c r="H1189" s="202"/>
      <c r="O1189" s="202"/>
      <c r="R1189" s="202"/>
    </row>
    <row r="1190" spans="1:18" ht="44.25" customHeight="1">
      <c r="A1190" s="200"/>
      <c r="B1190" s="200"/>
      <c r="C1190" s="200"/>
      <c r="F1190" s="201"/>
      <c r="G1190" s="201"/>
      <c r="H1190" s="202"/>
      <c r="O1190" s="202"/>
      <c r="R1190" s="202"/>
    </row>
    <row r="1191" spans="1:18" ht="44.25" customHeight="1">
      <c r="A1191" s="200"/>
      <c r="B1191" s="200"/>
      <c r="C1191" s="200"/>
      <c r="F1191" s="201"/>
      <c r="G1191" s="201"/>
      <c r="H1191" s="202"/>
      <c r="O1191" s="202"/>
      <c r="R1191" s="202"/>
    </row>
    <row r="1192" spans="1:18" ht="44.25" customHeight="1">
      <c r="A1192" s="200"/>
      <c r="B1192" s="200"/>
      <c r="C1192" s="200"/>
      <c r="F1192" s="201"/>
      <c r="G1192" s="201"/>
      <c r="H1192" s="202"/>
      <c r="O1192" s="202"/>
      <c r="R1192" s="202"/>
    </row>
    <row r="1193" spans="1:18" ht="44.25" customHeight="1">
      <c r="A1193" s="200"/>
      <c r="B1193" s="200"/>
      <c r="C1193" s="200"/>
      <c r="F1193" s="201"/>
      <c r="G1193" s="201"/>
      <c r="H1193" s="202"/>
      <c r="O1193" s="202"/>
      <c r="R1193" s="202"/>
    </row>
    <row r="1194" spans="1:18" ht="44.25" customHeight="1">
      <c r="A1194" s="200"/>
      <c r="B1194" s="200"/>
      <c r="C1194" s="200"/>
      <c r="F1194" s="201"/>
      <c r="G1194" s="201"/>
      <c r="H1194" s="202"/>
      <c r="O1194" s="202"/>
      <c r="R1194" s="202"/>
    </row>
    <row r="1195" spans="1:18" ht="44.25" customHeight="1">
      <c r="A1195" s="200"/>
      <c r="B1195" s="200"/>
      <c r="C1195" s="200"/>
      <c r="F1195" s="201"/>
      <c r="G1195" s="201"/>
      <c r="H1195" s="202"/>
      <c r="O1195" s="202"/>
      <c r="R1195" s="202"/>
    </row>
    <row r="1196" spans="1:18" ht="44.25" customHeight="1">
      <c r="A1196" s="200"/>
      <c r="B1196" s="200"/>
      <c r="C1196" s="200"/>
      <c r="F1196" s="201"/>
      <c r="G1196" s="201"/>
      <c r="H1196" s="202"/>
      <c r="O1196" s="202"/>
      <c r="R1196" s="202"/>
    </row>
    <row r="1197" spans="1:18" ht="44.25" customHeight="1">
      <c r="A1197" s="200"/>
      <c r="B1197" s="200"/>
      <c r="C1197" s="200"/>
      <c r="F1197" s="201"/>
      <c r="G1197" s="201"/>
      <c r="H1197" s="202"/>
      <c r="O1197" s="202"/>
      <c r="R1197" s="202"/>
    </row>
    <row r="1198" spans="1:18" ht="44.25" customHeight="1">
      <c r="A1198" s="200"/>
      <c r="B1198" s="200"/>
      <c r="C1198" s="200"/>
      <c r="F1198" s="201"/>
      <c r="G1198" s="201"/>
      <c r="H1198" s="202"/>
      <c r="O1198" s="202"/>
      <c r="R1198" s="202"/>
    </row>
    <row r="1199" spans="1:18" ht="44.25" customHeight="1">
      <c r="A1199" s="200"/>
      <c r="B1199" s="200"/>
      <c r="C1199" s="200"/>
      <c r="F1199" s="201"/>
      <c r="G1199" s="201"/>
      <c r="H1199" s="202"/>
      <c r="O1199" s="202"/>
      <c r="R1199" s="202"/>
    </row>
    <row r="1200" spans="1:18" ht="44.25" customHeight="1">
      <c r="A1200" s="200"/>
      <c r="B1200" s="200"/>
      <c r="C1200" s="200"/>
      <c r="F1200" s="201"/>
      <c r="G1200" s="201"/>
      <c r="H1200" s="202"/>
      <c r="O1200" s="202"/>
      <c r="R1200" s="202"/>
    </row>
    <row r="1201" spans="1:18" ht="44.25" customHeight="1">
      <c r="A1201" s="200"/>
      <c r="B1201" s="200"/>
      <c r="C1201" s="200"/>
      <c r="F1201" s="201"/>
      <c r="G1201" s="201"/>
      <c r="H1201" s="202"/>
      <c r="O1201" s="202"/>
      <c r="R1201" s="202"/>
    </row>
    <row r="1202" spans="1:18" ht="44.25" customHeight="1">
      <c r="A1202" s="200"/>
      <c r="B1202" s="200"/>
      <c r="C1202" s="200"/>
      <c r="F1202" s="201"/>
      <c r="G1202" s="201"/>
      <c r="H1202" s="202"/>
      <c r="O1202" s="202"/>
      <c r="R1202" s="202"/>
    </row>
    <row r="1203" spans="1:18" ht="44.25" customHeight="1">
      <c r="A1203" s="200"/>
      <c r="B1203" s="200"/>
      <c r="C1203" s="200"/>
      <c r="F1203" s="201"/>
      <c r="G1203" s="201"/>
      <c r="H1203" s="202"/>
      <c r="O1203" s="202"/>
      <c r="R1203" s="202"/>
    </row>
    <row r="1204" spans="1:18" ht="44.25" customHeight="1">
      <c r="A1204" s="200"/>
      <c r="B1204" s="200"/>
      <c r="C1204" s="200"/>
      <c r="F1204" s="201"/>
      <c r="G1204" s="201"/>
      <c r="H1204" s="202"/>
      <c r="O1204" s="202"/>
      <c r="R1204" s="202"/>
    </row>
    <row r="1205" spans="1:18" ht="44.25" customHeight="1">
      <c r="A1205" s="200"/>
      <c r="B1205" s="200"/>
      <c r="C1205" s="200"/>
      <c r="F1205" s="201"/>
      <c r="G1205" s="201"/>
      <c r="H1205" s="202"/>
      <c r="O1205" s="202"/>
      <c r="R1205" s="202"/>
    </row>
    <row r="1206" spans="1:18" ht="44.25" customHeight="1">
      <c r="A1206" s="200"/>
      <c r="B1206" s="200"/>
      <c r="C1206" s="200"/>
      <c r="F1206" s="201"/>
      <c r="G1206" s="201"/>
      <c r="H1206" s="202"/>
      <c r="O1206" s="202"/>
      <c r="R1206" s="202"/>
    </row>
    <row r="1207" spans="1:18" ht="44.25" customHeight="1">
      <c r="A1207" s="200"/>
      <c r="B1207" s="200"/>
      <c r="C1207" s="200"/>
      <c r="F1207" s="201"/>
      <c r="G1207" s="201"/>
      <c r="H1207" s="202"/>
      <c r="O1207" s="202"/>
      <c r="R1207" s="202"/>
    </row>
    <row r="1208" spans="1:18" ht="44.25" customHeight="1">
      <c r="A1208" s="200"/>
      <c r="B1208" s="200"/>
      <c r="C1208" s="200"/>
      <c r="F1208" s="201"/>
      <c r="G1208" s="201"/>
      <c r="H1208" s="202"/>
      <c r="O1208" s="202"/>
      <c r="R1208" s="202"/>
    </row>
    <row r="1209" spans="1:18" ht="44.25" customHeight="1">
      <c r="A1209" s="200"/>
      <c r="B1209" s="200"/>
      <c r="C1209" s="200"/>
      <c r="F1209" s="201"/>
      <c r="G1209" s="201"/>
      <c r="H1209" s="202"/>
      <c r="O1209" s="202"/>
      <c r="R1209" s="202"/>
    </row>
    <row r="1210" spans="1:18" ht="44.25" customHeight="1">
      <c r="A1210" s="200"/>
      <c r="B1210" s="200"/>
      <c r="C1210" s="200"/>
      <c r="F1210" s="201"/>
      <c r="G1210" s="201"/>
      <c r="H1210" s="202"/>
      <c r="O1210" s="202"/>
      <c r="R1210" s="202"/>
    </row>
    <row r="1211" spans="1:18" ht="44.25" customHeight="1">
      <c r="A1211" s="200"/>
      <c r="B1211" s="200"/>
      <c r="C1211" s="200"/>
      <c r="F1211" s="201"/>
      <c r="G1211" s="201"/>
      <c r="H1211" s="202"/>
      <c r="O1211" s="202"/>
      <c r="R1211" s="202"/>
    </row>
    <row r="1212" spans="1:18" ht="44.25" customHeight="1">
      <c r="A1212" s="200"/>
      <c r="B1212" s="200"/>
      <c r="C1212" s="200"/>
      <c r="F1212" s="201"/>
      <c r="G1212" s="201"/>
      <c r="H1212" s="202"/>
      <c r="O1212" s="202"/>
      <c r="R1212" s="202"/>
    </row>
    <row r="1213" spans="1:18" ht="44.25" customHeight="1">
      <c r="A1213" s="200"/>
      <c r="B1213" s="200"/>
      <c r="C1213" s="200"/>
      <c r="F1213" s="201"/>
      <c r="G1213" s="201"/>
      <c r="H1213" s="202"/>
      <c r="O1213" s="202"/>
      <c r="R1213" s="202"/>
    </row>
    <row r="1214" spans="1:18" ht="44.25" customHeight="1">
      <c r="A1214" s="200"/>
      <c r="B1214" s="200"/>
      <c r="C1214" s="200"/>
      <c r="F1214" s="201"/>
      <c r="G1214" s="201"/>
      <c r="H1214" s="202"/>
      <c r="O1214" s="202"/>
      <c r="R1214" s="202"/>
    </row>
    <row r="1215" spans="1:18" ht="44.25" customHeight="1">
      <c r="A1215" s="200"/>
      <c r="B1215" s="200"/>
      <c r="C1215" s="200"/>
      <c r="F1215" s="201"/>
      <c r="G1215" s="201"/>
      <c r="H1215" s="202"/>
      <c r="O1215" s="202"/>
      <c r="R1215" s="202"/>
    </row>
    <row r="1216" spans="1:18" ht="44.25" customHeight="1">
      <c r="A1216" s="200"/>
      <c r="B1216" s="200"/>
      <c r="C1216" s="200"/>
      <c r="F1216" s="201"/>
      <c r="G1216" s="201"/>
      <c r="H1216" s="202"/>
      <c r="O1216" s="202"/>
      <c r="R1216" s="202"/>
    </row>
    <row r="1217" spans="1:18" ht="44.25" customHeight="1">
      <c r="A1217" s="200"/>
      <c r="B1217" s="200"/>
      <c r="C1217" s="200"/>
      <c r="F1217" s="201"/>
      <c r="G1217" s="201"/>
      <c r="H1217" s="202"/>
      <c r="O1217" s="202"/>
      <c r="R1217" s="202"/>
    </row>
    <row r="1218" spans="1:18" ht="44.25" customHeight="1">
      <c r="A1218" s="200"/>
      <c r="B1218" s="200"/>
      <c r="C1218" s="200"/>
      <c r="F1218" s="201"/>
      <c r="G1218" s="201"/>
      <c r="H1218" s="202"/>
      <c r="O1218" s="202"/>
      <c r="R1218" s="202"/>
    </row>
    <row r="1219" spans="1:18" ht="44.25" customHeight="1">
      <c r="A1219" s="200"/>
      <c r="B1219" s="200"/>
      <c r="C1219" s="200"/>
      <c r="F1219" s="201"/>
      <c r="G1219" s="201"/>
      <c r="H1219" s="202"/>
      <c r="O1219" s="202"/>
      <c r="R1219" s="202"/>
    </row>
    <row r="1220" spans="1:18" ht="44.25" customHeight="1">
      <c r="A1220" s="200"/>
      <c r="B1220" s="200"/>
      <c r="C1220" s="200"/>
      <c r="F1220" s="201"/>
      <c r="G1220" s="201"/>
      <c r="H1220" s="202"/>
      <c r="O1220" s="202"/>
      <c r="R1220" s="202"/>
    </row>
    <row r="1221" spans="1:18" ht="44.25" customHeight="1">
      <c r="A1221" s="200"/>
      <c r="B1221" s="200"/>
      <c r="C1221" s="200"/>
      <c r="F1221" s="201"/>
      <c r="G1221" s="201"/>
      <c r="H1221" s="202"/>
      <c r="O1221" s="202"/>
      <c r="R1221" s="202"/>
    </row>
    <row r="1222" spans="1:18" ht="44.25" customHeight="1">
      <c r="A1222" s="200"/>
      <c r="B1222" s="200"/>
      <c r="C1222" s="200"/>
      <c r="F1222" s="201"/>
      <c r="G1222" s="201"/>
      <c r="H1222" s="202"/>
      <c r="O1222" s="202"/>
      <c r="R1222" s="202"/>
    </row>
    <row r="1223" spans="1:18" ht="44.25" customHeight="1">
      <c r="A1223" s="200"/>
      <c r="B1223" s="200"/>
      <c r="C1223" s="200"/>
      <c r="F1223" s="201"/>
      <c r="G1223" s="201"/>
      <c r="H1223" s="202"/>
      <c r="O1223" s="202"/>
      <c r="R1223" s="202"/>
    </row>
    <row r="1224" spans="1:18" ht="44.25" customHeight="1">
      <c r="A1224" s="200"/>
      <c r="B1224" s="200"/>
      <c r="C1224" s="200"/>
      <c r="F1224" s="201"/>
      <c r="G1224" s="201"/>
      <c r="H1224" s="202"/>
      <c r="O1224" s="202"/>
      <c r="R1224" s="202"/>
    </row>
    <row r="1225" spans="1:18" ht="44.25" customHeight="1">
      <c r="A1225" s="200"/>
      <c r="B1225" s="200"/>
      <c r="C1225" s="200"/>
      <c r="F1225" s="201"/>
      <c r="G1225" s="201"/>
      <c r="H1225" s="202"/>
      <c r="O1225" s="202"/>
      <c r="R1225" s="202"/>
    </row>
    <row r="1226" spans="1:18" ht="44.25" customHeight="1">
      <c r="A1226" s="200"/>
      <c r="B1226" s="200"/>
      <c r="C1226" s="200"/>
      <c r="F1226" s="201"/>
      <c r="G1226" s="201"/>
      <c r="H1226" s="202"/>
      <c r="O1226" s="202"/>
      <c r="R1226" s="202"/>
    </row>
    <row r="1227" spans="1:18" ht="44.25" customHeight="1">
      <c r="A1227" s="200"/>
      <c r="B1227" s="200"/>
      <c r="C1227" s="200"/>
      <c r="F1227" s="201"/>
      <c r="G1227" s="201"/>
      <c r="H1227" s="202"/>
      <c r="O1227" s="202"/>
      <c r="R1227" s="202"/>
    </row>
    <row r="1228" spans="1:18" ht="44.25" customHeight="1">
      <c r="A1228" s="200"/>
      <c r="B1228" s="200"/>
      <c r="C1228" s="200"/>
      <c r="F1228" s="201"/>
      <c r="G1228" s="201"/>
      <c r="H1228" s="202"/>
      <c r="O1228" s="202"/>
      <c r="R1228" s="202"/>
    </row>
    <row r="1229" spans="1:18" ht="44.25" customHeight="1">
      <c r="A1229" s="200"/>
      <c r="B1229" s="200"/>
      <c r="C1229" s="200"/>
      <c r="F1229" s="201"/>
      <c r="G1229" s="201"/>
      <c r="H1229" s="202"/>
      <c r="O1229" s="202"/>
      <c r="R1229" s="202"/>
    </row>
    <row r="1230" spans="1:18" ht="44.25" customHeight="1">
      <c r="A1230" s="200"/>
      <c r="B1230" s="200"/>
      <c r="C1230" s="200"/>
      <c r="F1230" s="201"/>
      <c r="G1230" s="201"/>
      <c r="H1230" s="202"/>
      <c r="O1230" s="202"/>
      <c r="R1230" s="202"/>
    </row>
    <row r="1231" spans="1:18" ht="44.25" customHeight="1">
      <c r="A1231" s="200"/>
      <c r="B1231" s="200"/>
      <c r="C1231" s="200"/>
      <c r="F1231" s="201"/>
      <c r="G1231" s="201"/>
      <c r="H1231" s="202"/>
      <c r="O1231" s="202"/>
      <c r="R1231" s="202"/>
    </row>
    <row r="1232" spans="1:18" ht="44.25" customHeight="1">
      <c r="A1232" s="200"/>
      <c r="B1232" s="200"/>
      <c r="C1232" s="200"/>
      <c r="F1232" s="201"/>
      <c r="G1232" s="201"/>
      <c r="H1232" s="202"/>
      <c r="O1232" s="202"/>
      <c r="R1232" s="202"/>
    </row>
    <row r="1233" spans="1:18" ht="44.25" customHeight="1">
      <c r="A1233" s="200"/>
      <c r="B1233" s="200"/>
      <c r="C1233" s="200"/>
      <c r="F1233" s="201"/>
      <c r="G1233" s="201"/>
      <c r="H1233" s="202"/>
      <c r="O1233" s="202"/>
      <c r="R1233" s="202"/>
    </row>
    <row r="1234" spans="1:18" ht="44.25" customHeight="1">
      <c r="A1234" s="200"/>
      <c r="B1234" s="200"/>
      <c r="C1234" s="200"/>
      <c r="F1234" s="201"/>
      <c r="G1234" s="201"/>
      <c r="H1234" s="202"/>
      <c r="O1234" s="202"/>
      <c r="R1234" s="202"/>
    </row>
    <row r="1235" spans="1:18" ht="44.25" customHeight="1">
      <c r="A1235" s="200"/>
      <c r="B1235" s="200"/>
      <c r="C1235" s="200"/>
      <c r="F1235" s="201"/>
      <c r="G1235" s="201"/>
      <c r="H1235" s="202"/>
      <c r="O1235" s="202"/>
      <c r="R1235" s="202"/>
    </row>
    <row r="1236" spans="1:18" ht="44.25" customHeight="1">
      <c r="A1236" s="200"/>
      <c r="B1236" s="200"/>
      <c r="C1236" s="200"/>
      <c r="F1236" s="201"/>
      <c r="G1236" s="201"/>
      <c r="H1236" s="202"/>
      <c r="O1236" s="202"/>
      <c r="R1236" s="202"/>
    </row>
    <row r="1237" spans="1:18" ht="44.25" customHeight="1">
      <c r="A1237" s="200"/>
      <c r="B1237" s="200"/>
      <c r="C1237" s="200"/>
      <c r="F1237" s="201"/>
      <c r="G1237" s="201"/>
      <c r="H1237" s="202"/>
      <c r="O1237" s="202"/>
      <c r="R1237" s="202"/>
    </row>
    <row r="1238" spans="1:18" ht="44.25" customHeight="1">
      <c r="A1238" s="200"/>
      <c r="B1238" s="200"/>
      <c r="C1238" s="200"/>
      <c r="F1238" s="201"/>
      <c r="G1238" s="201"/>
      <c r="H1238" s="202"/>
      <c r="O1238" s="202"/>
      <c r="R1238" s="202"/>
    </row>
    <row r="1239" spans="1:18" ht="44.25" customHeight="1">
      <c r="A1239" s="200"/>
      <c r="B1239" s="200"/>
      <c r="C1239" s="200"/>
      <c r="F1239" s="201"/>
      <c r="G1239" s="201"/>
      <c r="H1239" s="202"/>
      <c r="O1239" s="202"/>
      <c r="R1239" s="202"/>
    </row>
    <row r="1240" spans="1:18" ht="44.25" customHeight="1">
      <c r="A1240" s="200"/>
      <c r="B1240" s="200"/>
      <c r="C1240" s="200"/>
      <c r="F1240" s="201"/>
      <c r="G1240" s="201"/>
      <c r="H1240" s="202"/>
      <c r="O1240" s="202"/>
      <c r="R1240" s="202"/>
    </row>
    <row r="1241" spans="1:18" ht="44.25" customHeight="1">
      <c r="A1241" s="200"/>
      <c r="B1241" s="200"/>
      <c r="C1241" s="200"/>
      <c r="F1241" s="201"/>
      <c r="G1241" s="201"/>
      <c r="H1241" s="202"/>
      <c r="O1241" s="202"/>
      <c r="R1241" s="202"/>
    </row>
    <row r="1242" spans="1:18" ht="44.25" customHeight="1">
      <c r="A1242" s="200"/>
      <c r="B1242" s="200"/>
      <c r="C1242" s="200"/>
      <c r="F1242" s="201"/>
      <c r="G1242" s="201"/>
      <c r="H1242" s="202"/>
      <c r="O1242" s="202"/>
      <c r="R1242" s="202"/>
    </row>
    <row r="1243" spans="1:18" ht="44.25" customHeight="1">
      <c r="A1243" s="200"/>
      <c r="B1243" s="200"/>
      <c r="C1243" s="200"/>
      <c r="F1243" s="201"/>
      <c r="G1243" s="201"/>
      <c r="H1243" s="202"/>
      <c r="O1243" s="202"/>
      <c r="R1243" s="202"/>
    </row>
    <row r="1244" spans="1:18" ht="44.25" customHeight="1">
      <c r="A1244" s="200"/>
      <c r="B1244" s="200"/>
      <c r="C1244" s="200"/>
      <c r="F1244" s="201"/>
      <c r="G1244" s="201"/>
      <c r="H1244" s="202"/>
      <c r="O1244" s="202"/>
      <c r="R1244" s="202"/>
    </row>
    <row r="1245" spans="1:18" ht="44.25" customHeight="1">
      <c r="A1245" s="200"/>
      <c r="B1245" s="200"/>
      <c r="C1245" s="200"/>
      <c r="F1245" s="201"/>
      <c r="G1245" s="201"/>
      <c r="H1245" s="202"/>
      <c r="O1245" s="202"/>
      <c r="R1245" s="202"/>
    </row>
    <row r="1246" spans="1:18" ht="44.25" customHeight="1">
      <c r="A1246" s="200"/>
      <c r="B1246" s="200"/>
      <c r="C1246" s="200"/>
      <c r="F1246" s="201"/>
      <c r="G1246" s="201"/>
      <c r="H1246" s="202"/>
      <c r="O1246" s="202"/>
      <c r="R1246" s="202"/>
    </row>
    <row r="1247" spans="1:18" ht="44.25" customHeight="1">
      <c r="A1247" s="200"/>
      <c r="B1247" s="200"/>
      <c r="C1247" s="200"/>
      <c r="F1247" s="201"/>
      <c r="G1247" s="201"/>
      <c r="H1247" s="202"/>
      <c r="O1247" s="202"/>
      <c r="R1247" s="202"/>
    </row>
    <row r="1248" spans="1:18" ht="44.25" customHeight="1">
      <c r="A1248" s="200"/>
      <c r="B1248" s="200"/>
      <c r="C1248" s="200"/>
      <c r="F1248" s="201"/>
      <c r="G1248" s="201"/>
      <c r="H1248" s="202"/>
      <c r="O1248" s="202"/>
      <c r="R1248" s="202"/>
    </row>
    <row r="1249" spans="1:18" ht="44.25" customHeight="1">
      <c r="A1249" s="200"/>
      <c r="B1249" s="200"/>
      <c r="C1249" s="200"/>
      <c r="F1249" s="201"/>
      <c r="G1249" s="201"/>
      <c r="H1249" s="202"/>
      <c r="O1249" s="202"/>
      <c r="R1249" s="202"/>
    </row>
    <row r="1250" spans="1:18" ht="44.25" customHeight="1">
      <c r="A1250" s="200"/>
      <c r="B1250" s="200"/>
      <c r="C1250" s="200"/>
      <c r="F1250" s="201"/>
      <c r="G1250" s="201"/>
      <c r="H1250" s="202"/>
      <c r="O1250" s="202"/>
      <c r="R1250" s="202"/>
    </row>
    <row r="1251" spans="1:18" ht="44.25" customHeight="1">
      <c r="A1251" s="200"/>
      <c r="B1251" s="200"/>
      <c r="C1251" s="200"/>
      <c r="F1251" s="201"/>
      <c r="G1251" s="201"/>
      <c r="H1251" s="202"/>
      <c r="O1251" s="202"/>
      <c r="R1251" s="202"/>
    </row>
    <row r="1252" spans="1:18" ht="44.25" customHeight="1">
      <c r="A1252" s="200"/>
      <c r="B1252" s="200"/>
      <c r="C1252" s="200"/>
      <c r="F1252" s="201"/>
      <c r="G1252" s="201"/>
      <c r="H1252" s="202"/>
      <c r="O1252" s="202"/>
      <c r="R1252" s="202"/>
    </row>
    <row r="1253" spans="1:18" ht="44.25" customHeight="1">
      <c r="A1253" s="200"/>
      <c r="B1253" s="200"/>
      <c r="C1253" s="200"/>
      <c r="F1253" s="201"/>
      <c r="G1253" s="201"/>
      <c r="H1253" s="202"/>
      <c r="O1253" s="202"/>
      <c r="R1253" s="202"/>
    </row>
    <row r="1254" spans="1:18" ht="44.25" customHeight="1">
      <c r="A1254" s="200"/>
      <c r="B1254" s="200"/>
      <c r="C1254" s="200"/>
      <c r="F1254" s="201"/>
      <c r="G1254" s="201"/>
      <c r="H1254" s="202"/>
      <c r="O1254" s="202"/>
      <c r="R1254" s="202"/>
    </row>
    <row r="1255" spans="1:18" ht="44.25" customHeight="1">
      <c r="A1255" s="200"/>
      <c r="B1255" s="200"/>
      <c r="C1255" s="200"/>
      <c r="F1255" s="201"/>
      <c r="G1255" s="201"/>
      <c r="H1255" s="202"/>
      <c r="O1255" s="202"/>
      <c r="R1255" s="202"/>
    </row>
    <row r="1256" spans="1:18" ht="44.25" customHeight="1">
      <c r="A1256" s="200"/>
      <c r="B1256" s="200"/>
      <c r="C1256" s="200"/>
      <c r="F1256" s="201"/>
      <c r="G1256" s="201"/>
      <c r="H1256" s="202"/>
      <c r="O1256" s="202"/>
      <c r="R1256" s="202"/>
    </row>
    <row r="1257" spans="1:18" ht="44.25" customHeight="1">
      <c r="A1257" s="200"/>
      <c r="B1257" s="200"/>
      <c r="C1257" s="200"/>
      <c r="F1257" s="201"/>
      <c r="G1257" s="201"/>
      <c r="H1257" s="202"/>
      <c r="O1257" s="202"/>
      <c r="R1257" s="202"/>
    </row>
    <row r="1258" spans="1:18" ht="44.25" customHeight="1">
      <c r="A1258" s="200"/>
      <c r="B1258" s="200"/>
      <c r="C1258" s="200"/>
      <c r="F1258" s="201"/>
      <c r="G1258" s="201"/>
      <c r="H1258" s="202"/>
      <c r="O1258" s="202"/>
      <c r="R1258" s="202"/>
    </row>
    <row r="1259" spans="1:18" ht="44.25" customHeight="1">
      <c r="A1259" s="200"/>
      <c r="B1259" s="200"/>
      <c r="C1259" s="200"/>
      <c r="F1259" s="201"/>
      <c r="G1259" s="201"/>
      <c r="H1259" s="202"/>
      <c r="O1259" s="202"/>
      <c r="R1259" s="202"/>
    </row>
    <row r="1260" spans="1:18" ht="44.25" customHeight="1">
      <c r="A1260" s="200"/>
      <c r="B1260" s="200"/>
      <c r="C1260" s="200"/>
      <c r="F1260" s="201"/>
      <c r="G1260" s="201"/>
      <c r="H1260" s="202"/>
      <c r="O1260" s="202"/>
      <c r="R1260" s="202"/>
    </row>
    <row r="1261" spans="1:18" ht="44.25" customHeight="1">
      <c r="A1261" s="200"/>
      <c r="B1261" s="200"/>
      <c r="C1261" s="200"/>
      <c r="F1261" s="201"/>
      <c r="G1261" s="201"/>
      <c r="H1261" s="202"/>
      <c r="O1261" s="202"/>
      <c r="R1261" s="202"/>
    </row>
    <row r="1262" spans="1:18" ht="44.25" customHeight="1">
      <c r="A1262" s="200"/>
      <c r="B1262" s="200"/>
      <c r="C1262" s="200"/>
      <c r="F1262" s="201"/>
      <c r="G1262" s="201"/>
      <c r="H1262" s="202"/>
      <c r="O1262" s="202"/>
      <c r="R1262" s="202"/>
    </row>
    <row r="1263" spans="1:18" ht="44.25" customHeight="1">
      <c r="A1263" s="200"/>
      <c r="B1263" s="200"/>
      <c r="C1263" s="200"/>
      <c r="F1263" s="201"/>
      <c r="G1263" s="201"/>
      <c r="H1263" s="202"/>
      <c r="O1263" s="202"/>
      <c r="R1263" s="202"/>
    </row>
    <row r="1264" spans="1:18" ht="44.25" customHeight="1">
      <c r="A1264" s="200"/>
      <c r="B1264" s="200"/>
      <c r="C1264" s="200"/>
      <c r="F1264" s="201"/>
      <c r="G1264" s="201"/>
      <c r="H1264" s="202"/>
      <c r="O1264" s="202"/>
      <c r="R1264" s="202"/>
    </row>
    <row r="1265" spans="1:18" ht="44.25" customHeight="1">
      <c r="A1265" s="200"/>
      <c r="B1265" s="200"/>
      <c r="C1265" s="200"/>
      <c r="F1265" s="201"/>
      <c r="G1265" s="201"/>
      <c r="H1265" s="202"/>
      <c r="O1265" s="202"/>
      <c r="R1265" s="202"/>
    </row>
    <row r="1266" spans="1:18" ht="44.25" customHeight="1">
      <c r="A1266" s="200"/>
      <c r="B1266" s="200"/>
      <c r="C1266" s="200"/>
      <c r="F1266" s="201"/>
      <c r="G1266" s="201"/>
      <c r="H1266" s="202"/>
      <c r="O1266" s="202"/>
      <c r="R1266" s="202"/>
    </row>
    <row r="1267" spans="1:18" ht="44.25" customHeight="1">
      <c r="A1267" s="200"/>
      <c r="B1267" s="200"/>
      <c r="C1267" s="200"/>
      <c r="F1267" s="201"/>
      <c r="G1267" s="201"/>
      <c r="H1267" s="202"/>
      <c r="O1267" s="202"/>
      <c r="R1267" s="202"/>
    </row>
    <row r="1268" spans="1:18" ht="44.25" customHeight="1">
      <c r="A1268" s="200"/>
      <c r="B1268" s="200"/>
      <c r="C1268" s="200"/>
      <c r="F1268" s="201"/>
      <c r="G1268" s="201"/>
      <c r="H1268" s="202"/>
      <c r="O1268" s="202"/>
      <c r="R1268" s="202"/>
    </row>
    <row r="1269" spans="1:18" ht="44.25" customHeight="1">
      <c r="A1269" s="200"/>
      <c r="B1269" s="200"/>
      <c r="C1269" s="200"/>
      <c r="F1269" s="201"/>
      <c r="G1269" s="201"/>
      <c r="H1269" s="202"/>
      <c r="O1269" s="202"/>
      <c r="R1269" s="202"/>
    </row>
    <row r="1270" spans="1:18" ht="44.25" customHeight="1">
      <c r="A1270" s="200"/>
      <c r="B1270" s="200"/>
      <c r="C1270" s="200"/>
      <c r="F1270" s="201"/>
      <c r="G1270" s="201"/>
      <c r="H1270" s="202"/>
      <c r="O1270" s="202"/>
      <c r="R1270" s="202"/>
    </row>
    <row r="1271" spans="1:18" ht="44.25" customHeight="1">
      <c r="A1271" s="200"/>
      <c r="B1271" s="200"/>
      <c r="C1271" s="200"/>
      <c r="F1271" s="201"/>
      <c r="G1271" s="201"/>
      <c r="H1271" s="202"/>
      <c r="O1271" s="202"/>
      <c r="R1271" s="202"/>
    </row>
    <row r="1272" spans="1:18" ht="44.25" customHeight="1">
      <c r="A1272" s="200"/>
      <c r="B1272" s="200"/>
      <c r="C1272" s="200"/>
      <c r="F1272" s="201"/>
      <c r="G1272" s="201"/>
      <c r="H1272" s="202"/>
      <c r="O1272" s="202"/>
      <c r="R1272" s="202"/>
    </row>
    <row r="1273" spans="1:18" ht="44.25" customHeight="1">
      <c r="A1273" s="200"/>
      <c r="B1273" s="200"/>
      <c r="C1273" s="200"/>
      <c r="F1273" s="201"/>
      <c r="G1273" s="201"/>
      <c r="H1273" s="202"/>
      <c r="O1273" s="202"/>
      <c r="R1273" s="202"/>
    </row>
    <row r="1274" spans="1:18" ht="44.25" customHeight="1">
      <c r="A1274" s="200"/>
      <c r="B1274" s="200"/>
      <c r="C1274" s="200"/>
      <c r="F1274" s="201"/>
      <c r="G1274" s="201"/>
      <c r="H1274" s="202"/>
      <c r="O1274" s="202"/>
      <c r="R1274" s="202"/>
    </row>
    <row r="1275" spans="1:18" ht="44.25" customHeight="1">
      <c r="A1275" s="200"/>
      <c r="B1275" s="200"/>
      <c r="C1275" s="200"/>
      <c r="F1275" s="201"/>
      <c r="G1275" s="201"/>
      <c r="H1275" s="202"/>
      <c r="O1275" s="202"/>
      <c r="R1275" s="202"/>
    </row>
    <row r="1276" spans="1:18" ht="44.25" customHeight="1">
      <c r="A1276" s="200"/>
      <c r="B1276" s="200"/>
      <c r="C1276" s="200"/>
      <c r="F1276" s="201"/>
      <c r="G1276" s="201"/>
      <c r="H1276" s="202"/>
      <c r="O1276" s="202"/>
      <c r="R1276" s="202"/>
    </row>
    <row r="1277" spans="1:18" ht="44.25" customHeight="1">
      <c r="A1277" s="200"/>
      <c r="B1277" s="200"/>
      <c r="C1277" s="200"/>
      <c r="F1277" s="201"/>
      <c r="G1277" s="201"/>
      <c r="H1277" s="202"/>
      <c r="O1277" s="202"/>
      <c r="R1277" s="202"/>
    </row>
    <row r="1278" spans="1:18" ht="44.25" customHeight="1">
      <c r="A1278" s="200"/>
      <c r="B1278" s="200"/>
      <c r="C1278" s="200"/>
      <c r="F1278" s="201"/>
      <c r="G1278" s="201"/>
      <c r="H1278" s="202"/>
      <c r="O1278" s="202"/>
      <c r="R1278" s="202"/>
    </row>
    <row r="1279" spans="1:18" ht="44.25" customHeight="1">
      <c r="A1279" s="200"/>
      <c r="B1279" s="200"/>
      <c r="C1279" s="200"/>
      <c r="F1279" s="201"/>
      <c r="G1279" s="201"/>
      <c r="H1279" s="202"/>
      <c r="O1279" s="202"/>
      <c r="R1279" s="202"/>
    </row>
    <row r="1280" spans="1:18" ht="44.25" customHeight="1">
      <c r="A1280" s="200"/>
      <c r="B1280" s="200"/>
      <c r="C1280" s="200"/>
      <c r="F1280" s="201"/>
      <c r="G1280" s="201"/>
      <c r="H1280" s="202"/>
      <c r="O1280" s="202"/>
      <c r="R1280" s="202"/>
    </row>
    <row r="1281" spans="1:18" ht="44.25" customHeight="1">
      <c r="A1281" s="200"/>
      <c r="B1281" s="200"/>
      <c r="C1281" s="200"/>
      <c r="F1281" s="201"/>
      <c r="G1281" s="201"/>
      <c r="H1281" s="202"/>
      <c r="O1281" s="202"/>
      <c r="R1281" s="202"/>
    </row>
    <row r="1282" spans="1:18" ht="44.25" customHeight="1">
      <c r="A1282" s="200"/>
      <c r="B1282" s="200"/>
      <c r="C1282" s="200"/>
      <c r="F1282" s="201"/>
      <c r="G1282" s="201"/>
      <c r="H1282" s="202"/>
      <c r="O1282" s="202"/>
      <c r="R1282" s="202"/>
    </row>
    <row r="1283" spans="1:18" ht="44.25" customHeight="1">
      <c r="A1283" s="200"/>
      <c r="B1283" s="200"/>
      <c r="C1283" s="200"/>
      <c r="F1283" s="201"/>
      <c r="G1283" s="201"/>
      <c r="H1283" s="202"/>
      <c r="O1283" s="202"/>
      <c r="R1283" s="202"/>
    </row>
    <row r="1284" spans="1:18" ht="44.25" customHeight="1">
      <c r="A1284" s="200"/>
      <c r="B1284" s="200"/>
      <c r="C1284" s="200"/>
      <c r="F1284" s="201"/>
      <c r="G1284" s="201"/>
      <c r="H1284" s="202"/>
      <c r="O1284" s="202"/>
      <c r="R1284" s="202"/>
    </row>
    <row r="1285" spans="1:18" ht="44.25" customHeight="1">
      <c r="A1285" s="200"/>
      <c r="B1285" s="200"/>
      <c r="C1285" s="200"/>
      <c r="F1285" s="201"/>
      <c r="G1285" s="201"/>
      <c r="H1285" s="202"/>
      <c r="O1285" s="202"/>
      <c r="R1285" s="202"/>
    </row>
    <row r="1286" spans="1:18" ht="44.25" customHeight="1">
      <c r="A1286" s="200"/>
      <c r="B1286" s="200"/>
      <c r="C1286" s="200"/>
      <c r="F1286" s="201"/>
      <c r="G1286" s="201"/>
      <c r="H1286" s="202"/>
      <c r="O1286" s="202"/>
      <c r="R1286" s="202"/>
    </row>
    <row r="1287" spans="1:18" ht="44.25" customHeight="1">
      <c r="A1287" s="200"/>
      <c r="B1287" s="200"/>
      <c r="C1287" s="200"/>
      <c r="F1287" s="201"/>
      <c r="G1287" s="201"/>
      <c r="H1287" s="202"/>
      <c r="O1287" s="202"/>
      <c r="R1287" s="202"/>
    </row>
    <row r="1288" spans="1:18" ht="44.25" customHeight="1">
      <c r="A1288" s="200"/>
      <c r="B1288" s="200"/>
      <c r="C1288" s="200"/>
      <c r="F1288" s="201"/>
      <c r="G1288" s="201"/>
      <c r="H1288" s="202"/>
      <c r="O1288" s="202"/>
      <c r="R1288" s="202"/>
    </row>
    <row r="1289" spans="1:18" ht="44.25" customHeight="1">
      <c r="A1289" s="200"/>
      <c r="B1289" s="200"/>
      <c r="C1289" s="200"/>
      <c r="F1289" s="201"/>
      <c r="G1289" s="201"/>
      <c r="H1289" s="202"/>
      <c r="O1289" s="202"/>
      <c r="R1289" s="202"/>
    </row>
    <row r="1290" spans="1:18" ht="44.25" customHeight="1">
      <c r="A1290" s="200"/>
      <c r="B1290" s="200"/>
      <c r="C1290" s="200"/>
      <c r="F1290" s="201"/>
      <c r="G1290" s="201"/>
      <c r="H1290" s="202"/>
      <c r="O1290" s="202"/>
      <c r="R1290" s="202"/>
    </row>
    <row r="1291" spans="1:18" ht="44.25" customHeight="1">
      <c r="A1291" s="200"/>
      <c r="B1291" s="200"/>
      <c r="C1291" s="200"/>
      <c r="F1291" s="201"/>
      <c r="G1291" s="201"/>
      <c r="H1291" s="202"/>
      <c r="O1291" s="202"/>
      <c r="R1291" s="202"/>
    </row>
    <row r="1292" spans="1:18" ht="44.25" customHeight="1">
      <c r="A1292" s="200"/>
      <c r="B1292" s="200"/>
      <c r="C1292" s="200"/>
      <c r="F1292" s="201"/>
      <c r="G1292" s="201"/>
      <c r="H1292" s="202"/>
      <c r="O1292" s="202"/>
      <c r="R1292" s="202"/>
    </row>
    <row r="1293" spans="1:18" ht="44.25" customHeight="1">
      <c r="A1293" s="200"/>
      <c r="B1293" s="200"/>
      <c r="C1293" s="200"/>
      <c r="F1293" s="201"/>
      <c r="G1293" s="201"/>
      <c r="H1293" s="202"/>
      <c r="O1293" s="202"/>
      <c r="R1293" s="202"/>
    </row>
    <row r="1294" spans="1:18" ht="44.25" customHeight="1">
      <c r="A1294" s="200"/>
      <c r="B1294" s="200"/>
      <c r="C1294" s="200"/>
      <c r="F1294" s="201"/>
      <c r="G1294" s="201"/>
      <c r="H1294" s="202"/>
      <c r="O1294" s="202"/>
      <c r="R1294" s="202"/>
    </row>
    <row r="1295" spans="1:18" ht="44.25" customHeight="1">
      <c r="A1295" s="200"/>
      <c r="B1295" s="200"/>
      <c r="C1295" s="200"/>
      <c r="F1295" s="201"/>
      <c r="G1295" s="201"/>
      <c r="H1295" s="202"/>
      <c r="O1295" s="202"/>
      <c r="R1295" s="202"/>
    </row>
    <row r="1296" spans="1:18" ht="44.25" customHeight="1">
      <c r="A1296" s="200"/>
      <c r="B1296" s="200"/>
      <c r="C1296" s="200"/>
      <c r="F1296" s="201"/>
      <c r="G1296" s="201"/>
      <c r="H1296" s="202"/>
      <c r="O1296" s="202"/>
      <c r="R1296" s="202"/>
    </row>
    <row r="1297" spans="1:18" ht="44.25" customHeight="1">
      <c r="A1297" s="200"/>
      <c r="B1297" s="200"/>
      <c r="C1297" s="200"/>
      <c r="F1297" s="201"/>
      <c r="G1297" s="201"/>
      <c r="H1297" s="202"/>
      <c r="O1297" s="202"/>
      <c r="R1297" s="202"/>
    </row>
    <row r="1298" spans="1:18" ht="44.25" customHeight="1">
      <c r="A1298" s="200"/>
      <c r="B1298" s="200"/>
      <c r="C1298" s="200"/>
      <c r="F1298" s="201"/>
      <c r="G1298" s="201"/>
      <c r="H1298" s="202"/>
      <c r="O1298" s="202"/>
      <c r="R1298" s="202"/>
    </row>
    <row r="1299" spans="1:18" ht="44.25" customHeight="1">
      <c r="A1299" s="200"/>
      <c r="B1299" s="200"/>
      <c r="C1299" s="200"/>
      <c r="F1299" s="201"/>
      <c r="G1299" s="201"/>
      <c r="H1299" s="202"/>
      <c r="O1299" s="202"/>
      <c r="R1299" s="202"/>
    </row>
    <row r="1300" spans="1:18" ht="44.25" customHeight="1">
      <c r="A1300" s="200"/>
      <c r="B1300" s="200"/>
      <c r="C1300" s="200"/>
      <c r="F1300" s="201"/>
      <c r="G1300" s="201"/>
      <c r="H1300" s="202"/>
      <c r="O1300" s="202"/>
      <c r="R1300" s="202"/>
    </row>
    <row r="1301" spans="1:18" ht="44.25" customHeight="1">
      <c r="A1301" s="200"/>
      <c r="B1301" s="200"/>
      <c r="C1301" s="200"/>
      <c r="F1301" s="201"/>
      <c r="G1301" s="201"/>
      <c r="H1301" s="202"/>
      <c r="O1301" s="202"/>
      <c r="R1301" s="202"/>
    </row>
    <row r="1302" spans="1:18" ht="44.25" customHeight="1">
      <c r="A1302" s="200"/>
      <c r="B1302" s="200"/>
      <c r="C1302" s="200"/>
      <c r="F1302" s="201"/>
      <c r="G1302" s="201"/>
      <c r="H1302" s="202"/>
      <c r="O1302" s="202"/>
      <c r="R1302" s="202"/>
    </row>
    <row r="1303" spans="1:18" ht="44.25" customHeight="1">
      <c r="A1303" s="200"/>
      <c r="B1303" s="200"/>
      <c r="C1303" s="200"/>
      <c r="F1303" s="201"/>
      <c r="G1303" s="201"/>
      <c r="H1303" s="202"/>
      <c r="O1303" s="202"/>
      <c r="R1303" s="202"/>
    </row>
    <row r="1304" spans="1:18" ht="44.25" customHeight="1">
      <c r="A1304" s="200"/>
      <c r="B1304" s="200"/>
      <c r="C1304" s="200"/>
      <c r="F1304" s="201"/>
      <c r="G1304" s="201"/>
      <c r="H1304" s="202"/>
      <c r="O1304" s="202"/>
      <c r="R1304" s="202"/>
    </row>
    <row r="1305" spans="1:18" ht="44.25" customHeight="1">
      <c r="A1305" s="200"/>
      <c r="B1305" s="200"/>
      <c r="C1305" s="200"/>
      <c r="F1305" s="201"/>
      <c r="G1305" s="201"/>
      <c r="H1305" s="202"/>
      <c r="O1305" s="202"/>
      <c r="R1305" s="202"/>
    </row>
    <row r="1306" spans="1:18" ht="44.25" customHeight="1">
      <c r="A1306" s="200"/>
      <c r="B1306" s="200"/>
      <c r="C1306" s="200"/>
      <c r="F1306" s="201"/>
      <c r="G1306" s="201"/>
      <c r="H1306" s="202"/>
      <c r="O1306" s="202"/>
      <c r="R1306" s="202"/>
    </row>
    <row r="1307" spans="1:18" ht="44.25" customHeight="1">
      <c r="A1307" s="200"/>
      <c r="B1307" s="200"/>
      <c r="C1307" s="200"/>
      <c r="F1307" s="201"/>
      <c r="G1307" s="201"/>
      <c r="H1307" s="202"/>
      <c r="O1307" s="202"/>
      <c r="R1307" s="202"/>
    </row>
    <row r="1308" spans="1:18" ht="44.25" customHeight="1">
      <c r="A1308" s="200"/>
      <c r="B1308" s="200"/>
      <c r="C1308" s="200"/>
      <c r="F1308" s="201"/>
      <c r="G1308" s="201"/>
      <c r="H1308" s="202"/>
      <c r="O1308" s="202"/>
      <c r="R1308" s="202"/>
    </row>
    <row r="1309" spans="1:18" ht="44.25" customHeight="1">
      <c r="A1309" s="200"/>
      <c r="B1309" s="200"/>
      <c r="C1309" s="200"/>
      <c r="F1309" s="201"/>
      <c r="G1309" s="201"/>
      <c r="H1309" s="202"/>
      <c r="O1309" s="202"/>
      <c r="R1309" s="202"/>
    </row>
    <row r="1310" spans="1:18" ht="44.25" customHeight="1">
      <c r="A1310" s="200"/>
      <c r="B1310" s="200"/>
      <c r="C1310" s="200"/>
      <c r="F1310" s="201"/>
      <c r="G1310" s="201"/>
      <c r="H1310" s="202"/>
      <c r="O1310" s="202"/>
      <c r="R1310" s="202"/>
    </row>
    <row r="1311" spans="1:18" ht="44.25" customHeight="1">
      <c r="A1311" s="200"/>
      <c r="B1311" s="200"/>
      <c r="C1311" s="200"/>
      <c r="F1311" s="201"/>
      <c r="G1311" s="201"/>
      <c r="H1311" s="202"/>
      <c r="O1311" s="202"/>
      <c r="R1311" s="202"/>
    </row>
    <row r="1312" spans="1:18" ht="44.25" customHeight="1">
      <c r="A1312" s="200"/>
      <c r="B1312" s="200"/>
      <c r="C1312" s="200"/>
      <c r="F1312" s="201"/>
      <c r="G1312" s="201"/>
      <c r="H1312" s="202"/>
      <c r="O1312" s="202"/>
      <c r="R1312" s="202"/>
    </row>
    <row r="1313" spans="1:18" ht="44.25" customHeight="1">
      <c r="A1313" s="200"/>
      <c r="B1313" s="200"/>
      <c r="C1313" s="200"/>
      <c r="F1313" s="201"/>
      <c r="G1313" s="201"/>
      <c r="H1313" s="202"/>
      <c r="O1313" s="202"/>
      <c r="R1313" s="202"/>
    </row>
    <row r="1314" spans="1:18" ht="44.25" customHeight="1">
      <c r="A1314" s="200"/>
      <c r="B1314" s="200"/>
      <c r="C1314" s="200"/>
      <c r="F1314" s="201"/>
      <c r="G1314" s="201"/>
      <c r="H1314" s="202"/>
      <c r="O1314" s="202"/>
      <c r="R1314" s="202"/>
    </row>
    <row r="1315" spans="1:18" ht="44.25" customHeight="1">
      <c r="A1315" s="200"/>
      <c r="B1315" s="200"/>
      <c r="C1315" s="200"/>
      <c r="F1315" s="201"/>
      <c r="G1315" s="201"/>
      <c r="H1315" s="202"/>
      <c r="O1315" s="202"/>
      <c r="R1315" s="202"/>
    </row>
    <row r="1316" spans="1:18" ht="44.25" customHeight="1">
      <c r="A1316" s="200"/>
      <c r="B1316" s="200"/>
      <c r="C1316" s="200"/>
      <c r="F1316" s="201"/>
      <c r="G1316" s="201"/>
      <c r="H1316" s="202"/>
      <c r="O1316" s="202"/>
      <c r="R1316" s="202"/>
    </row>
    <row r="1317" spans="1:18" ht="44.25" customHeight="1">
      <c r="A1317" s="200"/>
      <c r="B1317" s="200"/>
      <c r="C1317" s="200"/>
      <c r="F1317" s="201"/>
      <c r="G1317" s="201"/>
      <c r="H1317" s="202"/>
      <c r="O1317" s="202"/>
      <c r="R1317" s="202"/>
    </row>
    <row r="1318" spans="1:18" ht="44.25" customHeight="1">
      <c r="A1318" s="200"/>
      <c r="B1318" s="200"/>
      <c r="C1318" s="200"/>
      <c r="F1318" s="201"/>
      <c r="G1318" s="201"/>
      <c r="H1318" s="202"/>
      <c r="O1318" s="202"/>
      <c r="R1318" s="202"/>
    </row>
    <row r="1319" spans="1:18" ht="44.25" customHeight="1">
      <c r="A1319" s="200"/>
      <c r="B1319" s="200"/>
      <c r="C1319" s="200"/>
      <c r="F1319" s="201"/>
      <c r="G1319" s="201"/>
      <c r="H1319" s="202"/>
      <c r="O1319" s="202"/>
      <c r="R1319" s="202"/>
    </row>
    <row r="1320" spans="1:18" ht="44.25" customHeight="1">
      <c r="A1320" s="200"/>
      <c r="B1320" s="200"/>
      <c r="C1320" s="200"/>
      <c r="F1320" s="201"/>
      <c r="G1320" s="201"/>
      <c r="H1320" s="202"/>
      <c r="O1320" s="202"/>
      <c r="R1320" s="202"/>
    </row>
    <row r="1321" spans="1:18" ht="44.25" customHeight="1">
      <c r="A1321" s="200"/>
      <c r="B1321" s="200"/>
      <c r="C1321" s="200"/>
      <c r="F1321" s="201"/>
      <c r="G1321" s="201"/>
      <c r="H1321" s="202"/>
      <c r="O1321" s="202"/>
      <c r="R1321" s="202"/>
    </row>
    <row r="1322" spans="1:18" ht="44.25" customHeight="1">
      <c r="A1322" s="200"/>
      <c r="B1322" s="200"/>
      <c r="C1322" s="200"/>
      <c r="F1322" s="201"/>
      <c r="G1322" s="201"/>
      <c r="H1322" s="202"/>
      <c r="O1322" s="202"/>
      <c r="R1322" s="202"/>
    </row>
    <row r="1323" spans="1:18" ht="44.25" customHeight="1">
      <c r="A1323" s="200"/>
      <c r="B1323" s="200"/>
      <c r="C1323" s="200"/>
      <c r="F1323" s="201"/>
      <c r="G1323" s="201"/>
      <c r="H1323" s="202"/>
      <c r="O1323" s="202"/>
      <c r="R1323" s="202"/>
    </row>
    <row r="1324" spans="1:18" ht="44.25" customHeight="1">
      <c r="A1324" s="200"/>
      <c r="B1324" s="200"/>
      <c r="C1324" s="200"/>
      <c r="F1324" s="201"/>
      <c r="G1324" s="201"/>
      <c r="H1324" s="202"/>
      <c r="O1324" s="202"/>
      <c r="R1324" s="202"/>
    </row>
    <row r="1325" spans="1:18" ht="44.25" customHeight="1">
      <c r="A1325" s="200"/>
      <c r="B1325" s="200"/>
      <c r="C1325" s="200"/>
      <c r="F1325" s="201"/>
      <c r="G1325" s="201"/>
      <c r="H1325" s="202"/>
      <c r="O1325" s="202"/>
      <c r="R1325" s="202"/>
    </row>
    <row r="1326" spans="1:18" ht="44.25" customHeight="1">
      <c r="A1326" s="200"/>
      <c r="B1326" s="200"/>
      <c r="C1326" s="200"/>
      <c r="F1326" s="201"/>
      <c r="G1326" s="201"/>
      <c r="H1326" s="202"/>
      <c r="O1326" s="202"/>
      <c r="R1326" s="202"/>
    </row>
    <row r="1327" spans="1:18" ht="44.25" customHeight="1">
      <c r="A1327" s="200"/>
      <c r="B1327" s="200"/>
      <c r="C1327" s="200"/>
      <c r="F1327" s="201"/>
      <c r="G1327" s="201"/>
      <c r="H1327" s="202"/>
      <c r="O1327" s="202"/>
      <c r="R1327" s="202"/>
    </row>
    <row r="1328" spans="1:18" ht="44.25" customHeight="1">
      <c r="A1328" s="200"/>
      <c r="B1328" s="200"/>
      <c r="C1328" s="200"/>
      <c r="F1328" s="201"/>
      <c r="G1328" s="201"/>
      <c r="H1328" s="202"/>
      <c r="O1328" s="202"/>
      <c r="R1328" s="202"/>
    </row>
    <row r="1329" spans="1:18" ht="44.25" customHeight="1">
      <c r="A1329" s="200"/>
      <c r="B1329" s="200"/>
      <c r="C1329" s="200"/>
      <c r="F1329" s="201"/>
      <c r="G1329" s="201"/>
      <c r="H1329" s="202"/>
      <c r="O1329" s="202"/>
      <c r="R1329" s="202"/>
    </row>
    <row r="1330" spans="1:18" ht="44.25" customHeight="1">
      <c r="A1330" s="200"/>
      <c r="B1330" s="200"/>
      <c r="C1330" s="200"/>
      <c r="F1330" s="201"/>
      <c r="G1330" s="201"/>
      <c r="H1330" s="202"/>
      <c r="O1330" s="202"/>
      <c r="R1330" s="202"/>
    </row>
    <row r="1331" spans="1:18" ht="44.25" customHeight="1">
      <c r="A1331" s="200"/>
      <c r="B1331" s="200"/>
      <c r="C1331" s="200"/>
      <c r="F1331" s="201"/>
      <c r="G1331" s="201"/>
      <c r="H1331" s="202"/>
      <c r="O1331" s="202"/>
      <c r="R1331" s="202"/>
    </row>
    <row r="1332" spans="1:18" ht="44.25" customHeight="1">
      <c r="A1332" s="200"/>
      <c r="B1332" s="200"/>
      <c r="C1332" s="200"/>
      <c r="F1332" s="201"/>
      <c r="G1332" s="201"/>
      <c r="H1332" s="202"/>
      <c r="O1332" s="202"/>
      <c r="R1332" s="202"/>
    </row>
    <row r="1333" spans="1:18" ht="44.25" customHeight="1">
      <c r="A1333" s="200"/>
      <c r="B1333" s="200"/>
      <c r="C1333" s="200"/>
      <c r="F1333" s="201"/>
      <c r="G1333" s="201"/>
      <c r="H1333" s="202"/>
      <c r="O1333" s="202"/>
      <c r="R1333" s="202"/>
    </row>
    <row r="1334" spans="1:18" ht="44.25" customHeight="1">
      <c r="A1334" s="200"/>
      <c r="B1334" s="200"/>
      <c r="C1334" s="200"/>
      <c r="F1334" s="201"/>
      <c r="G1334" s="201"/>
      <c r="H1334" s="202"/>
      <c r="O1334" s="202"/>
      <c r="R1334" s="202"/>
    </row>
    <row r="1335" spans="1:18" ht="44.25" customHeight="1">
      <c r="A1335" s="200"/>
      <c r="B1335" s="200"/>
      <c r="C1335" s="200"/>
      <c r="F1335" s="201"/>
      <c r="G1335" s="201"/>
      <c r="H1335" s="202"/>
      <c r="O1335" s="202"/>
      <c r="R1335" s="202"/>
    </row>
    <row r="1336" spans="1:18" ht="44.25" customHeight="1">
      <c r="A1336" s="200"/>
      <c r="B1336" s="200"/>
      <c r="C1336" s="200"/>
      <c r="F1336" s="201"/>
      <c r="G1336" s="201"/>
      <c r="H1336" s="202"/>
      <c r="O1336" s="202"/>
      <c r="R1336" s="202"/>
    </row>
    <row r="1337" spans="1:18" ht="44.25" customHeight="1">
      <c r="A1337" s="200"/>
      <c r="B1337" s="200"/>
      <c r="C1337" s="200"/>
      <c r="F1337" s="201"/>
      <c r="G1337" s="201"/>
      <c r="H1337" s="202"/>
      <c r="O1337" s="202"/>
      <c r="R1337" s="202"/>
    </row>
    <row r="1338" spans="1:18" ht="44.25" customHeight="1">
      <c r="A1338" s="200"/>
      <c r="B1338" s="200"/>
      <c r="C1338" s="200"/>
      <c r="F1338" s="201"/>
      <c r="G1338" s="201"/>
      <c r="H1338" s="202"/>
      <c r="O1338" s="202"/>
      <c r="R1338" s="202"/>
    </row>
    <row r="1339" spans="1:18" ht="44.25" customHeight="1">
      <c r="A1339" s="200"/>
      <c r="B1339" s="200"/>
      <c r="C1339" s="200"/>
      <c r="F1339" s="201"/>
      <c r="G1339" s="201"/>
      <c r="H1339" s="202"/>
      <c r="O1339" s="202"/>
      <c r="R1339" s="202"/>
    </row>
    <row r="1340" spans="1:18" ht="44.25" customHeight="1">
      <c r="A1340" s="200"/>
      <c r="B1340" s="200"/>
      <c r="C1340" s="200"/>
      <c r="F1340" s="201"/>
      <c r="G1340" s="201"/>
      <c r="H1340" s="202"/>
      <c r="O1340" s="202"/>
      <c r="R1340" s="202"/>
    </row>
    <row r="1341" spans="1:18" ht="44.25" customHeight="1">
      <c r="A1341" s="200"/>
      <c r="B1341" s="200"/>
      <c r="C1341" s="200"/>
      <c r="F1341" s="201"/>
      <c r="G1341" s="201"/>
      <c r="H1341" s="202"/>
      <c r="O1341" s="202"/>
      <c r="R1341" s="202"/>
    </row>
    <row r="1342" spans="1:18" ht="44.25" customHeight="1">
      <c r="A1342" s="200"/>
      <c r="B1342" s="200"/>
      <c r="C1342" s="200"/>
      <c r="F1342" s="201"/>
      <c r="G1342" s="201"/>
      <c r="H1342" s="202"/>
      <c r="O1342" s="202"/>
      <c r="R1342" s="202"/>
    </row>
    <row r="1343" spans="1:18" ht="44.25" customHeight="1">
      <c r="A1343" s="200"/>
      <c r="B1343" s="200"/>
      <c r="C1343" s="200"/>
      <c r="F1343" s="201"/>
      <c r="G1343" s="201"/>
      <c r="H1343" s="202"/>
      <c r="O1343" s="202"/>
      <c r="R1343" s="202"/>
    </row>
    <row r="1344" spans="1:18" ht="44.25" customHeight="1">
      <c r="A1344" s="200"/>
      <c r="B1344" s="200"/>
      <c r="C1344" s="200"/>
      <c r="F1344" s="201"/>
      <c r="G1344" s="201"/>
      <c r="H1344" s="202"/>
      <c r="O1344" s="202"/>
      <c r="R1344" s="202"/>
    </row>
    <row r="1345" spans="1:18" ht="44.25" customHeight="1">
      <c r="A1345" s="200"/>
      <c r="B1345" s="200"/>
      <c r="C1345" s="200"/>
      <c r="F1345" s="201"/>
      <c r="G1345" s="201"/>
      <c r="H1345" s="202"/>
      <c r="O1345" s="202"/>
      <c r="R1345" s="202"/>
    </row>
    <row r="1346" spans="1:18" ht="44.25" customHeight="1">
      <c r="A1346" s="200"/>
      <c r="B1346" s="200"/>
      <c r="C1346" s="200"/>
      <c r="F1346" s="201"/>
      <c r="G1346" s="201"/>
      <c r="H1346" s="202"/>
      <c r="O1346" s="202"/>
      <c r="R1346" s="202"/>
    </row>
    <row r="1347" spans="1:18" ht="44.25" customHeight="1">
      <c r="A1347" s="200"/>
      <c r="B1347" s="200"/>
      <c r="C1347" s="200"/>
      <c r="F1347" s="201"/>
      <c r="G1347" s="201"/>
      <c r="H1347" s="202"/>
      <c r="O1347" s="202"/>
      <c r="R1347" s="202"/>
    </row>
    <row r="1348" spans="1:18" ht="44.25" customHeight="1">
      <c r="A1348" s="200"/>
      <c r="B1348" s="200"/>
      <c r="C1348" s="200"/>
      <c r="F1348" s="201"/>
      <c r="G1348" s="201"/>
      <c r="H1348" s="202"/>
      <c r="O1348" s="202"/>
      <c r="R1348" s="202"/>
    </row>
    <row r="1349" spans="1:18" ht="44.25" customHeight="1">
      <c r="A1349" s="200"/>
      <c r="B1349" s="200"/>
      <c r="C1349" s="200"/>
      <c r="F1349" s="201"/>
      <c r="G1349" s="201"/>
      <c r="H1349" s="202"/>
      <c r="O1349" s="202"/>
      <c r="R1349" s="202"/>
    </row>
    <row r="1350" spans="1:18" ht="44.25" customHeight="1">
      <c r="A1350" s="200"/>
      <c r="B1350" s="200"/>
      <c r="C1350" s="200"/>
      <c r="F1350" s="201"/>
      <c r="G1350" s="201"/>
      <c r="H1350" s="202"/>
      <c r="O1350" s="202"/>
      <c r="R1350" s="202"/>
    </row>
    <row r="1351" spans="1:18" ht="44.25" customHeight="1">
      <c r="A1351" s="200"/>
      <c r="B1351" s="200"/>
      <c r="C1351" s="200"/>
      <c r="F1351" s="201"/>
      <c r="G1351" s="201"/>
      <c r="H1351" s="202"/>
      <c r="O1351" s="202"/>
      <c r="R1351" s="202"/>
    </row>
    <row r="1352" spans="1:18" ht="44.25" customHeight="1">
      <c r="A1352" s="200"/>
      <c r="B1352" s="200"/>
      <c r="C1352" s="200"/>
      <c r="F1352" s="201"/>
      <c r="G1352" s="201"/>
      <c r="H1352" s="202"/>
      <c r="O1352" s="202"/>
      <c r="R1352" s="202"/>
    </row>
    <row r="1353" spans="1:18" ht="44.25" customHeight="1">
      <c r="A1353" s="200"/>
      <c r="B1353" s="200"/>
      <c r="C1353" s="200"/>
      <c r="F1353" s="201"/>
      <c r="G1353" s="201"/>
      <c r="H1353" s="202"/>
      <c r="O1353" s="202"/>
      <c r="R1353" s="202"/>
    </row>
    <row r="1354" spans="1:18" ht="44.25" customHeight="1">
      <c r="A1354" s="200"/>
      <c r="B1354" s="200"/>
      <c r="C1354" s="200"/>
      <c r="F1354" s="201"/>
      <c r="G1354" s="201"/>
      <c r="H1354" s="202"/>
      <c r="O1354" s="202"/>
      <c r="R1354" s="202"/>
    </row>
    <row r="1355" spans="1:18" ht="44.25" customHeight="1">
      <c r="A1355" s="200"/>
      <c r="B1355" s="200"/>
      <c r="C1355" s="200"/>
      <c r="F1355" s="201"/>
      <c r="G1355" s="201"/>
      <c r="H1355" s="202"/>
      <c r="O1355" s="202"/>
      <c r="R1355" s="202"/>
    </row>
    <row r="1356" spans="1:18" ht="44.25" customHeight="1">
      <c r="A1356" s="200"/>
      <c r="B1356" s="200"/>
      <c r="C1356" s="200"/>
      <c r="F1356" s="201"/>
      <c r="G1356" s="201"/>
      <c r="H1356" s="202"/>
      <c r="O1356" s="202"/>
      <c r="R1356" s="202"/>
    </row>
    <row r="1357" spans="1:18" ht="44.25" customHeight="1">
      <c r="A1357" s="200"/>
      <c r="B1357" s="200"/>
      <c r="C1357" s="200"/>
      <c r="F1357" s="201"/>
      <c r="G1357" s="201"/>
      <c r="H1357" s="202"/>
      <c r="O1357" s="202"/>
      <c r="R1357" s="202"/>
    </row>
    <row r="1358" spans="1:18" ht="44.25" customHeight="1">
      <c r="A1358" s="200"/>
      <c r="B1358" s="200"/>
      <c r="C1358" s="200"/>
      <c r="F1358" s="201"/>
      <c r="G1358" s="201"/>
      <c r="H1358" s="202"/>
      <c r="O1358" s="202"/>
      <c r="R1358" s="202"/>
    </row>
    <row r="1359" spans="1:18" ht="44.25" customHeight="1">
      <c r="A1359" s="200"/>
      <c r="B1359" s="200"/>
      <c r="C1359" s="200"/>
      <c r="F1359" s="201"/>
      <c r="G1359" s="201"/>
      <c r="H1359" s="202"/>
      <c r="O1359" s="202"/>
      <c r="R1359" s="202"/>
    </row>
    <row r="1360" spans="1:18" ht="44.25" customHeight="1">
      <c r="A1360" s="200"/>
      <c r="B1360" s="200"/>
      <c r="C1360" s="200"/>
      <c r="F1360" s="201"/>
      <c r="G1360" s="201"/>
      <c r="H1360" s="202"/>
      <c r="O1360" s="202"/>
      <c r="R1360" s="202"/>
    </row>
    <row r="1361" spans="1:18" ht="44.25" customHeight="1">
      <c r="A1361" s="200"/>
      <c r="B1361" s="200"/>
      <c r="C1361" s="200"/>
      <c r="F1361" s="201"/>
      <c r="G1361" s="201"/>
      <c r="H1361" s="202"/>
      <c r="O1361" s="202"/>
      <c r="R1361" s="202"/>
    </row>
    <row r="1362" spans="1:18" ht="44.25" customHeight="1">
      <c r="A1362" s="200"/>
      <c r="B1362" s="200"/>
      <c r="C1362" s="200"/>
      <c r="F1362" s="201"/>
      <c r="G1362" s="201"/>
      <c r="H1362" s="202"/>
      <c r="O1362" s="202"/>
      <c r="R1362" s="202"/>
    </row>
    <row r="1363" spans="1:18" ht="44.25" customHeight="1">
      <c r="A1363" s="200"/>
      <c r="B1363" s="200"/>
      <c r="C1363" s="200"/>
      <c r="F1363" s="201"/>
      <c r="G1363" s="201"/>
      <c r="H1363" s="202"/>
      <c r="O1363" s="202"/>
      <c r="R1363" s="202"/>
    </row>
    <row r="1364" spans="1:18" ht="44.25" customHeight="1">
      <c r="A1364" s="200"/>
      <c r="B1364" s="200"/>
      <c r="C1364" s="200"/>
      <c r="F1364" s="201"/>
      <c r="G1364" s="201"/>
      <c r="H1364" s="202"/>
      <c r="O1364" s="202"/>
      <c r="R1364" s="202"/>
    </row>
    <row r="1365" spans="1:18" ht="44.25" customHeight="1">
      <c r="A1365" s="200"/>
      <c r="B1365" s="200"/>
      <c r="C1365" s="200"/>
      <c r="F1365" s="201"/>
      <c r="G1365" s="201"/>
      <c r="H1365" s="202"/>
      <c r="O1365" s="202"/>
      <c r="R1365" s="202"/>
    </row>
    <row r="1366" spans="1:18" ht="44.25" customHeight="1">
      <c r="A1366" s="200"/>
      <c r="B1366" s="200"/>
      <c r="C1366" s="200"/>
      <c r="F1366" s="201"/>
      <c r="G1366" s="201"/>
      <c r="H1366" s="202"/>
      <c r="O1366" s="202"/>
      <c r="R1366" s="202"/>
    </row>
    <row r="1367" spans="1:18" ht="44.25" customHeight="1">
      <c r="A1367" s="200"/>
      <c r="B1367" s="200"/>
      <c r="C1367" s="200"/>
      <c r="F1367" s="201"/>
      <c r="G1367" s="201"/>
      <c r="H1367" s="202"/>
      <c r="O1367" s="202"/>
      <c r="R1367" s="202"/>
    </row>
    <row r="1368" spans="1:18" ht="44.25" customHeight="1">
      <c r="A1368" s="200"/>
      <c r="B1368" s="200"/>
      <c r="C1368" s="200"/>
      <c r="F1368" s="201"/>
      <c r="G1368" s="201"/>
      <c r="H1368" s="202"/>
      <c r="O1368" s="202"/>
      <c r="R1368" s="202"/>
    </row>
    <row r="1369" spans="1:18" ht="44.25" customHeight="1">
      <c r="A1369" s="200"/>
      <c r="B1369" s="200"/>
      <c r="C1369" s="200"/>
      <c r="F1369" s="201"/>
      <c r="G1369" s="201"/>
      <c r="H1369" s="202"/>
      <c r="O1369" s="202"/>
      <c r="R1369" s="202"/>
    </row>
    <row r="1370" spans="1:18" ht="44.25" customHeight="1">
      <c r="A1370" s="200"/>
      <c r="B1370" s="200"/>
      <c r="C1370" s="200"/>
      <c r="F1370" s="201"/>
      <c r="G1370" s="201"/>
      <c r="H1370" s="202"/>
      <c r="O1370" s="202"/>
      <c r="R1370" s="202"/>
    </row>
    <row r="1371" spans="1:18" ht="44.25" customHeight="1">
      <c r="A1371" s="200"/>
      <c r="B1371" s="200"/>
      <c r="C1371" s="200"/>
      <c r="F1371" s="201"/>
      <c r="G1371" s="201"/>
      <c r="H1371" s="202"/>
      <c r="O1371" s="202"/>
      <c r="R1371" s="202"/>
    </row>
    <row r="1372" spans="1:18" ht="44.25" customHeight="1">
      <c r="A1372" s="200"/>
      <c r="B1372" s="200"/>
      <c r="C1372" s="200"/>
      <c r="F1372" s="201"/>
      <c r="G1372" s="201"/>
      <c r="H1372" s="202"/>
      <c r="O1372" s="202"/>
      <c r="R1372" s="202"/>
    </row>
    <row r="1373" spans="1:18" ht="44.25" customHeight="1">
      <c r="A1373" s="200"/>
      <c r="B1373" s="200"/>
      <c r="C1373" s="200"/>
      <c r="F1373" s="201"/>
      <c r="G1373" s="201"/>
      <c r="H1373" s="202"/>
      <c r="O1373" s="202"/>
      <c r="R1373" s="202"/>
    </row>
    <row r="1374" spans="1:18" ht="44.25" customHeight="1">
      <c r="A1374" s="200"/>
      <c r="B1374" s="200"/>
      <c r="C1374" s="200"/>
      <c r="F1374" s="201"/>
      <c r="G1374" s="201"/>
      <c r="H1374" s="202"/>
      <c r="O1374" s="202"/>
      <c r="R1374" s="202"/>
    </row>
    <row r="1375" spans="1:18" ht="44.25" customHeight="1">
      <c r="A1375" s="200"/>
      <c r="B1375" s="200"/>
      <c r="C1375" s="200"/>
      <c r="F1375" s="201"/>
      <c r="G1375" s="201"/>
      <c r="H1375" s="202"/>
      <c r="O1375" s="202"/>
      <c r="R1375" s="202"/>
    </row>
    <row r="1376" spans="1:18" ht="44.25" customHeight="1">
      <c r="A1376" s="200"/>
      <c r="B1376" s="200"/>
      <c r="C1376" s="200"/>
      <c r="F1376" s="201"/>
      <c r="G1376" s="201"/>
      <c r="H1376" s="202"/>
      <c r="O1376" s="202"/>
      <c r="R1376" s="202"/>
    </row>
    <row r="1377" spans="1:18" ht="44.25" customHeight="1">
      <c r="A1377" s="200"/>
      <c r="B1377" s="200"/>
      <c r="C1377" s="200"/>
      <c r="F1377" s="201"/>
      <c r="G1377" s="201"/>
      <c r="H1377" s="202"/>
      <c r="O1377" s="202"/>
      <c r="R1377" s="202"/>
    </row>
    <row r="1378" spans="1:18" ht="44.25" customHeight="1">
      <c r="A1378" s="200"/>
      <c r="B1378" s="200"/>
      <c r="C1378" s="200"/>
      <c r="F1378" s="201"/>
      <c r="G1378" s="201"/>
      <c r="H1378" s="202"/>
      <c r="O1378" s="202"/>
      <c r="R1378" s="202"/>
    </row>
    <row r="1379" spans="1:18" ht="44.25" customHeight="1">
      <c r="A1379" s="200"/>
      <c r="B1379" s="200"/>
      <c r="C1379" s="200"/>
      <c r="F1379" s="201"/>
      <c r="G1379" s="201"/>
      <c r="H1379" s="202"/>
      <c r="O1379" s="202"/>
      <c r="R1379" s="202"/>
    </row>
    <row r="1380" spans="1:18" ht="44.25" customHeight="1">
      <c r="A1380" s="200"/>
      <c r="B1380" s="200"/>
      <c r="C1380" s="200"/>
      <c r="F1380" s="201"/>
      <c r="G1380" s="201"/>
      <c r="H1380" s="202"/>
      <c r="O1380" s="202"/>
      <c r="R1380" s="202"/>
    </row>
    <row r="1381" spans="1:18" ht="44.25" customHeight="1">
      <c r="A1381" s="200"/>
      <c r="B1381" s="200"/>
      <c r="C1381" s="200"/>
      <c r="F1381" s="201"/>
      <c r="G1381" s="201"/>
      <c r="H1381" s="202"/>
      <c r="O1381" s="202"/>
      <c r="R1381" s="202"/>
    </row>
    <row r="1382" spans="1:18" ht="44.25" customHeight="1">
      <c r="A1382" s="200"/>
      <c r="B1382" s="200"/>
      <c r="C1382" s="200"/>
      <c r="F1382" s="201"/>
      <c r="G1382" s="201"/>
      <c r="H1382" s="202"/>
      <c r="O1382" s="202"/>
      <c r="R1382" s="202"/>
    </row>
    <row r="1383" spans="1:18" ht="44.25" customHeight="1">
      <c r="A1383" s="200"/>
      <c r="B1383" s="200"/>
      <c r="C1383" s="200"/>
      <c r="F1383" s="201"/>
      <c r="G1383" s="201"/>
      <c r="H1383" s="202"/>
      <c r="O1383" s="202"/>
      <c r="R1383" s="202"/>
    </row>
    <row r="1384" spans="1:18" ht="44.25" customHeight="1">
      <c r="A1384" s="200"/>
      <c r="B1384" s="200"/>
      <c r="C1384" s="200"/>
      <c r="F1384" s="201"/>
      <c r="G1384" s="201"/>
      <c r="H1384" s="202"/>
      <c r="O1384" s="202"/>
      <c r="R1384" s="202"/>
    </row>
    <row r="1385" spans="1:18" ht="44.25" customHeight="1">
      <c r="A1385" s="200"/>
      <c r="B1385" s="200"/>
      <c r="C1385" s="200"/>
      <c r="F1385" s="201"/>
      <c r="G1385" s="201"/>
      <c r="H1385" s="202"/>
      <c r="O1385" s="202"/>
      <c r="R1385" s="202"/>
    </row>
    <row r="1386" spans="1:18" ht="44.25" customHeight="1">
      <c r="A1386" s="200"/>
      <c r="B1386" s="200"/>
      <c r="C1386" s="200"/>
      <c r="F1386" s="201"/>
      <c r="G1386" s="201"/>
      <c r="H1386" s="202"/>
      <c r="O1386" s="202"/>
      <c r="R1386" s="202"/>
    </row>
    <row r="1387" spans="1:18" ht="44.25" customHeight="1">
      <c r="A1387" s="200"/>
      <c r="B1387" s="200"/>
      <c r="C1387" s="200"/>
      <c r="F1387" s="201"/>
      <c r="G1387" s="201"/>
      <c r="H1387" s="202"/>
      <c r="O1387" s="202"/>
      <c r="R1387" s="202"/>
    </row>
    <row r="1388" spans="1:18" ht="44.25" customHeight="1">
      <c r="A1388" s="200"/>
      <c r="B1388" s="200"/>
      <c r="C1388" s="200"/>
      <c r="F1388" s="201"/>
      <c r="G1388" s="201"/>
      <c r="H1388" s="202"/>
      <c r="O1388" s="202"/>
      <c r="R1388" s="202"/>
    </row>
    <row r="1389" spans="1:18" ht="44.25" customHeight="1">
      <c r="A1389" s="200"/>
      <c r="B1389" s="200"/>
      <c r="C1389" s="200"/>
      <c r="F1389" s="201"/>
      <c r="G1389" s="201"/>
      <c r="H1389" s="202"/>
      <c r="O1389" s="202"/>
      <c r="R1389" s="202"/>
    </row>
    <row r="1390" spans="1:18" ht="44.25" customHeight="1">
      <c r="A1390" s="200"/>
      <c r="B1390" s="200"/>
      <c r="C1390" s="200"/>
      <c r="F1390" s="201"/>
      <c r="G1390" s="201"/>
      <c r="H1390" s="202"/>
      <c r="O1390" s="202"/>
      <c r="R1390" s="202"/>
    </row>
    <row r="1391" spans="1:18" ht="44.25" customHeight="1">
      <c r="A1391" s="200"/>
      <c r="B1391" s="200"/>
      <c r="C1391" s="200"/>
      <c r="F1391" s="201"/>
      <c r="G1391" s="201"/>
      <c r="H1391" s="202"/>
      <c r="O1391" s="202"/>
      <c r="R1391" s="202"/>
    </row>
    <row r="1392" spans="1:18" ht="44.25" customHeight="1">
      <c r="A1392" s="200"/>
      <c r="B1392" s="200"/>
      <c r="C1392" s="200"/>
      <c r="F1392" s="201"/>
      <c r="G1392" s="201"/>
      <c r="H1392" s="202"/>
      <c r="O1392" s="202"/>
      <c r="R1392" s="202"/>
    </row>
    <row r="1393" spans="1:18" ht="44.25" customHeight="1">
      <c r="A1393" s="200"/>
      <c r="B1393" s="200"/>
      <c r="C1393" s="200"/>
      <c r="F1393" s="201"/>
      <c r="G1393" s="201"/>
      <c r="H1393" s="202"/>
      <c r="O1393" s="202"/>
      <c r="R1393" s="202"/>
    </row>
    <row r="1394" spans="1:18" ht="44.25" customHeight="1">
      <c r="A1394" s="200"/>
      <c r="B1394" s="200"/>
      <c r="C1394" s="200"/>
      <c r="F1394" s="201"/>
      <c r="G1394" s="201"/>
      <c r="H1394" s="202"/>
      <c r="O1394" s="202"/>
      <c r="R1394" s="202"/>
    </row>
    <row r="1395" spans="1:18" ht="44.25" customHeight="1">
      <c r="A1395" s="200"/>
      <c r="B1395" s="200"/>
      <c r="C1395" s="200"/>
      <c r="F1395" s="201"/>
      <c r="G1395" s="201"/>
      <c r="H1395" s="202"/>
      <c r="O1395" s="202"/>
      <c r="R1395" s="202"/>
    </row>
    <row r="1396" spans="1:18" ht="44.25" customHeight="1">
      <c r="A1396" s="200"/>
      <c r="B1396" s="200"/>
      <c r="C1396" s="200"/>
      <c r="F1396" s="201"/>
      <c r="G1396" s="201"/>
      <c r="H1396" s="202"/>
      <c r="O1396" s="202"/>
      <c r="R1396" s="202"/>
    </row>
    <row r="1397" spans="1:18" ht="44.25" customHeight="1">
      <c r="A1397" s="200"/>
      <c r="B1397" s="200"/>
      <c r="C1397" s="200"/>
      <c r="F1397" s="201"/>
      <c r="G1397" s="201"/>
      <c r="H1397" s="202"/>
      <c r="O1397" s="202"/>
      <c r="R1397" s="202"/>
    </row>
    <row r="1398" spans="1:18" ht="44.25" customHeight="1">
      <c r="A1398" s="200"/>
      <c r="B1398" s="200"/>
      <c r="C1398" s="200"/>
      <c r="F1398" s="201"/>
      <c r="G1398" s="201"/>
      <c r="H1398" s="202"/>
      <c r="O1398" s="202"/>
      <c r="R1398" s="202"/>
    </row>
    <row r="1399" spans="1:18" ht="44.25" customHeight="1">
      <c r="A1399" s="200"/>
      <c r="B1399" s="200"/>
      <c r="C1399" s="200"/>
      <c r="F1399" s="201"/>
      <c r="G1399" s="201"/>
      <c r="H1399" s="202"/>
      <c r="O1399" s="202"/>
      <c r="R1399" s="202"/>
    </row>
    <row r="1400" spans="1:18" ht="44.25" customHeight="1">
      <c r="A1400" s="200"/>
      <c r="B1400" s="200"/>
      <c r="C1400" s="200"/>
      <c r="F1400" s="201"/>
      <c r="G1400" s="201"/>
      <c r="H1400" s="202"/>
      <c r="O1400" s="202"/>
      <c r="R1400" s="202"/>
    </row>
    <row r="1401" spans="1:18" ht="44.25" customHeight="1">
      <c r="A1401" s="200"/>
      <c r="B1401" s="200"/>
      <c r="C1401" s="200"/>
      <c r="F1401" s="201"/>
      <c r="G1401" s="201"/>
      <c r="H1401" s="202"/>
      <c r="O1401" s="202"/>
      <c r="R1401" s="202"/>
    </row>
    <row r="1402" spans="1:18" ht="44.25" customHeight="1">
      <c r="A1402" s="200"/>
      <c r="B1402" s="200"/>
      <c r="C1402" s="200"/>
      <c r="F1402" s="201"/>
      <c r="G1402" s="201"/>
      <c r="H1402" s="202"/>
      <c r="O1402" s="202"/>
      <c r="R1402" s="202"/>
    </row>
    <row r="1403" spans="1:18" ht="44.25" customHeight="1">
      <c r="A1403" s="200"/>
      <c r="B1403" s="200"/>
      <c r="C1403" s="200"/>
      <c r="F1403" s="201"/>
      <c r="G1403" s="201"/>
      <c r="H1403" s="202"/>
      <c r="O1403" s="202"/>
      <c r="R1403" s="202"/>
    </row>
    <row r="1404" spans="1:18" ht="44.25" customHeight="1">
      <c r="A1404" s="200"/>
      <c r="B1404" s="200"/>
      <c r="C1404" s="200"/>
      <c r="F1404" s="201"/>
      <c r="G1404" s="201"/>
      <c r="H1404" s="202"/>
      <c r="O1404" s="202"/>
      <c r="R1404" s="202"/>
    </row>
    <row r="1405" spans="1:18" ht="44.25" customHeight="1">
      <c r="A1405" s="200"/>
      <c r="B1405" s="200"/>
      <c r="C1405" s="200"/>
      <c r="F1405" s="201"/>
      <c r="G1405" s="201"/>
      <c r="H1405" s="202"/>
      <c r="O1405" s="202"/>
      <c r="R1405" s="202"/>
    </row>
    <row r="1406" spans="1:18" ht="44.25" customHeight="1">
      <c r="A1406" s="200"/>
      <c r="B1406" s="200"/>
      <c r="C1406" s="200"/>
      <c r="F1406" s="201"/>
      <c r="G1406" s="201"/>
      <c r="H1406" s="202"/>
      <c r="O1406" s="202"/>
      <c r="R1406" s="202"/>
    </row>
    <row r="1407" spans="1:18" ht="44.25" customHeight="1">
      <c r="A1407" s="200"/>
      <c r="B1407" s="200"/>
      <c r="C1407" s="200"/>
      <c r="F1407" s="201"/>
      <c r="G1407" s="201"/>
      <c r="H1407" s="202"/>
      <c r="O1407" s="202"/>
      <c r="R1407" s="202"/>
    </row>
    <row r="1408" spans="1:18" ht="44.25" customHeight="1">
      <c r="A1408" s="200"/>
      <c r="B1408" s="200"/>
      <c r="C1408" s="200"/>
      <c r="F1408" s="201"/>
      <c r="G1408" s="201"/>
      <c r="H1408" s="202"/>
      <c r="O1408" s="202"/>
      <c r="R1408" s="202"/>
    </row>
    <row r="1409" spans="1:18" ht="44.25" customHeight="1">
      <c r="A1409" s="200"/>
      <c r="B1409" s="200"/>
      <c r="C1409" s="200"/>
      <c r="F1409" s="201"/>
      <c r="G1409" s="201"/>
      <c r="H1409" s="202"/>
      <c r="O1409" s="202"/>
      <c r="R1409" s="202"/>
    </row>
    <row r="1410" spans="1:18" ht="44.25" customHeight="1">
      <c r="A1410" s="200"/>
      <c r="B1410" s="200"/>
      <c r="C1410" s="200"/>
      <c r="F1410" s="201"/>
      <c r="G1410" s="201"/>
      <c r="H1410" s="202"/>
      <c r="O1410" s="202"/>
      <c r="R1410" s="202"/>
    </row>
    <row r="1411" spans="1:18" ht="44.25" customHeight="1">
      <c r="A1411" s="200"/>
      <c r="B1411" s="200"/>
      <c r="C1411" s="200"/>
      <c r="F1411" s="201"/>
      <c r="G1411" s="201"/>
      <c r="H1411" s="202"/>
      <c r="O1411" s="202"/>
      <c r="R1411" s="202"/>
    </row>
    <row r="1412" spans="1:18" ht="44.25" customHeight="1">
      <c r="A1412" s="200"/>
      <c r="B1412" s="200"/>
      <c r="C1412" s="200"/>
      <c r="F1412" s="201"/>
      <c r="G1412" s="201"/>
      <c r="H1412" s="202"/>
      <c r="O1412" s="202"/>
      <c r="R1412" s="202"/>
    </row>
    <row r="1413" spans="1:18" ht="44.25" customHeight="1">
      <c r="A1413" s="200"/>
      <c r="B1413" s="200"/>
      <c r="C1413" s="200"/>
      <c r="F1413" s="201"/>
      <c r="G1413" s="201"/>
      <c r="H1413" s="202"/>
      <c r="O1413" s="202"/>
      <c r="R1413" s="202"/>
    </row>
    <row r="1414" spans="1:18" ht="44.25" customHeight="1">
      <c r="A1414" s="200"/>
      <c r="B1414" s="200"/>
      <c r="C1414" s="200"/>
      <c r="F1414" s="201"/>
      <c r="G1414" s="201"/>
      <c r="H1414" s="202"/>
      <c r="O1414" s="202"/>
      <c r="R1414" s="202"/>
    </row>
    <row r="1415" spans="1:18" ht="44.25" customHeight="1">
      <c r="A1415" s="200"/>
      <c r="B1415" s="200"/>
      <c r="C1415" s="200"/>
      <c r="F1415" s="201"/>
      <c r="G1415" s="201"/>
      <c r="H1415" s="202"/>
      <c r="O1415" s="202"/>
      <c r="R1415" s="202"/>
    </row>
    <row r="1416" spans="1:18" ht="44.25" customHeight="1">
      <c r="A1416" s="200"/>
      <c r="B1416" s="200"/>
      <c r="C1416" s="200"/>
      <c r="F1416" s="201"/>
      <c r="G1416" s="201"/>
      <c r="H1416" s="202"/>
      <c r="O1416" s="202"/>
      <c r="R1416" s="202"/>
    </row>
    <row r="1417" spans="1:18" ht="44.25" customHeight="1">
      <c r="A1417" s="200"/>
      <c r="B1417" s="200"/>
      <c r="C1417" s="200"/>
      <c r="F1417" s="201"/>
      <c r="G1417" s="201"/>
      <c r="H1417" s="202"/>
      <c r="O1417" s="202"/>
      <c r="R1417" s="202"/>
    </row>
    <row r="1418" spans="1:18" ht="44.25" customHeight="1">
      <c r="A1418" s="200"/>
      <c r="B1418" s="200"/>
      <c r="C1418" s="200"/>
      <c r="F1418" s="201"/>
      <c r="G1418" s="201"/>
      <c r="H1418" s="202"/>
      <c r="O1418" s="202"/>
      <c r="R1418" s="202"/>
    </row>
    <row r="1419" spans="1:18" ht="44.25" customHeight="1">
      <c r="A1419" s="200"/>
      <c r="B1419" s="200"/>
      <c r="C1419" s="200"/>
      <c r="F1419" s="201"/>
      <c r="G1419" s="201"/>
      <c r="H1419" s="202"/>
      <c r="O1419" s="202"/>
      <c r="R1419" s="202"/>
    </row>
    <row r="1420" spans="1:18" ht="44.25" customHeight="1">
      <c r="A1420" s="200"/>
      <c r="B1420" s="200"/>
      <c r="C1420" s="200"/>
      <c r="F1420" s="201"/>
      <c r="G1420" s="201"/>
      <c r="H1420" s="202"/>
      <c r="O1420" s="202"/>
      <c r="R1420" s="202"/>
    </row>
    <row r="1421" spans="1:18" ht="44.25" customHeight="1">
      <c r="A1421" s="200"/>
      <c r="B1421" s="200"/>
      <c r="C1421" s="200"/>
      <c r="F1421" s="201"/>
      <c r="G1421" s="201"/>
      <c r="H1421" s="202"/>
      <c r="O1421" s="202"/>
      <c r="R1421" s="202"/>
    </row>
    <row r="1422" spans="1:18" ht="44.25" customHeight="1">
      <c r="A1422" s="200"/>
      <c r="B1422" s="200"/>
      <c r="C1422" s="200"/>
      <c r="F1422" s="201"/>
      <c r="G1422" s="201"/>
      <c r="H1422" s="202"/>
      <c r="O1422" s="202"/>
      <c r="R1422" s="202"/>
    </row>
    <row r="1423" spans="1:18" ht="44.25" customHeight="1">
      <c r="A1423" s="200"/>
      <c r="B1423" s="200"/>
      <c r="C1423" s="200"/>
      <c r="F1423" s="201"/>
      <c r="G1423" s="201"/>
      <c r="H1423" s="202"/>
      <c r="O1423" s="202"/>
      <c r="R1423" s="202"/>
    </row>
    <row r="1424" spans="1:18" ht="44.25" customHeight="1">
      <c r="A1424" s="200"/>
      <c r="B1424" s="200"/>
      <c r="C1424" s="200"/>
      <c r="F1424" s="201"/>
      <c r="G1424" s="201"/>
      <c r="H1424" s="202"/>
      <c r="O1424" s="202"/>
      <c r="R1424" s="202"/>
    </row>
    <row r="1425" spans="1:18" ht="44.25" customHeight="1">
      <c r="A1425" s="200"/>
      <c r="B1425" s="200"/>
      <c r="C1425" s="200"/>
      <c r="F1425" s="201"/>
      <c r="G1425" s="201"/>
      <c r="H1425" s="202"/>
      <c r="O1425" s="202"/>
      <c r="R1425" s="202"/>
    </row>
    <row r="1426" spans="1:18" ht="44.25" customHeight="1">
      <c r="A1426" s="200"/>
      <c r="B1426" s="200"/>
      <c r="C1426" s="200"/>
      <c r="F1426" s="201"/>
      <c r="G1426" s="201"/>
      <c r="H1426" s="202"/>
      <c r="O1426" s="202"/>
      <c r="R1426" s="202"/>
    </row>
    <row r="1427" spans="1:18" ht="44.25" customHeight="1">
      <c r="A1427" s="200"/>
      <c r="B1427" s="200"/>
      <c r="C1427" s="200"/>
      <c r="F1427" s="201"/>
      <c r="G1427" s="201"/>
      <c r="H1427" s="202"/>
      <c r="O1427" s="202"/>
      <c r="R1427" s="202"/>
    </row>
    <row r="1428" spans="1:18" ht="44.25" customHeight="1">
      <c r="A1428" s="200"/>
      <c r="B1428" s="200"/>
      <c r="C1428" s="200"/>
      <c r="F1428" s="201"/>
      <c r="G1428" s="201"/>
      <c r="H1428" s="202"/>
      <c r="O1428" s="202"/>
      <c r="R1428" s="202"/>
    </row>
    <row r="1429" spans="1:18" ht="44.25" customHeight="1">
      <c r="A1429" s="200"/>
      <c r="B1429" s="200"/>
      <c r="C1429" s="200"/>
      <c r="F1429" s="201"/>
      <c r="G1429" s="201"/>
      <c r="H1429" s="202"/>
      <c r="O1429" s="202"/>
      <c r="R1429" s="202"/>
    </row>
    <row r="1430" spans="1:18" ht="44.25" customHeight="1">
      <c r="A1430" s="200"/>
      <c r="B1430" s="200"/>
      <c r="C1430" s="200"/>
      <c r="F1430" s="201"/>
      <c r="G1430" s="201"/>
      <c r="H1430" s="202"/>
      <c r="O1430" s="202"/>
      <c r="R1430" s="202"/>
    </row>
    <row r="1431" spans="1:18" ht="44.25" customHeight="1">
      <c r="A1431" s="200"/>
      <c r="B1431" s="200"/>
      <c r="C1431" s="200"/>
      <c r="F1431" s="201"/>
      <c r="G1431" s="201"/>
      <c r="H1431" s="202"/>
      <c r="O1431" s="202"/>
      <c r="R1431" s="202"/>
    </row>
    <row r="1432" spans="1:18" ht="44.25" customHeight="1">
      <c r="A1432" s="200"/>
      <c r="B1432" s="200"/>
      <c r="C1432" s="200"/>
      <c r="F1432" s="201"/>
      <c r="G1432" s="201"/>
      <c r="H1432" s="202"/>
      <c r="O1432" s="202"/>
      <c r="R1432" s="202"/>
    </row>
    <row r="1433" spans="1:18" ht="44.25" customHeight="1">
      <c r="A1433" s="200"/>
      <c r="B1433" s="200"/>
      <c r="C1433" s="200"/>
      <c r="F1433" s="201"/>
      <c r="G1433" s="201"/>
      <c r="H1433" s="202"/>
      <c r="O1433" s="202"/>
      <c r="R1433" s="202"/>
    </row>
    <row r="1434" spans="1:18" ht="44.25" customHeight="1">
      <c r="A1434" s="200"/>
      <c r="B1434" s="200"/>
      <c r="C1434" s="200"/>
      <c r="F1434" s="201"/>
      <c r="G1434" s="201"/>
      <c r="H1434" s="202"/>
      <c r="O1434" s="202"/>
      <c r="R1434" s="202"/>
    </row>
    <row r="1435" spans="1:18" ht="44.25" customHeight="1">
      <c r="A1435" s="200"/>
      <c r="B1435" s="200"/>
      <c r="C1435" s="200"/>
      <c r="F1435" s="201"/>
      <c r="G1435" s="201"/>
      <c r="H1435" s="202"/>
      <c r="O1435" s="202"/>
      <c r="R1435" s="202"/>
    </row>
    <row r="1436" spans="1:18" ht="44.25" customHeight="1">
      <c r="A1436" s="200"/>
      <c r="B1436" s="200"/>
      <c r="C1436" s="200"/>
      <c r="F1436" s="201"/>
      <c r="G1436" s="201"/>
      <c r="H1436" s="202"/>
      <c r="O1436" s="202"/>
      <c r="R1436" s="202"/>
    </row>
    <row r="1437" spans="1:18" ht="44.25" customHeight="1">
      <c r="A1437" s="200"/>
      <c r="B1437" s="200"/>
      <c r="C1437" s="200"/>
      <c r="F1437" s="201"/>
      <c r="G1437" s="201"/>
      <c r="H1437" s="202"/>
      <c r="O1437" s="202"/>
      <c r="R1437" s="202"/>
    </row>
    <row r="1438" spans="1:18" ht="44.25" customHeight="1">
      <c r="A1438" s="200"/>
      <c r="B1438" s="200"/>
      <c r="C1438" s="200"/>
      <c r="F1438" s="201"/>
      <c r="G1438" s="201"/>
      <c r="H1438" s="202"/>
      <c r="O1438" s="202"/>
      <c r="R1438" s="202"/>
    </row>
    <row r="1439" spans="1:18" ht="44.25" customHeight="1">
      <c r="A1439" s="200"/>
      <c r="B1439" s="200"/>
      <c r="C1439" s="200"/>
      <c r="F1439" s="201"/>
      <c r="G1439" s="201"/>
      <c r="H1439" s="202"/>
      <c r="O1439" s="202"/>
      <c r="R1439" s="202"/>
    </row>
    <row r="1440" spans="1:18" ht="44.25" customHeight="1">
      <c r="A1440" s="200"/>
      <c r="B1440" s="200"/>
      <c r="C1440" s="200"/>
      <c r="F1440" s="201"/>
      <c r="G1440" s="201"/>
      <c r="H1440" s="202"/>
      <c r="O1440" s="202"/>
      <c r="R1440" s="202"/>
    </row>
    <row r="1441" spans="1:18" ht="44.25" customHeight="1">
      <c r="A1441" s="200"/>
      <c r="B1441" s="200"/>
      <c r="C1441" s="200"/>
      <c r="F1441" s="201"/>
      <c r="G1441" s="201"/>
      <c r="H1441" s="202"/>
      <c r="O1441" s="202"/>
      <c r="R1441" s="202"/>
    </row>
    <row r="1442" spans="1:18" ht="44.25" customHeight="1">
      <c r="A1442" s="200"/>
      <c r="B1442" s="200"/>
      <c r="C1442" s="200"/>
      <c r="F1442" s="201"/>
      <c r="G1442" s="201"/>
      <c r="H1442" s="202"/>
      <c r="O1442" s="202"/>
      <c r="R1442" s="202"/>
    </row>
    <row r="1443" spans="1:18" ht="44.25" customHeight="1">
      <c r="A1443" s="200"/>
      <c r="B1443" s="200"/>
      <c r="C1443" s="200"/>
      <c r="F1443" s="201"/>
      <c r="G1443" s="201"/>
      <c r="H1443" s="202"/>
      <c r="O1443" s="202"/>
      <c r="R1443" s="202"/>
    </row>
    <row r="1444" spans="1:18" ht="44.25" customHeight="1">
      <c r="A1444" s="200"/>
      <c r="B1444" s="200"/>
      <c r="C1444" s="200"/>
      <c r="F1444" s="201"/>
      <c r="G1444" s="201"/>
      <c r="H1444" s="202"/>
      <c r="O1444" s="202"/>
      <c r="R1444" s="202"/>
    </row>
    <row r="1445" spans="1:18" ht="44.25" customHeight="1">
      <c r="A1445" s="200"/>
      <c r="B1445" s="200"/>
      <c r="C1445" s="200"/>
      <c r="F1445" s="201"/>
      <c r="G1445" s="201"/>
      <c r="H1445" s="202"/>
      <c r="O1445" s="202"/>
      <c r="R1445" s="202"/>
    </row>
    <row r="1446" spans="1:18" ht="44.25" customHeight="1">
      <c r="A1446" s="200"/>
      <c r="B1446" s="200"/>
      <c r="C1446" s="200"/>
      <c r="F1446" s="201"/>
      <c r="G1446" s="201"/>
      <c r="H1446" s="202"/>
      <c r="O1446" s="202"/>
      <c r="R1446" s="202"/>
    </row>
    <row r="1447" spans="1:18" ht="44.25" customHeight="1">
      <c r="A1447" s="200"/>
      <c r="B1447" s="200"/>
      <c r="C1447" s="200"/>
      <c r="F1447" s="201"/>
      <c r="G1447" s="201"/>
      <c r="H1447" s="202"/>
      <c r="O1447" s="202"/>
      <c r="R1447" s="202"/>
    </row>
    <row r="1448" spans="1:18" ht="44.25" customHeight="1">
      <c r="A1448" s="200"/>
      <c r="B1448" s="200"/>
      <c r="C1448" s="200"/>
      <c r="F1448" s="201"/>
      <c r="G1448" s="201"/>
      <c r="H1448" s="202"/>
      <c r="O1448" s="202"/>
      <c r="R1448" s="202"/>
    </row>
    <row r="1449" spans="1:18" ht="44.25" customHeight="1">
      <c r="A1449" s="200"/>
      <c r="B1449" s="200"/>
      <c r="C1449" s="200"/>
      <c r="F1449" s="201"/>
      <c r="G1449" s="201"/>
      <c r="H1449" s="202"/>
      <c r="O1449" s="202"/>
      <c r="R1449" s="202"/>
    </row>
    <row r="1450" spans="1:18" ht="44.25" customHeight="1">
      <c r="A1450" s="200"/>
      <c r="B1450" s="200"/>
      <c r="C1450" s="200"/>
      <c r="F1450" s="201"/>
      <c r="G1450" s="201"/>
      <c r="H1450" s="202"/>
      <c r="O1450" s="202"/>
      <c r="R1450" s="202"/>
    </row>
    <row r="1451" spans="1:18" ht="44.25" customHeight="1">
      <c r="A1451" s="200"/>
      <c r="B1451" s="200"/>
      <c r="C1451" s="200"/>
      <c r="F1451" s="201"/>
      <c r="G1451" s="201"/>
      <c r="H1451" s="202"/>
      <c r="O1451" s="202"/>
      <c r="R1451" s="202"/>
    </row>
    <row r="1452" spans="1:18" ht="44.25" customHeight="1">
      <c r="A1452" s="200"/>
      <c r="B1452" s="200"/>
      <c r="C1452" s="200"/>
      <c r="F1452" s="201"/>
      <c r="G1452" s="201"/>
      <c r="H1452" s="202"/>
      <c r="O1452" s="202"/>
      <c r="R1452" s="202"/>
    </row>
    <row r="1453" spans="1:18" ht="44.25" customHeight="1">
      <c r="A1453" s="200"/>
      <c r="B1453" s="200"/>
      <c r="C1453" s="200"/>
      <c r="F1453" s="201"/>
      <c r="G1453" s="201"/>
      <c r="H1453" s="202"/>
      <c r="O1453" s="202"/>
      <c r="R1453" s="202"/>
    </row>
    <row r="1454" spans="1:18" ht="44.25" customHeight="1">
      <c r="A1454" s="200"/>
      <c r="B1454" s="200"/>
      <c r="C1454" s="200"/>
      <c r="F1454" s="201"/>
      <c r="G1454" s="201"/>
      <c r="H1454" s="202"/>
      <c r="O1454" s="202"/>
      <c r="R1454" s="202"/>
    </row>
    <row r="1455" spans="1:18" ht="44.25" customHeight="1">
      <c r="A1455" s="200"/>
      <c r="B1455" s="200"/>
      <c r="C1455" s="200"/>
      <c r="F1455" s="201"/>
      <c r="G1455" s="201"/>
      <c r="H1455" s="202"/>
      <c r="O1455" s="202"/>
      <c r="R1455" s="202"/>
    </row>
    <row r="1456" spans="1:18" ht="44.25" customHeight="1">
      <c r="A1456" s="200"/>
      <c r="B1456" s="200"/>
      <c r="C1456" s="200"/>
      <c r="F1456" s="201"/>
      <c r="G1456" s="201"/>
      <c r="H1456" s="202"/>
      <c r="O1456" s="202"/>
      <c r="R1456" s="202"/>
    </row>
    <row r="1457" spans="1:18" ht="44.25" customHeight="1">
      <c r="A1457" s="200"/>
      <c r="B1457" s="200"/>
      <c r="C1457" s="200"/>
      <c r="F1457" s="201"/>
      <c r="G1457" s="201"/>
      <c r="H1457" s="202"/>
      <c r="O1457" s="202"/>
      <c r="R1457" s="202"/>
    </row>
    <row r="1458" spans="1:18" ht="44.25" customHeight="1">
      <c r="A1458" s="200"/>
      <c r="B1458" s="200"/>
      <c r="C1458" s="200"/>
      <c r="F1458" s="201"/>
      <c r="G1458" s="201"/>
      <c r="H1458" s="202"/>
      <c r="O1458" s="202"/>
      <c r="R1458" s="202"/>
    </row>
    <row r="1459" spans="1:18" ht="44.25" customHeight="1">
      <c r="A1459" s="200"/>
      <c r="B1459" s="200"/>
      <c r="C1459" s="200"/>
      <c r="F1459" s="201"/>
      <c r="G1459" s="201"/>
      <c r="H1459" s="202"/>
      <c r="O1459" s="202"/>
      <c r="R1459" s="202"/>
    </row>
    <row r="1460" spans="1:18" ht="44.25" customHeight="1">
      <c r="A1460" s="200"/>
      <c r="B1460" s="200"/>
      <c r="C1460" s="200"/>
      <c r="F1460" s="201"/>
      <c r="G1460" s="201"/>
      <c r="H1460" s="202"/>
      <c r="O1460" s="202"/>
      <c r="R1460" s="202"/>
    </row>
    <row r="1461" spans="1:18" ht="44.25" customHeight="1">
      <c r="A1461" s="200"/>
      <c r="B1461" s="200"/>
      <c r="C1461" s="200"/>
      <c r="F1461" s="201"/>
      <c r="G1461" s="201"/>
      <c r="H1461" s="202"/>
      <c r="O1461" s="202"/>
      <c r="R1461" s="202"/>
    </row>
    <row r="1462" spans="1:18" ht="44.25" customHeight="1">
      <c r="A1462" s="200"/>
      <c r="B1462" s="200"/>
      <c r="C1462" s="200"/>
      <c r="F1462" s="201"/>
      <c r="G1462" s="201"/>
      <c r="H1462" s="202"/>
      <c r="O1462" s="202"/>
      <c r="R1462" s="202"/>
    </row>
    <row r="1463" spans="1:18" ht="44.25" customHeight="1">
      <c r="A1463" s="200"/>
      <c r="B1463" s="200"/>
      <c r="C1463" s="200"/>
      <c r="F1463" s="201"/>
      <c r="G1463" s="201"/>
      <c r="H1463" s="202"/>
      <c r="O1463" s="202"/>
      <c r="R1463" s="202"/>
    </row>
    <row r="1464" spans="1:18" ht="44.25" customHeight="1">
      <c r="A1464" s="200"/>
      <c r="B1464" s="200"/>
      <c r="C1464" s="200"/>
      <c r="F1464" s="201"/>
      <c r="G1464" s="201"/>
      <c r="H1464" s="202"/>
      <c r="O1464" s="202"/>
      <c r="R1464" s="202"/>
    </row>
    <row r="1465" spans="1:18" ht="44.25" customHeight="1">
      <c r="A1465" s="200"/>
      <c r="B1465" s="200"/>
      <c r="C1465" s="200"/>
      <c r="F1465" s="201"/>
      <c r="G1465" s="201"/>
      <c r="H1465" s="202"/>
      <c r="O1465" s="202"/>
      <c r="R1465" s="202"/>
    </row>
    <row r="1466" spans="1:18" ht="44.25" customHeight="1">
      <c r="A1466" s="200"/>
      <c r="B1466" s="200"/>
      <c r="C1466" s="200"/>
      <c r="F1466" s="201"/>
      <c r="G1466" s="201"/>
      <c r="H1466" s="202"/>
      <c r="O1466" s="202"/>
      <c r="R1466" s="202"/>
    </row>
    <row r="1467" spans="1:18" ht="44.25" customHeight="1">
      <c r="A1467" s="200"/>
      <c r="B1467" s="200"/>
      <c r="C1467" s="200"/>
      <c r="F1467" s="201"/>
      <c r="G1467" s="201"/>
      <c r="H1467" s="202"/>
      <c r="O1467" s="202"/>
      <c r="R1467" s="202"/>
    </row>
    <row r="1468" spans="1:18" ht="44.25" customHeight="1">
      <c r="A1468" s="200"/>
      <c r="B1468" s="200"/>
      <c r="C1468" s="200"/>
      <c r="F1468" s="201"/>
      <c r="G1468" s="201"/>
      <c r="H1468" s="202"/>
      <c r="O1468" s="202"/>
      <c r="R1468" s="202"/>
    </row>
    <row r="1469" spans="1:18" ht="44.25" customHeight="1">
      <c r="A1469" s="200"/>
      <c r="B1469" s="200"/>
      <c r="C1469" s="200"/>
      <c r="F1469" s="201"/>
      <c r="G1469" s="201"/>
      <c r="H1469" s="202"/>
      <c r="O1469" s="202"/>
      <c r="R1469" s="202"/>
    </row>
    <row r="1470" spans="1:18" ht="44.25" customHeight="1">
      <c r="A1470" s="200"/>
      <c r="B1470" s="200"/>
      <c r="C1470" s="200"/>
      <c r="F1470" s="201"/>
      <c r="G1470" s="201"/>
      <c r="H1470" s="202"/>
      <c r="O1470" s="202"/>
      <c r="R1470" s="202"/>
    </row>
    <row r="1471" spans="1:18" ht="44.25" customHeight="1">
      <c r="A1471" s="200"/>
      <c r="B1471" s="200"/>
      <c r="C1471" s="200"/>
      <c r="F1471" s="201"/>
      <c r="G1471" s="201"/>
      <c r="H1471" s="202"/>
      <c r="O1471" s="202"/>
      <c r="R1471" s="202"/>
    </row>
    <row r="1472" spans="1:18" ht="44.25" customHeight="1">
      <c r="A1472" s="200"/>
      <c r="B1472" s="200"/>
      <c r="C1472" s="200"/>
      <c r="F1472" s="201"/>
      <c r="G1472" s="201"/>
      <c r="H1472" s="202"/>
      <c r="O1472" s="202"/>
      <c r="R1472" s="202"/>
    </row>
    <row r="1473" spans="1:18" ht="44.25" customHeight="1">
      <c r="A1473" s="200"/>
      <c r="B1473" s="200"/>
      <c r="C1473" s="200"/>
      <c r="F1473" s="201"/>
      <c r="G1473" s="201"/>
      <c r="H1473" s="202"/>
      <c r="O1473" s="202"/>
      <c r="R1473" s="202"/>
    </row>
    <row r="1474" spans="1:18" ht="44.25" customHeight="1">
      <c r="A1474" s="200"/>
      <c r="B1474" s="200"/>
      <c r="C1474" s="200"/>
      <c r="F1474" s="201"/>
      <c r="G1474" s="201"/>
      <c r="H1474" s="202"/>
      <c r="O1474" s="202"/>
      <c r="R1474" s="202"/>
    </row>
    <row r="1475" spans="1:18" ht="44.25" customHeight="1">
      <c r="A1475" s="200"/>
      <c r="B1475" s="200"/>
      <c r="C1475" s="200"/>
      <c r="F1475" s="201"/>
      <c r="G1475" s="201"/>
      <c r="H1475" s="202"/>
      <c r="O1475" s="202"/>
      <c r="R1475" s="202"/>
    </row>
    <row r="1476" spans="1:18" ht="44.25" customHeight="1">
      <c r="A1476" s="200"/>
      <c r="B1476" s="200"/>
      <c r="C1476" s="200"/>
      <c r="F1476" s="201"/>
      <c r="G1476" s="201"/>
      <c r="H1476" s="202"/>
      <c r="O1476" s="202"/>
      <c r="R1476" s="202"/>
    </row>
    <row r="1477" spans="1:18" ht="44.25" customHeight="1">
      <c r="A1477" s="200"/>
      <c r="B1477" s="200"/>
      <c r="C1477" s="200"/>
      <c r="F1477" s="201"/>
      <c r="G1477" s="201"/>
      <c r="H1477" s="202"/>
      <c r="O1477" s="202"/>
      <c r="R1477" s="202"/>
    </row>
    <row r="1478" spans="1:18" ht="44.25" customHeight="1">
      <c r="A1478" s="200"/>
      <c r="B1478" s="200"/>
      <c r="C1478" s="200"/>
      <c r="F1478" s="201"/>
      <c r="G1478" s="201"/>
      <c r="H1478" s="202"/>
      <c r="O1478" s="202"/>
      <c r="R1478" s="202"/>
    </row>
    <row r="1479" spans="1:18" ht="44.25" customHeight="1">
      <c r="A1479" s="200"/>
      <c r="B1479" s="200"/>
      <c r="C1479" s="200"/>
      <c r="F1479" s="201"/>
      <c r="G1479" s="201"/>
      <c r="H1479" s="202"/>
      <c r="O1479" s="202"/>
      <c r="R1479" s="202"/>
    </row>
    <row r="1480" spans="1:18" ht="44.25" customHeight="1">
      <c r="A1480" s="200"/>
      <c r="B1480" s="200"/>
      <c r="C1480" s="200"/>
      <c r="F1480" s="201"/>
      <c r="G1480" s="201"/>
      <c r="H1480" s="202"/>
      <c r="O1480" s="202"/>
      <c r="R1480" s="202"/>
    </row>
    <row r="1481" spans="1:18" ht="44.25" customHeight="1">
      <c r="A1481" s="200"/>
      <c r="B1481" s="200"/>
      <c r="C1481" s="200"/>
      <c r="F1481" s="201"/>
      <c r="G1481" s="201"/>
      <c r="H1481" s="202"/>
      <c r="O1481" s="202"/>
      <c r="R1481" s="202"/>
    </row>
    <row r="1482" spans="1:18" ht="44.25" customHeight="1">
      <c r="A1482" s="200"/>
      <c r="B1482" s="200"/>
      <c r="C1482" s="200"/>
      <c r="F1482" s="201"/>
      <c r="G1482" s="201"/>
      <c r="H1482" s="202"/>
      <c r="O1482" s="202"/>
      <c r="R1482" s="202"/>
    </row>
    <row r="1483" spans="1:18" ht="44.25" customHeight="1">
      <c r="A1483" s="200"/>
      <c r="B1483" s="200"/>
      <c r="C1483" s="200"/>
      <c r="F1483" s="201"/>
      <c r="G1483" s="201"/>
      <c r="H1483" s="202"/>
      <c r="O1483" s="202"/>
      <c r="R1483" s="202"/>
    </row>
    <row r="1484" spans="1:18" ht="44.25" customHeight="1">
      <c r="A1484" s="200"/>
      <c r="B1484" s="200"/>
      <c r="C1484" s="200"/>
      <c r="F1484" s="201"/>
      <c r="G1484" s="201"/>
      <c r="H1484" s="202"/>
      <c r="O1484" s="202"/>
      <c r="R1484" s="202"/>
    </row>
    <row r="1485" spans="1:18" ht="44.25" customHeight="1">
      <c r="A1485" s="200"/>
      <c r="B1485" s="200"/>
      <c r="C1485" s="200"/>
      <c r="F1485" s="201"/>
      <c r="G1485" s="201"/>
      <c r="H1485" s="202"/>
      <c r="O1485" s="202"/>
      <c r="R1485" s="202"/>
    </row>
    <row r="1486" spans="1:18" ht="44.25" customHeight="1">
      <c r="A1486" s="200"/>
      <c r="B1486" s="200"/>
      <c r="C1486" s="200"/>
      <c r="F1486" s="201"/>
      <c r="G1486" s="201"/>
      <c r="H1486" s="202"/>
      <c r="O1486" s="202"/>
      <c r="R1486" s="202"/>
    </row>
    <row r="1487" spans="1:18" ht="44.25" customHeight="1">
      <c r="A1487" s="200"/>
      <c r="B1487" s="200"/>
      <c r="C1487" s="200"/>
      <c r="F1487" s="201"/>
      <c r="G1487" s="201"/>
      <c r="H1487" s="202"/>
      <c r="O1487" s="202"/>
      <c r="R1487" s="202"/>
    </row>
    <row r="1488" spans="1:18" ht="44.25" customHeight="1">
      <c r="A1488" s="200"/>
      <c r="B1488" s="200"/>
      <c r="C1488" s="200"/>
      <c r="F1488" s="201"/>
      <c r="G1488" s="201"/>
      <c r="H1488" s="202"/>
      <c r="O1488" s="202"/>
      <c r="R1488" s="202"/>
    </row>
    <row r="1489" spans="1:18" ht="44.25" customHeight="1">
      <c r="A1489" s="200"/>
      <c r="B1489" s="200"/>
      <c r="C1489" s="200"/>
      <c r="F1489" s="201"/>
      <c r="G1489" s="201"/>
      <c r="H1489" s="202"/>
      <c r="O1489" s="202"/>
      <c r="R1489" s="202"/>
    </row>
    <row r="1490" spans="1:18" ht="44.25" customHeight="1">
      <c r="A1490" s="200"/>
      <c r="B1490" s="200"/>
      <c r="C1490" s="200"/>
      <c r="F1490" s="201"/>
      <c r="G1490" s="201"/>
      <c r="H1490" s="202"/>
      <c r="O1490" s="202"/>
      <c r="R1490" s="202"/>
    </row>
    <row r="1491" spans="1:18" ht="44.25" customHeight="1">
      <c r="A1491" s="200"/>
      <c r="B1491" s="200"/>
      <c r="C1491" s="200"/>
      <c r="F1491" s="201"/>
      <c r="G1491" s="201"/>
      <c r="H1491" s="202"/>
      <c r="O1491" s="202"/>
      <c r="R1491" s="202"/>
    </row>
    <row r="1492" spans="1:18" ht="44.25" customHeight="1">
      <c r="A1492" s="200"/>
      <c r="B1492" s="200"/>
      <c r="C1492" s="200"/>
      <c r="F1492" s="201"/>
      <c r="G1492" s="201"/>
      <c r="H1492" s="202"/>
      <c r="O1492" s="202"/>
      <c r="R1492" s="202"/>
    </row>
    <row r="1493" spans="1:18" ht="44.25" customHeight="1">
      <c r="A1493" s="200"/>
      <c r="B1493" s="200"/>
      <c r="C1493" s="200"/>
      <c r="F1493" s="201"/>
      <c r="G1493" s="201"/>
      <c r="H1493" s="202"/>
      <c r="O1493" s="202"/>
      <c r="R1493" s="202"/>
    </row>
    <row r="1494" spans="1:18" ht="44.25" customHeight="1">
      <c r="A1494" s="200"/>
      <c r="B1494" s="200"/>
      <c r="C1494" s="200"/>
      <c r="F1494" s="201"/>
      <c r="G1494" s="201"/>
      <c r="H1494" s="202"/>
      <c r="O1494" s="202"/>
      <c r="R1494" s="202"/>
    </row>
    <row r="1495" spans="1:18" ht="44.25" customHeight="1">
      <c r="A1495" s="200"/>
      <c r="B1495" s="200"/>
      <c r="C1495" s="200"/>
      <c r="F1495" s="201"/>
      <c r="G1495" s="201"/>
      <c r="H1495" s="202"/>
      <c r="O1495" s="202"/>
      <c r="R1495" s="202"/>
    </row>
    <row r="1496" spans="1:18" ht="44.25" customHeight="1">
      <c r="A1496" s="200"/>
      <c r="B1496" s="200"/>
      <c r="C1496" s="200"/>
      <c r="F1496" s="201"/>
      <c r="G1496" s="201"/>
      <c r="H1496" s="202"/>
      <c r="O1496" s="202"/>
      <c r="R1496" s="202"/>
    </row>
    <row r="1497" spans="1:18" ht="44.25" customHeight="1">
      <c r="A1497" s="200"/>
      <c r="B1497" s="200"/>
      <c r="C1497" s="200"/>
      <c r="F1497" s="201"/>
      <c r="G1497" s="201"/>
      <c r="H1497" s="202"/>
      <c r="O1497" s="202"/>
      <c r="R1497" s="202"/>
    </row>
    <row r="1498" spans="1:18" ht="44.25" customHeight="1">
      <c r="A1498" s="200"/>
      <c r="B1498" s="200"/>
      <c r="C1498" s="200"/>
      <c r="F1498" s="201"/>
      <c r="G1498" s="201"/>
      <c r="H1498" s="202"/>
      <c r="O1498" s="202"/>
      <c r="R1498" s="202"/>
    </row>
    <row r="1499" spans="1:18" ht="44.25" customHeight="1">
      <c r="A1499" s="200"/>
      <c r="B1499" s="200"/>
      <c r="C1499" s="200"/>
      <c r="F1499" s="201"/>
      <c r="G1499" s="201"/>
      <c r="H1499" s="202"/>
      <c r="O1499" s="202"/>
      <c r="R1499" s="202"/>
    </row>
    <row r="1500" spans="1:18" ht="44.25" customHeight="1">
      <c r="A1500" s="200"/>
      <c r="B1500" s="200"/>
      <c r="C1500" s="200"/>
      <c r="F1500" s="201"/>
      <c r="G1500" s="201"/>
      <c r="H1500" s="202"/>
      <c r="O1500" s="202"/>
      <c r="R1500" s="202"/>
    </row>
    <row r="1501" spans="1:18" ht="44.25" customHeight="1">
      <c r="A1501" s="200"/>
      <c r="B1501" s="200"/>
      <c r="C1501" s="200"/>
      <c r="F1501" s="201"/>
      <c r="G1501" s="201"/>
      <c r="H1501" s="202"/>
      <c r="O1501" s="202"/>
      <c r="R1501" s="202"/>
    </row>
    <row r="1502" spans="1:18" ht="44.25" customHeight="1">
      <c r="A1502" s="200"/>
      <c r="B1502" s="200"/>
      <c r="C1502" s="200"/>
      <c r="F1502" s="201"/>
      <c r="G1502" s="201"/>
      <c r="H1502" s="202"/>
      <c r="O1502" s="202"/>
      <c r="R1502" s="202"/>
    </row>
    <row r="1503" spans="1:18" ht="44.25" customHeight="1">
      <c r="A1503" s="200"/>
      <c r="B1503" s="200"/>
      <c r="C1503" s="200"/>
      <c r="F1503" s="201"/>
      <c r="G1503" s="201"/>
      <c r="H1503" s="202"/>
      <c r="O1503" s="202"/>
      <c r="R1503" s="202"/>
    </row>
    <row r="1504" spans="1:18" ht="44.25" customHeight="1">
      <c r="A1504" s="200"/>
      <c r="B1504" s="200"/>
      <c r="C1504" s="200"/>
      <c r="F1504" s="201"/>
      <c r="G1504" s="201"/>
      <c r="H1504" s="202"/>
      <c r="O1504" s="202"/>
      <c r="R1504" s="202"/>
    </row>
    <row r="1505" spans="1:18" ht="44.25" customHeight="1">
      <c r="A1505" s="200"/>
      <c r="B1505" s="200"/>
      <c r="C1505" s="200"/>
      <c r="F1505" s="201"/>
      <c r="G1505" s="201"/>
      <c r="H1505" s="202"/>
      <c r="O1505" s="202"/>
      <c r="R1505" s="202"/>
    </row>
    <row r="1506" spans="1:18" ht="44.25" customHeight="1">
      <c r="A1506" s="200"/>
      <c r="B1506" s="200"/>
      <c r="C1506" s="200"/>
      <c r="F1506" s="201"/>
      <c r="G1506" s="201"/>
      <c r="H1506" s="202"/>
      <c r="O1506" s="202"/>
      <c r="R1506" s="202"/>
    </row>
    <row r="1507" spans="1:18" ht="44.25" customHeight="1">
      <c r="A1507" s="200"/>
      <c r="B1507" s="200"/>
      <c r="C1507" s="200"/>
      <c r="F1507" s="201"/>
      <c r="G1507" s="201"/>
      <c r="H1507" s="202"/>
      <c r="O1507" s="202"/>
      <c r="R1507" s="202"/>
    </row>
    <row r="1508" spans="1:18" ht="44.25" customHeight="1">
      <c r="A1508" s="200"/>
      <c r="B1508" s="200"/>
      <c r="C1508" s="200"/>
      <c r="F1508" s="201"/>
      <c r="G1508" s="201"/>
      <c r="H1508" s="202"/>
      <c r="O1508" s="202"/>
      <c r="R1508" s="202"/>
    </row>
    <row r="1509" spans="1:18" ht="44.25" customHeight="1">
      <c r="A1509" s="200"/>
      <c r="B1509" s="200"/>
      <c r="C1509" s="200"/>
      <c r="F1509" s="201"/>
      <c r="G1509" s="201"/>
      <c r="H1509" s="202"/>
      <c r="O1509" s="202"/>
      <c r="R1509" s="202"/>
    </row>
    <row r="1510" spans="1:18" ht="44.25" customHeight="1">
      <c r="A1510" s="200"/>
      <c r="B1510" s="200"/>
      <c r="C1510" s="200"/>
      <c r="F1510" s="201"/>
      <c r="G1510" s="201"/>
      <c r="H1510" s="202"/>
      <c r="O1510" s="202"/>
      <c r="R1510" s="202"/>
    </row>
    <row r="1511" spans="1:18" ht="44.25" customHeight="1">
      <c r="A1511" s="200"/>
      <c r="B1511" s="200"/>
      <c r="C1511" s="200"/>
      <c r="F1511" s="201"/>
      <c r="G1511" s="201"/>
      <c r="H1511" s="202"/>
      <c r="O1511" s="202"/>
      <c r="R1511" s="202"/>
    </row>
    <row r="1512" spans="1:18" ht="44.25" customHeight="1">
      <c r="A1512" s="200"/>
      <c r="B1512" s="200"/>
      <c r="C1512" s="200"/>
      <c r="F1512" s="201"/>
      <c r="G1512" s="201"/>
      <c r="H1512" s="202"/>
      <c r="O1512" s="202"/>
      <c r="R1512" s="202"/>
    </row>
    <row r="1513" spans="1:18" ht="44.25" customHeight="1">
      <c r="A1513" s="200"/>
      <c r="B1513" s="200"/>
      <c r="C1513" s="200"/>
      <c r="F1513" s="201"/>
      <c r="G1513" s="201"/>
      <c r="H1513" s="202"/>
      <c r="O1513" s="202"/>
      <c r="R1513" s="202"/>
    </row>
    <row r="1514" spans="1:18" ht="44.25" customHeight="1">
      <c r="A1514" s="200"/>
      <c r="B1514" s="200"/>
      <c r="C1514" s="200"/>
      <c r="F1514" s="201"/>
      <c r="G1514" s="201"/>
      <c r="H1514" s="202"/>
      <c r="O1514" s="202"/>
      <c r="R1514" s="202"/>
    </row>
    <row r="1515" spans="1:18" ht="44.25" customHeight="1">
      <c r="A1515" s="200"/>
      <c r="B1515" s="200"/>
      <c r="C1515" s="200"/>
      <c r="F1515" s="201"/>
      <c r="G1515" s="201"/>
      <c r="H1515" s="202"/>
      <c r="O1515" s="202"/>
      <c r="R1515" s="202"/>
    </row>
    <row r="1516" spans="1:18" ht="44.25" customHeight="1">
      <c r="A1516" s="200"/>
      <c r="B1516" s="200"/>
      <c r="C1516" s="200"/>
      <c r="F1516" s="201"/>
      <c r="G1516" s="201"/>
      <c r="H1516" s="202"/>
      <c r="O1516" s="202"/>
      <c r="R1516" s="202"/>
    </row>
    <row r="1517" spans="1:18" ht="44.25" customHeight="1">
      <c r="A1517" s="200"/>
      <c r="B1517" s="200"/>
      <c r="C1517" s="200"/>
      <c r="F1517" s="201"/>
      <c r="G1517" s="201"/>
      <c r="H1517" s="202"/>
      <c r="O1517" s="202"/>
      <c r="R1517" s="202"/>
    </row>
    <row r="1518" spans="1:18" ht="44.25" customHeight="1">
      <c r="A1518" s="200"/>
      <c r="B1518" s="200"/>
      <c r="C1518" s="200"/>
      <c r="F1518" s="201"/>
      <c r="G1518" s="201"/>
      <c r="H1518" s="202"/>
      <c r="O1518" s="202"/>
      <c r="R1518" s="202"/>
    </row>
    <row r="1519" spans="1:18" ht="44.25" customHeight="1">
      <c r="A1519" s="200"/>
      <c r="B1519" s="200"/>
      <c r="C1519" s="200"/>
      <c r="F1519" s="201"/>
      <c r="G1519" s="201"/>
      <c r="H1519" s="202"/>
      <c r="O1519" s="202"/>
      <c r="R1519" s="202"/>
    </row>
    <row r="1520" spans="1:18" ht="44.25" customHeight="1">
      <c r="A1520" s="200"/>
      <c r="B1520" s="200"/>
      <c r="C1520" s="200"/>
      <c r="F1520" s="201"/>
      <c r="G1520" s="201"/>
      <c r="H1520" s="202"/>
      <c r="O1520" s="202"/>
      <c r="R1520" s="202"/>
    </row>
    <row r="1521" spans="1:18" ht="44.25" customHeight="1">
      <c r="A1521" s="200"/>
      <c r="B1521" s="200"/>
      <c r="C1521" s="200"/>
      <c r="F1521" s="201"/>
      <c r="G1521" s="201"/>
      <c r="H1521" s="202"/>
      <c r="O1521" s="202"/>
      <c r="R1521" s="202"/>
    </row>
    <row r="1522" spans="1:18" ht="44.25" customHeight="1">
      <c r="A1522" s="200"/>
      <c r="B1522" s="200"/>
      <c r="C1522" s="200"/>
      <c r="F1522" s="201"/>
      <c r="G1522" s="201"/>
      <c r="H1522" s="202"/>
      <c r="O1522" s="202"/>
      <c r="R1522" s="202"/>
    </row>
    <row r="1523" spans="1:18" ht="44.25" customHeight="1">
      <c r="A1523" s="200"/>
      <c r="B1523" s="200"/>
      <c r="C1523" s="200"/>
      <c r="F1523" s="201"/>
      <c r="G1523" s="201"/>
      <c r="H1523" s="202"/>
      <c r="O1523" s="202"/>
      <c r="R1523" s="202"/>
    </row>
    <row r="1524" spans="1:18" ht="44.25" customHeight="1">
      <c r="A1524" s="200"/>
      <c r="B1524" s="200"/>
      <c r="C1524" s="200"/>
      <c r="F1524" s="201"/>
      <c r="G1524" s="201"/>
      <c r="H1524" s="202"/>
      <c r="O1524" s="202"/>
      <c r="R1524" s="202"/>
    </row>
    <row r="1525" spans="1:18" ht="44.25" customHeight="1">
      <c r="A1525" s="200"/>
      <c r="B1525" s="200"/>
      <c r="C1525" s="200"/>
      <c r="F1525" s="201"/>
      <c r="G1525" s="201"/>
      <c r="H1525" s="202"/>
      <c r="O1525" s="202"/>
      <c r="R1525" s="202"/>
    </row>
    <row r="1526" spans="1:18" ht="44.25" customHeight="1">
      <c r="A1526" s="200"/>
      <c r="B1526" s="200"/>
      <c r="C1526" s="200"/>
      <c r="F1526" s="201"/>
      <c r="G1526" s="201"/>
      <c r="H1526" s="202"/>
      <c r="O1526" s="202"/>
      <c r="R1526" s="202"/>
    </row>
    <row r="1527" spans="1:18" ht="44.25" customHeight="1">
      <c r="A1527" s="200"/>
      <c r="B1527" s="200"/>
      <c r="C1527" s="200"/>
      <c r="F1527" s="201"/>
      <c r="G1527" s="201"/>
      <c r="H1527" s="202"/>
      <c r="O1527" s="202"/>
      <c r="R1527" s="202"/>
    </row>
    <row r="1528" spans="1:18" ht="44.25" customHeight="1">
      <c r="A1528" s="200"/>
      <c r="B1528" s="200"/>
      <c r="C1528" s="200"/>
      <c r="F1528" s="201"/>
      <c r="G1528" s="201"/>
      <c r="H1528" s="202"/>
      <c r="O1528" s="202"/>
      <c r="R1528" s="202"/>
    </row>
    <row r="1529" spans="1:18" ht="44.25" customHeight="1">
      <c r="A1529" s="200"/>
      <c r="B1529" s="200"/>
      <c r="C1529" s="200"/>
      <c r="F1529" s="201"/>
      <c r="G1529" s="201"/>
      <c r="H1529" s="202"/>
      <c r="O1529" s="202"/>
      <c r="R1529" s="202"/>
    </row>
    <row r="1530" spans="1:18" ht="44.25" customHeight="1">
      <c r="A1530" s="200"/>
      <c r="B1530" s="200"/>
      <c r="C1530" s="200"/>
      <c r="F1530" s="201"/>
      <c r="G1530" s="201"/>
      <c r="H1530" s="202"/>
      <c r="O1530" s="202"/>
      <c r="R1530" s="202"/>
    </row>
    <row r="1531" spans="1:18" ht="44.25" customHeight="1">
      <c r="A1531" s="200"/>
      <c r="B1531" s="200"/>
      <c r="C1531" s="200"/>
      <c r="F1531" s="201"/>
      <c r="G1531" s="201"/>
      <c r="H1531" s="202"/>
      <c r="O1531" s="202"/>
      <c r="R1531" s="202"/>
    </row>
    <row r="1532" spans="1:18" ht="44.25" customHeight="1">
      <c r="A1532" s="200"/>
      <c r="B1532" s="200"/>
      <c r="C1532" s="200"/>
      <c r="F1532" s="201"/>
      <c r="G1532" s="201"/>
      <c r="H1532" s="202"/>
      <c r="O1532" s="202"/>
      <c r="R1532" s="202"/>
    </row>
    <row r="1533" spans="1:18" ht="44.25" customHeight="1">
      <c r="A1533" s="200"/>
      <c r="B1533" s="200"/>
      <c r="C1533" s="200"/>
      <c r="F1533" s="201"/>
      <c r="G1533" s="201"/>
      <c r="H1533" s="202"/>
      <c r="O1533" s="202"/>
      <c r="R1533" s="202"/>
    </row>
    <row r="1534" spans="1:18" ht="44.25" customHeight="1">
      <c r="A1534" s="200"/>
      <c r="B1534" s="200"/>
      <c r="C1534" s="200"/>
      <c r="F1534" s="201"/>
      <c r="G1534" s="201"/>
      <c r="H1534" s="202"/>
      <c r="O1534" s="202"/>
      <c r="R1534" s="202"/>
    </row>
    <row r="1535" spans="1:18" ht="44.25" customHeight="1">
      <c r="A1535" s="200"/>
      <c r="B1535" s="200"/>
      <c r="C1535" s="200"/>
      <c r="F1535" s="201"/>
      <c r="G1535" s="201"/>
      <c r="H1535" s="202"/>
      <c r="O1535" s="202"/>
      <c r="R1535" s="202"/>
    </row>
    <row r="1536" spans="1:18" ht="44.25" customHeight="1">
      <c r="A1536" s="200"/>
      <c r="B1536" s="200"/>
      <c r="C1536" s="200"/>
      <c r="F1536" s="201"/>
      <c r="G1536" s="201"/>
      <c r="H1536" s="202"/>
      <c r="O1536" s="202"/>
      <c r="R1536" s="202"/>
    </row>
    <row r="1537" spans="1:18" ht="44.25" customHeight="1">
      <c r="A1537" s="200"/>
      <c r="B1537" s="200"/>
      <c r="C1537" s="200"/>
      <c r="F1537" s="201"/>
      <c r="G1537" s="201"/>
      <c r="H1537" s="202"/>
      <c r="O1537" s="202"/>
      <c r="R1537" s="202"/>
    </row>
    <row r="1538" spans="1:18" ht="44.25" customHeight="1">
      <c r="A1538" s="200"/>
      <c r="B1538" s="200"/>
      <c r="C1538" s="200"/>
      <c r="F1538" s="201"/>
      <c r="G1538" s="201"/>
      <c r="H1538" s="202"/>
      <c r="O1538" s="202"/>
      <c r="R1538" s="202"/>
    </row>
    <row r="1539" spans="1:18" ht="44.25" customHeight="1">
      <c r="A1539" s="200"/>
      <c r="B1539" s="200"/>
      <c r="C1539" s="200"/>
      <c r="F1539" s="201"/>
      <c r="G1539" s="201"/>
      <c r="H1539" s="202"/>
      <c r="O1539" s="202"/>
      <c r="R1539" s="202"/>
    </row>
    <row r="1540" spans="1:18" ht="44.25" customHeight="1">
      <c r="A1540" s="200"/>
      <c r="B1540" s="200"/>
      <c r="C1540" s="200"/>
      <c r="F1540" s="201"/>
      <c r="G1540" s="201"/>
      <c r="H1540" s="202"/>
      <c r="O1540" s="202"/>
      <c r="R1540" s="202"/>
    </row>
    <row r="1541" spans="1:18" ht="44.25" customHeight="1">
      <c r="A1541" s="200"/>
      <c r="B1541" s="200"/>
      <c r="C1541" s="200"/>
      <c r="F1541" s="201"/>
      <c r="G1541" s="201"/>
      <c r="H1541" s="202"/>
      <c r="O1541" s="202"/>
      <c r="R1541" s="202"/>
    </row>
    <row r="1542" spans="1:18" ht="44.25" customHeight="1">
      <c r="A1542" s="200"/>
      <c r="B1542" s="200"/>
      <c r="C1542" s="200"/>
      <c r="F1542" s="201"/>
      <c r="G1542" s="201"/>
      <c r="H1542" s="202"/>
      <c r="O1542" s="202"/>
      <c r="R1542" s="202"/>
    </row>
    <row r="1543" spans="1:18" ht="44.25" customHeight="1">
      <c r="A1543" s="200"/>
      <c r="B1543" s="200"/>
      <c r="C1543" s="200"/>
      <c r="F1543" s="201"/>
      <c r="G1543" s="201"/>
      <c r="H1543" s="202"/>
      <c r="O1543" s="202"/>
      <c r="R1543" s="202"/>
    </row>
    <row r="1544" spans="1:18" ht="44.25" customHeight="1">
      <c r="A1544" s="200"/>
      <c r="B1544" s="200"/>
      <c r="C1544" s="200"/>
      <c r="F1544" s="201"/>
      <c r="G1544" s="201"/>
      <c r="H1544" s="202"/>
      <c r="O1544" s="202"/>
      <c r="R1544" s="202"/>
    </row>
    <row r="1545" spans="1:18" ht="44.25" customHeight="1">
      <c r="A1545" s="200"/>
      <c r="B1545" s="200"/>
      <c r="C1545" s="200"/>
      <c r="F1545" s="201"/>
      <c r="G1545" s="201"/>
      <c r="H1545" s="202"/>
      <c r="O1545" s="202"/>
      <c r="R1545" s="202"/>
    </row>
    <row r="1546" spans="1:18" ht="44.25" customHeight="1">
      <c r="A1546" s="200"/>
      <c r="B1546" s="200"/>
      <c r="C1546" s="200"/>
      <c r="F1546" s="201"/>
      <c r="G1546" s="201"/>
      <c r="H1546" s="202"/>
      <c r="O1546" s="202"/>
      <c r="R1546" s="202"/>
    </row>
    <row r="1547" spans="1:18" ht="44.25" customHeight="1">
      <c r="A1547" s="200"/>
      <c r="B1547" s="200"/>
      <c r="C1547" s="200"/>
      <c r="F1547" s="201"/>
      <c r="G1547" s="201"/>
      <c r="H1547" s="202"/>
      <c r="O1547" s="202"/>
      <c r="R1547" s="202"/>
    </row>
    <row r="1548" spans="1:18" ht="44.25" customHeight="1">
      <c r="A1548" s="200"/>
      <c r="B1548" s="200"/>
      <c r="C1548" s="200"/>
      <c r="F1548" s="201"/>
      <c r="G1548" s="201"/>
      <c r="H1548" s="202"/>
      <c r="O1548" s="202"/>
      <c r="R1548" s="202"/>
    </row>
    <row r="1549" spans="1:18" ht="44.25" customHeight="1">
      <c r="A1549" s="200"/>
      <c r="B1549" s="200"/>
      <c r="C1549" s="200"/>
      <c r="F1549" s="201"/>
      <c r="G1549" s="201"/>
      <c r="H1549" s="202"/>
      <c r="O1549" s="202"/>
      <c r="R1549" s="202"/>
    </row>
    <row r="1550" spans="1:18" ht="44.25" customHeight="1">
      <c r="A1550" s="200"/>
      <c r="B1550" s="200"/>
      <c r="C1550" s="200"/>
      <c r="F1550" s="201"/>
      <c r="G1550" s="201"/>
      <c r="H1550" s="202"/>
      <c r="O1550" s="202"/>
      <c r="R1550" s="202"/>
    </row>
    <row r="1551" spans="1:18" ht="44.25" customHeight="1">
      <c r="A1551" s="200"/>
      <c r="B1551" s="200"/>
      <c r="C1551" s="200"/>
      <c r="F1551" s="201"/>
      <c r="G1551" s="201"/>
      <c r="H1551" s="202"/>
      <c r="O1551" s="202"/>
      <c r="R1551" s="202"/>
    </row>
    <row r="1552" spans="1:18" ht="44.25" customHeight="1">
      <c r="A1552" s="200"/>
      <c r="B1552" s="200"/>
      <c r="C1552" s="200"/>
      <c r="F1552" s="201"/>
      <c r="G1552" s="201"/>
      <c r="H1552" s="202"/>
      <c r="O1552" s="202"/>
      <c r="R1552" s="202"/>
    </row>
    <row r="1553" spans="1:18" ht="44.25" customHeight="1">
      <c r="A1553" s="200"/>
      <c r="B1553" s="200"/>
      <c r="C1553" s="200"/>
      <c r="F1553" s="201"/>
      <c r="G1553" s="201"/>
      <c r="H1553" s="202"/>
      <c r="O1553" s="202"/>
      <c r="R1553" s="202"/>
    </row>
    <row r="1554" spans="1:18" ht="44.25" customHeight="1">
      <c r="A1554" s="200"/>
      <c r="B1554" s="200"/>
      <c r="C1554" s="200"/>
      <c r="F1554" s="201"/>
      <c r="G1554" s="201"/>
      <c r="H1554" s="202"/>
      <c r="O1554" s="202"/>
      <c r="R1554" s="202"/>
    </row>
    <row r="1555" spans="1:18" ht="44.25" customHeight="1">
      <c r="A1555" s="200"/>
      <c r="B1555" s="200"/>
      <c r="C1555" s="200"/>
      <c r="F1555" s="201"/>
      <c r="G1555" s="201"/>
      <c r="H1555" s="202"/>
      <c r="O1555" s="202"/>
      <c r="R1555" s="202"/>
    </row>
    <row r="1556" spans="1:18" ht="44.25" customHeight="1">
      <c r="A1556" s="200"/>
      <c r="B1556" s="200"/>
      <c r="C1556" s="200"/>
      <c r="F1556" s="201"/>
      <c r="G1556" s="201"/>
      <c r="H1556" s="202"/>
      <c r="O1556" s="202"/>
      <c r="R1556" s="202"/>
    </row>
    <row r="1557" spans="1:18" ht="44.25" customHeight="1">
      <c r="A1557" s="200"/>
      <c r="B1557" s="200"/>
      <c r="C1557" s="200"/>
      <c r="F1557" s="201"/>
      <c r="G1557" s="201"/>
      <c r="H1557" s="202"/>
      <c r="O1557" s="202"/>
      <c r="R1557" s="202"/>
    </row>
    <row r="1558" spans="1:18" ht="44.25" customHeight="1">
      <c r="A1558" s="200"/>
      <c r="B1558" s="200"/>
      <c r="C1558" s="200"/>
      <c r="F1558" s="201"/>
      <c r="G1558" s="201"/>
      <c r="H1558" s="202"/>
      <c r="O1558" s="202"/>
      <c r="R1558" s="202"/>
    </row>
    <row r="1559" spans="1:18" ht="44.25" customHeight="1">
      <c r="A1559" s="200"/>
      <c r="B1559" s="200"/>
      <c r="C1559" s="200"/>
      <c r="F1559" s="201"/>
      <c r="G1559" s="201"/>
      <c r="H1559" s="202"/>
      <c r="O1559" s="202"/>
      <c r="R1559" s="202"/>
    </row>
    <row r="1560" spans="1:18" ht="44.25" customHeight="1">
      <c r="A1560" s="200"/>
      <c r="B1560" s="200"/>
      <c r="C1560" s="200"/>
      <c r="F1560" s="201"/>
      <c r="G1560" s="201"/>
      <c r="H1560" s="202"/>
      <c r="O1560" s="202"/>
      <c r="R1560" s="202"/>
    </row>
    <row r="1561" spans="1:18" ht="44.25" customHeight="1">
      <c r="A1561" s="200"/>
      <c r="B1561" s="200"/>
      <c r="C1561" s="200"/>
      <c r="F1561" s="201"/>
      <c r="G1561" s="201"/>
      <c r="H1561" s="202"/>
      <c r="O1561" s="202"/>
      <c r="R1561" s="202"/>
    </row>
    <row r="1562" spans="1:18" ht="44.25" customHeight="1">
      <c r="A1562" s="200"/>
      <c r="B1562" s="200"/>
      <c r="C1562" s="200"/>
      <c r="F1562" s="201"/>
      <c r="G1562" s="201"/>
      <c r="H1562" s="202"/>
      <c r="O1562" s="202"/>
      <c r="R1562" s="202"/>
    </row>
    <row r="1563" spans="1:18" ht="44.25" customHeight="1">
      <c r="A1563" s="200"/>
      <c r="B1563" s="200"/>
      <c r="C1563" s="200"/>
      <c r="F1563" s="201"/>
      <c r="G1563" s="201"/>
      <c r="H1563" s="202"/>
      <c r="O1563" s="202"/>
      <c r="R1563" s="202"/>
    </row>
    <row r="1564" spans="1:18" ht="44.25" customHeight="1">
      <c r="A1564" s="200"/>
      <c r="B1564" s="200"/>
      <c r="C1564" s="200"/>
      <c r="F1564" s="201"/>
      <c r="G1564" s="201"/>
      <c r="H1564" s="202"/>
      <c r="O1564" s="202"/>
      <c r="R1564" s="202"/>
    </row>
    <row r="1565" spans="1:18" ht="44.25" customHeight="1">
      <c r="A1565" s="200"/>
      <c r="B1565" s="200"/>
      <c r="C1565" s="200"/>
      <c r="F1565" s="201"/>
      <c r="G1565" s="201"/>
      <c r="H1565" s="202"/>
      <c r="O1565" s="202"/>
      <c r="R1565" s="202"/>
    </row>
    <row r="1566" spans="1:18" ht="44.25" customHeight="1">
      <c r="A1566" s="200"/>
      <c r="B1566" s="200"/>
      <c r="C1566" s="200"/>
      <c r="F1566" s="201"/>
      <c r="G1566" s="201"/>
      <c r="H1566" s="202"/>
      <c r="O1566" s="202"/>
      <c r="R1566" s="202"/>
    </row>
    <row r="1567" spans="1:18" ht="44.25" customHeight="1">
      <c r="A1567" s="200"/>
      <c r="B1567" s="200"/>
      <c r="C1567" s="200"/>
      <c r="F1567" s="201"/>
      <c r="G1567" s="201"/>
      <c r="H1567" s="202"/>
      <c r="O1567" s="202"/>
      <c r="R1567" s="202"/>
    </row>
    <row r="1568" spans="1:18" ht="44.25" customHeight="1">
      <c r="A1568" s="200"/>
      <c r="B1568" s="200"/>
      <c r="C1568" s="200"/>
      <c r="F1568" s="201"/>
      <c r="G1568" s="201"/>
      <c r="H1568" s="202"/>
      <c r="O1568" s="202"/>
      <c r="R1568" s="202"/>
    </row>
    <row r="1569" spans="1:18" ht="44.25" customHeight="1">
      <c r="A1569" s="200"/>
      <c r="B1569" s="200"/>
      <c r="C1569" s="200"/>
      <c r="F1569" s="201"/>
      <c r="G1569" s="201"/>
      <c r="H1569" s="202"/>
      <c r="O1569" s="202"/>
      <c r="R1569" s="202"/>
    </row>
    <row r="1570" spans="1:18" ht="44.25" customHeight="1">
      <c r="A1570" s="200"/>
      <c r="B1570" s="200"/>
      <c r="C1570" s="200"/>
      <c r="F1570" s="201"/>
      <c r="G1570" s="201"/>
      <c r="H1570" s="202"/>
      <c r="O1570" s="202"/>
      <c r="R1570" s="202"/>
    </row>
    <row r="1571" spans="1:18" ht="44.25" customHeight="1">
      <c r="A1571" s="200"/>
      <c r="B1571" s="200"/>
      <c r="C1571" s="200"/>
      <c r="F1571" s="201"/>
      <c r="G1571" s="201"/>
      <c r="H1571" s="202"/>
      <c r="O1571" s="202"/>
      <c r="R1571" s="202"/>
    </row>
    <row r="1572" spans="1:18" ht="44.25" customHeight="1">
      <c r="A1572" s="200"/>
      <c r="B1572" s="200"/>
      <c r="C1572" s="200"/>
      <c r="F1572" s="201"/>
      <c r="G1572" s="201"/>
      <c r="H1572" s="202"/>
      <c r="O1572" s="202"/>
      <c r="R1572" s="202"/>
    </row>
    <row r="1573" spans="1:18" ht="44.25" customHeight="1">
      <c r="A1573" s="200"/>
      <c r="B1573" s="200"/>
      <c r="C1573" s="200"/>
      <c r="F1573" s="201"/>
      <c r="G1573" s="201"/>
      <c r="H1573" s="202"/>
      <c r="O1573" s="202"/>
      <c r="R1573" s="202"/>
    </row>
    <row r="1574" spans="1:18" ht="44.25" customHeight="1">
      <c r="A1574" s="200"/>
      <c r="B1574" s="200"/>
      <c r="C1574" s="200"/>
      <c r="F1574" s="201"/>
      <c r="G1574" s="201"/>
      <c r="H1574" s="202"/>
      <c r="O1574" s="202"/>
      <c r="R1574" s="202"/>
    </row>
    <row r="1575" spans="1:18" ht="44.25" customHeight="1">
      <c r="A1575" s="200"/>
      <c r="B1575" s="200"/>
      <c r="C1575" s="200"/>
      <c r="F1575" s="201"/>
      <c r="G1575" s="201"/>
      <c r="H1575" s="202"/>
      <c r="O1575" s="202"/>
      <c r="R1575" s="202"/>
    </row>
    <row r="1576" spans="1:18" ht="44.25" customHeight="1">
      <c r="A1576" s="200"/>
      <c r="B1576" s="200"/>
      <c r="C1576" s="200"/>
      <c r="F1576" s="201"/>
      <c r="G1576" s="201"/>
      <c r="H1576" s="202"/>
      <c r="O1576" s="202"/>
      <c r="R1576" s="202"/>
    </row>
    <row r="1577" spans="1:18" ht="44.25" customHeight="1">
      <c r="A1577" s="200"/>
      <c r="B1577" s="200"/>
      <c r="C1577" s="200"/>
      <c r="F1577" s="201"/>
      <c r="G1577" s="201"/>
      <c r="H1577" s="202"/>
      <c r="O1577" s="202"/>
      <c r="R1577" s="202"/>
    </row>
    <row r="1578" spans="1:18" ht="44.25" customHeight="1">
      <c r="A1578" s="200"/>
      <c r="B1578" s="200"/>
      <c r="C1578" s="200"/>
      <c r="F1578" s="201"/>
      <c r="G1578" s="201"/>
      <c r="H1578" s="202"/>
      <c r="O1578" s="202"/>
      <c r="R1578" s="202"/>
    </row>
    <row r="1579" spans="1:18" ht="44.25" customHeight="1">
      <c r="A1579" s="200"/>
      <c r="B1579" s="200"/>
      <c r="C1579" s="200"/>
      <c r="F1579" s="201"/>
      <c r="G1579" s="201"/>
      <c r="H1579" s="202"/>
      <c r="O1579" s="202"/>
      <c r="R1579" s="202"/>
    </row>
    <row r="1580" spans="1:18" ht="44.25" customHeight="1">
      <c r="A1580" s="200"/>
      <c r="B1580" s="200"/>
      <c r="C1580" s="200"/>
      <c r="F1580" s="201"/>
      <c r="G1580" s="201"/>
      <c r="H1580" s="202"/>
      <c r="O1580" s="202"/>
      <c r="R1580" s="202"/>
    </row>
    <row r="1581" spans="1:18" ht="44.25" customHeight="1">
      <c r="A1581" s="200"/>
      <c r="B1581" s="200"/>
      <c r="C1581" s="200"/>
      <c r="F1581" s="201"/>
      <c r="G1581" s="201"/>
      <c r="H1581" s="202"/>
      <c r="O1581" s="202"/>
      <c r="R1581" s="202"/>
    </row>
    <row r="1582" spans="1:18" ht="44.25" customHeight="1">
      <c r="A1582" s="200"/>
      <c r="B1582" s="200"/>
      <c r="C1582" s="200"/>
      <c r="F1582" s="201"/>
      <c r="G1582" s="201"/>
      <c r="H1582" s="202"/>
      <c r="O1582" s="202"/>
      <c r="R1582" s="202"/>
    </row>
    <row r="1583" spans="1:18" ht="44.25" customHeight="1">
      <c r="A1583" s="200"/>
      <c r="B1583" s="200"/>
      <c r="C1583" s="200"/>
      <c r="F1583" s="201"/>
      <c r="G1583" s="201"/>
      <c r="H1583" s="202"/>
      <c r="O1583" s="202"/>
      <c r="R1583" s="202"/>
    </row>
    <row r="1584" spans="1:18" ht="44.25" customHeight="1">
      <c r="A1584" s="200"/>
      <c r="B1584" s="200"/>
      <c r="C1584" s="200"/>
      <c r="F1584" s="201"/>
      <c r="G1584" s="201"/>
      <c r="H1584" s="202"/>
      <c r="O1584" s="202"/>
      <c r="R1584" s="202"/>
    </row>
    <row r="1585" spans="1:18" ht="44.25" customHeight="1">
      <c r="A1585" s="200"/>
      <c r="B1585" s="200"/>
      <c r="C1585" s="200"/>
      <c r="F1585" s="201"/>
      <c r="G1585" s="201"/>
      <c r="H1585" s="202"/>
      <c r="O1585" s="202"/>
      <c r="R1585" s="202"/>
    </row>
    <row r="1586" spans="1:18" ht="44.25" customHeight="1">
      <c r="A1586" s="200"/>
      <c r="B1586" s="200"/>
      <c r="C1586" s="200"/>
      <c r="F1586" s="201"/>
      <c r="G1586" s="201"/>
      <c r="H1586" s="202"/>
      <c r="O1586" s="202"/>
      <c r="R1586" s="202"/>
    </row>
    <row r="1587" spans="1:18" ht="44.25" customHeight="1">
      <c r="A1587" s="200"/>
      <c r="B1587" s="200"/>
      <c r="C1587" s="200"/>
      <c r="F1587" s="201"/>
      <c r="G1587" s="201"/>
      <c r="H1587" s="202"/>
      <c r="O1587" s="202"/>
      <c r="R1587" s="202"/>
    </row>
    <row r="1588" spans="1:18" ht="44.25" customHeight="1">
      <c r="A1588" s="200"/>
      <c r="B1588" s="200"/>
      <c r="C1588" s="200"/>
      <c r="F1588" s="201"/>
      <c r="G1588" s="201"/>
      <c r="H1588" s="202"/>
      <c r="O1588" s="202"/>
      <c r="R1588" s="202"/>
    </row>
    <row r="1589" spans="1:18" ht="44.25" customHeight="1">
      <c r="A1589" s="200"/>
      <c r="B1589" s="200"/>
      <c r="C1589" s="200"/>
      <c r="F1589" s="201"/>
      <c r="G1589" s="201"/>
      <c r="H1589" s="202"/>
      <c r="O1589" s="202"/>
      <c r="R1589" s="202"/>
    </row>
    <row r="1590" spans="1:18" ht="44.25" customHeight="1">
      <c r="A1590" s="200"/>
      <c r="B1590" s="200"/>
      <c r="C1590" s="200"/>
      <c r="F1590" s="201"/>
      <c r="G1590" s="201"/>
      <c r="H1590" s="202"/>
      <c r="O1590" s="202"/>
      <c r="R1590" s="202"/>
    </row>
    <row r="1591" spans="1:18" ht="44.25" customHeight="1">
      <c r="A1591" s="200"/>
      <c r="B1591" s="200"/>
      <c r="C1591" s="200"/>
      <c r="F1591" s="201"/>
      <c r="G1591" s="201"/>
      <c r="H1591" s="202"/>
      <c r="O1591" s="202"/>
      <c r="R1591" s="202"/>
    </row>
    <row r="1592" spans="1:18" ht="44.25" customHeight="1">
      <c r="A1592" s="200"/>
      <c r="B1592" s="200"/>
      <c r="C1592" s="200"/>
      <c r="F1592" s="201"/>
      <c r="G1592" s="201"/>
      <c r="H1592" s="202"/>
      <c r="O1592" s="202"/>
      <c r="R1592" s="202"/>
    </row>
    <row r="1593" spans="1:18" ht="44.25" customHeight="1">
      <c r="A1593" s="200"/>
      <c r="B1593" s="200"/>
      <c r="C1593" s="200"/>
      <c r="F1593" s="201"/>
      <c r="G1593" s="201"/>
      <c r="H1593" s="202"/>
      <c r="O1593" s="202"/>
      <c r="R1593" s="202"/>
    </row>
    <row r="1594" spans="1:18" ht="44.25" customHeight="1">
      <c r="A1594" s="200"/>
      <c r="B1594" s="200"/>
      <c r="C1594" s="200"/>
      <c r="F1594" s="201"/>
      <c r="G1594" s="201"/>
      <c r="H1594" s="202"/>
      <c r="O1594" s="202"/>
      <c r="R1594" s="202"/>
    </row>
    <row r="1595" spans="1:18" ht="44.25" customHeight="1">
      <c r="A1595" s="200"/>
      <c r="B1595" s="200"/>
      <c r="C1595" s="200"/>
      <c r="F1595" s="201"/>
      <c r="G1595" s="201"/>
      <c r="H1595" s="202"/>
      <c r="O1595" s="202"/>
      <c r="R1595" s="202"/>
    </row>
    <row r="1596" spans="1:18" ht="44.25" customHeight="1">
      <c r="A1596" s="200"/>
      <c r="B1596" s="200"/>
      <c r="C1596" s="200"/>
      <c r="F1596" s="201"/>
      <c r="G1596" s="201"/>
      <c r="H1596" s="202"/>
      <c r="O1596" s="202"/>
      <c r="R1596" s="202"/>
    </row>
    <row r="1597" spans="1:18" ht="44.25" customHeight="1">
      <c r="A1597" s="200"/>
      <c r="B1597" s="200"/>
      <c r="C1597" s="200"/>
      <c r="F1597" s="201"/>
      <c r="G1597" s="201"/>
      <c r="H1597" s="202"/>
      <c r="O1597" s="202"/>
      <c r="R1597" s="202"/>
    </row>
    <row r="1598" spans="1:18" ht="44.25" customHeight="1">
      <c r="A1598" s="200"/>
      <c r="B1598" s="200"/>
      <c r="C1598" s="200"/>
      <c r="F1598" s="201"/>
      <c r="G1598" s="201"/>
      <c r="H1598" s="202"/>
      <c r="O1598" s="202"/>
      <c r="R1598" s="202"/>
    </row>
    <row r="1599" spans="1:18" ht="44.25" customHeight="1">
      <c r="A1599" s="200"/>
      <c r="B1599" s="200"/>
      <c r="C1599" s="200"/>
      <c r="F1599" s="201"/>
      <c r="G1599" s="201"/>
      <c r="H1599" s="202"/>
      <c r="O1599" s="202"/>
      <c r="R1599" s="202"/>
    </row>
    <row r="1600" spans="1:18" ht="44.25" customHeight="1">
      <c r="A1600" s="200"/>
      <c r="B1600" s="200"/>
      <c r="C1600" s="200"/>
      <c r="F1600" s="201"/>
      <c r="G1600" s="201"/>
      <c r="H1600" s="202"/>
      <c r="O1600" s="202"/>
      <c r="R1600" s="202"/>
    </row>
    <row r="1601" spans="1:18" ht="44.25" customHeight="1">
      <c r="A1601" s="200"/>
      <c r="B1601" s="200"/>
      <c r="C1601" s="200"/>
      <c r="F1601" s="201"/>
      <c r="G1601" s="201"/>
      <c r="H1601" s="202"/>
      <c r="O1601" s="202"/>
      <c r="R1601" s="202"/>
    </row>
    <row r="1602" spans="1:18" ht="44.25" customHeight="1">
      <c r="A1602" s="200"/>
      <c r="B1602" s="200"/>
      <c r="C1602" s="200"/>
      <c r="F1602" s="201"/>
      <c r="G1602" s="201"/>
      <c r="H1602" s="202"/>
      <c r="O1602" s="202"/>
      <c r="R1602" s="202"/>
    </row>
    <row r="1603" spans="1:18" ht="44.25" customHeight="1">
      <c r="A1603" s="200"/>
      <c r="B1603" s="200"/>
      <c r="C1603" s="200"/>
      <c r="F1603" s="201"/>
      <c r="G1603" s="201"/>
      <c r="H1603" s="202"/>
      <c r="O1603" s="202"/>
      <c r="R1603" s="202"/>
    </row>
    <row r="1604" spans="1:18" ht="44.25" customHeight="1">
      <c r="A1604" s="200"/>
      <c r="B1604" s="200"/>
      <c r="C1604" s="200"/>
      <c r="F1604" s="201"/>
      <c r="G1604" s="201"/>
      <c r="H1604" s="202"/>
      <c r="O1604" s="202"/>
      <c r="R1604" s="202"/>
    </row>
    <row r="1605" spans="1:18" ht="44.25" customHeight="1">
      <c r="A1605" s="200"/>
      <c r="B1605" s="200"/>
      <c r="C1605" s="200"/>
      <c r="F1605" s="201"/>
      <c r="G1605" s="201"/>
      <c r="H1605" s="202"/>
      <c r="O1605" s="202"/>
      <c r="R1605" s="202"/>
    </row>
    <row r="1606" spans="1:18" ht="44.25" customHeight="1">
      <c r="A1606" s="200"/>
      <c r="B1606" s="200"/>
      <c r="C1606" s="200"/>
      <c r="F1606" s="201"/>
      <c r="G1606" s="201"/>
      <c r="H1606" s="202"/>
      <c r="O1606" s="202"/>
      <c r="R1606" s="202"/>
    </row>
    <row r="1607" spans="1:18" ht="44.25" customHeight="1">
      <c r="A1607" s="200"/>
      <c r="B1607" s="200"/>
      <c r="C1607" s="200"/>
      <c r="F1607" s="201"/>
      <c r="G1607" s="201"/>
      <c r="H1607" s="202"/>
      <c r="O1607" s="202"/>
      <c r="R1607" s="202"/>
    </row>
    <row r="1608" spans="1:18" ht="44.25" customHeight="1">
      <c r="A1608" s="200"/>
      <c r="B1608" s="200"/>
      <c r="C1608" s="200"/>
      <c r="F1608" s="201"/>
      <c r="G1608" s="201"/>
      <c r="H1608" s="202"/>
      <c r="O1608" s="202"/>
      <c r="R1608" s="202"/>
    </row>
    <row r="1609" spans="1:18" ht="44.25" customHeight="1">
      <c r="A1609" s="200"/>
      <c r="B1609" s="200"/>
      <c r="C1609" s="200"/>
      <c r="F1609" s="201"/>
      <c r="G1609" s="201"/>
      <c r="H1609" s="202"/>
      <c r="O1609" s="202"/>
      <c r="R1609" s="202"/>
    </row>
    <row r="1610" spans="1:18" ht="44.25" customHeight="1">
      <c r="A1610" s="200"/>
      <c r="B1610" s="200"/>
      <c r="C1610" s="200"/>
      <c r="F1610" s="201"/>
      <c r="G1610" s="201"/>
      <c r="H1610" s="202"/>
      <c r="O1610" s="202"/>
      <c r="R1610" s="202"/>
    </row>
    <row r="1611" spans="1:18" ht="44.25" customHeight="1">
      <c r="A1611" s="200"/>
      <c r="B1611" s="200"/>
      <c r="C1611" s="200"/>
      <c r="F1611" s="201"/>
      <c r="G1611" s="201"/>
      <c r="H1611" s="202"/>
      <c r="O1611" s="202"/>
      <c r="R1611" s="202"/>
    </row>
    <row r="1612" spans="1:18" ht="44.25" customHeight="1">
      <c r="A1612" s="200"/>
      <c r="B1612" s="200"/>
      <c r="C1612" s="200"/>
      <c r="F1612" s="201"/>
      <c r="G1612" s="201"/>
      <c r="H1612" s="202"/>
      <c r="O1612" s="202"/>
      <c r="R1612" s="202"/>
    </row>
    <row r="1613" spans="1:18" ht="44.25" customHeight="1">
      <c r="A1613" s="200"/>
      <c r="B1613" s="200"/>
      <c r="C1613" s="200"/>
      <c r="F1613" s="201"/>
      <c r="G1613" s="201"/>
      <c r="H1613" s="202"/>
      <c r="O1613" s="202"/>
      <c r="R1613" s="202"/>
    </row>
    <row r="1614" spans="1:18" ht="44.25" customHeight="1">
      <c r="A1614" s="200"/>
      <c r="B1614" s="200"/>
      <c r="C1614" s="200"/>
      <c r="F1614" s="201"/>
      <c r="G1614" s="201"/>
      <c r="H1614" s="202"/>
      <c r="O1614" s="202"/>
      <c r="R1614" s="202"/>
    </row>
    <row r="1615" spans="1:18" ht="44.25" customHeight="1">
      <c r="A1615" s="200"/>
      <c r="B1615" s="200"/>
      <c r="C1615" s="200"/>
      <c r="F1615" s="201"/>
      <c r="G1615" s="201"/>
      <c r="H1615" s="202"/>
      <c r="O1615" s="202"/>
      <c r="R1615" s="202"/>
    </row>
    <row r="1616" spans="1:18" ht="44.25" customHeight="1">
      <c r="A1616" s="200"/>
      <c r="B1616" s="200"/>
      <c r="C1616" s="200"/>
      <c r="F1616" s="201"/>
      <c r="G1616" s="201"/>
      <c r="H1616" s="202"/>
      <c r="O1616" s="202"/>
      <c r="R1616" s="202"/>
    </row>
    <row r="1617" spans="1:18" ht="44.25" customHeight="1">
      <c r="A1617" s="200"/>
      <c r="B1617" s="200"/>
      <c r="C1617" s="200"/>
      <c r="F1617" s="201"/>
      <c r="G1617" s="201"/>
      <c r="H1617" s="202"/>
      <c r="O1617" s="202"/>
      <c r="R1617" s="202"/>
    </row>
    <row r="1618" spans="1:18" ht="44.25" customHeight="1">
      <c r="A1618" s="200"/>
      <c r="B1618" s="200"/>
      <c r="C1618" s="200"/>
      <c r="F1618" s="201"/>
      <c r="G1618" s="201"/>
      <c r="H1618" s="202"/>
      <c r="O1618" s="202"/>
      <c r="R1618" s="202"/>
    </row>
    <row r="1619" spans="1:18" ht="44.25" customHeight="1">
      <c r="A1619" s="200"/>
      <c r="B1619" s="200"/>
      <c r="C1619" s="200"/>
      <c r="F1619" s="201"/>
      <c r="G1619" s="201"/>
      <c r="H1619" s="202"/>
      <c r="O1619" s="202"/>
      <c r="R1619" s="202"/>
    </row>
    <row r="1620" spans="1:18" ht="44.25" customHeight="1">
      <c r="A1620" s="200"/>
      <c r="B1620" s="200"/>
      <c r="C1620" s="200"/>
      <c r="F1620" s="201"/>
      <c r="G1620" s="201"/>
      <c r="H1620" s="202"/>
      <c r="O1620" s="202"/>
      <c r="R1620" s="202"/>
    </row>
    <row r="1621" spans="1:18" ht="44.25" customHeight="1">
      <c r="A1621" s="200"/>
      <c r="B1621" s="200"/>
      <c r="C1621" s="200"/>
      <c r="F1621" s="201"/>
      <c r="G1621" s="201"/>
      <c r="H1621" s="202"/>
      <c r="O1621" s="202"/>
      <c r="R1621" s="202"/>
    </row>
    <row r="1622" spans="1:18" ht="44.25" customHeight="1">
      <c r="A1622" s="200"/>
      <c r="B1622" s="200"/>
      <c r="C1622" s="200"/>
      <c r="F1622" s="201"/>
      <c r="G1622" s="201"/>
      <c r="H1622" s="202"/>
      <c r="O1622" s="202"/>
      <c r="R1622" s="202"/>
    </row>
    <row r="1623" spans="1:18" ht="44.25" customHeight="1">
      <c r="A1623" s="200"/>
      <c r="B1623" s="200"/>
      <c r="C1623" s="200"/>
      <c r="F1623" s="201"/>
      <c r="G1623" s="201"/>
      <c r="H1623" s="202"/>
      <c r="O1623" s="202"/>
      <c r="R1623" s="202"/>
    </row>
    <row r="1624" spans="1:18" ht="44.25" customHeight="1">
      <c r="A1624" s="200"/>
      <c r="B1624" s="200"/>
      <c r="C1624" s="200"/>
      <c r="F1624" s="201"/>
      <c r="G1624" s="201"/>
      <c r="H1624" s="202"/>
      <c r="O1624" s="202"/>
      <c r="R1624" s="202"/>
    </row>
    <row r="1625" spans="1:18" ht="44.25" customHeight="1">
      <c r="A1625" s="200"/>
      <c r="B1625" s="200"/>
      <c r="C1625" s="200"/>
      <c r="F1625" s="201"/>
      <c r="G1625" s="201"/>
      <c r="H1625" s="202"/>
      <c r="O1625" s="202"/>
      <c r="R1625" s="202"/>
    </row>
    <row r="1626" spans="1:18" ht="44.25" customHeight="1">
      <c r="A1626" s="200"/>
      <c r="B1626" s="200"/>
      <c r="C1626" s="200"/>
      <c r="F1626" s="201"/>
      <c r="G1626" s="201"/>
      <c r="H1626" s="202"/>
      <c r="O1626" s="202"/>
      <c r="R1626" s="202"/>
    </row>
    <row r="1627" spans="1:18" ht="44.25" customHeight="1">
      <c r="A1627" s="200"/>
      <c r="B1627" s="200"/>
      <c r="C1627" s="200"/>
      <c r="F1627" s="201"/>
      <c r="G1627" s="201"/>
      <c r="H1627" s="202"/>
      <c r="O1627" s="202"/>
      <c r="R1627" s="202"/>
    </row>
    <row r="1628" spans="1:18" ht="44.25" customHeight="1">
      <c r="A1628" s="200"/>
      <c r="B1628" s="200"/>
      <c r="C1628" s="200"/>
      <c r="F1628" s="201"/>
      <c r="G1628" s="201"/>
      <c r="H1628" s="202"/>
      <c r="O1628" s="202"/>
      <c r="R1628" s="202"/>
    </row>
    <row r="1629" spans="1:18" ht="44.25" customHeight="1">
      <c r="A1629" s="200"/>
      <c r="B1629" s="200"/>
      <c r="C1629" s="200"/>
      <c r="F1629" s="201"/>
      <c r="G1629" s="201"/>
      <c r="H1629" s="202"/>
      <c r="O1629" s="202"/>
      <c r="R1629" s="202"/>
    </row>
    <row r="1630" spans="1:18" ht="44.25" customHeight="1">
      <c r="A1630" s="200"/>
      <c r="B1630" s="200"/>
      <c r="C1630" s="200"/>
      <c r="F1630" s="201"/>
      <c r="G1630" s="201"/>
      <c r="H1630" s="202"/>
      <c r="O1630" s="202"/>
      <c r="R1630" s="202"/>
    </row>
    <row r="1631" spans="1:18" ht="44.25" customHeight="1">
      <c r="A1631" s="200"/>
      <c r="B1631" s="200"/>
      <c r="C1631" s="200"/>
      <c r="F1631" s="201"/>
      <c r="G1631" s="201"/>
      <c r="H1631" s="202"/>
      <c r="O1631" s="202"/>
      <c r="R1631" s="202"/>
    </row>
    <row r="1632" spans="1:18" ht="44.25" customHeight="1">
      <c r="A1632" s="200"/>
      <c r="B1632" s="200"/>
      <c r="C1632" s="200"/>
      <c r="F1632" s="201"/>
      <c r="G1632" s="201"/>
      <c r="H1632" s="202"/>
      <c r="O1632" s="202"/>
      <c r="R1632" s="202"/>
    </row>
    <row r="1633" spans="1:18" ht="44.25" customHeight="1">
      <c r="A1633" s="200"/>
      <c r="B1633" s="200"/>
      <c r="C1633" s="200"/>
      <c r="F1633" s="201"/>
      <c r="G1633" s="201"/>
      <c r="H1633" s="202"/>
      <c r="O1633" s="202"/>
      <c r="R1633" s="202"/>
    </row>
    <row r="1634" spans="1:18" ht="44.25" customHeight="1">
      <c r="A1634" s="200"/>
      <c r="B1634" s="200"/>
      <c r="C1634" s="200"/>
      <c r="F1634" s="201"/>
      <c r="G1634" s="201"/>
      <c r="H1634" s="202"/>
      <c r="O1634" s="202"/>
      <c r="R1634" s="202"/>
    </row>
    <row r="1635" spans="1:18" ht="44.25" customHeight="1">
      <c r="A1635" s="200"/>
      <c r="B1635" s="200"/>
      <c r="C1635" s="200"/>
      <c r="F1635" s="201"/>
      <c r="G1635" s="201"/>
      <c r="H1635" s="202"/>
      <c r="O1635" s="202"/>
      <c r="R1635" s="202"/>
    </row>
    <row r="1636" spans="1:18" ht="44.25" customHeight="1">
      <c r="A1636" s="200"/>
      <c r="B1636" s="200"/>
      <c r="C1636" s="200"/>
      <c r="F1636" s="201"/>
      <c r="G1636" s="201"/>
      <c r="H1636" s="202"/>
      <c r="O1636" s="202"/>
      <c r="R1636" s="202"/>
    </row>
    <row r="1637" spans="1:18" ht="44.25" customHeight="1">
      <c r="A1637" s="200"/>
      <c r="B1637" s="200"/>
      <c r="C1637" s="200"/>
      <c r="F1637" s="201"/>
      <c r="G1637" s="201"/>
      <c r="H1637" s="202"/>
      <c r="O1637" s="202"/>
      <c r="R1637" s="202"/>
    </row>
    <row r="1638" spans="1:18" ht="44.25" customHeight="1">
      <c r="A1638" s="200"/>
      <c r="B1638" s="200"/>
      <c r="C1638" s="200"/>
      <c r="F1638" s="201"/>
      <c r="G1638" s="201"/>
      <c r="H1638" s="202"/>
      <c r="O1638" s="202"/>
      <c r="R1638" s="202"/>
    </row>
    <row r="1639" spans="1:18" ht="44.25" customHeight="1">
      <c r="A1639" s="200"/>
      <c r="B1639" s="200"/>
      <c r="C1639" s="200"/>
      <c r="F1639" s="201"/>
      <c r="G1639" s="201"/>
      <c r="H1639" s="202"/>
      <c r="O1639" s="202"/>
      <c r="R1639" s="202"/>
    </row>
    <row r="1640" spans="1:18" ht="44.25" customHeight="1">
      <c r="A1640" s="200"/>
      <c r="B1640" s="200"/>
      <c r="C1640" s="200"/>
      <c r="F1640" s="201"/>
      <c r="G1640" s="201"/>
      <c r="H1640" s="202"/>
      <c r="O1640" s="202"/>
      <c r="R1640" s="202"/>
    </row>
    <row r="1641" spans="1:18" ht="44.25" customHeight="1">
      <c r="A1641" s="200"/>
      <c r="B1641" s="200"/>
      <c r="C1641" s="200"/>
      <c r="F1641" s="201"/>
      <c r="G1641" s="201"/>
      <c r="H1641" s="202"/>
      <c r="O1641" s="202"/>
      <c r="R1641" s="202"/>
    </row>
    <row r="1642" spans="1:18" ht="44.25" customHeight="1">
      <c r="A1642" s="200"/>
      <c r="B1642" s="200"/>
      <c r="C1642" s="200"/>
      <c r="F1642" s="201"/>
      <c r="G1642" s="201"/>
      <c r="H1642" s="202"/>
      <c r="O1642" s="202"/>
      <c r="R1642" s="202"/>
    </row>
    <row r="1643" spans="1:18" ht="44.25" customHeight="1">
      <c r="A1643" s="200"/>
      <c r="B1643" s="200"/>
      <c r="C1643" s="200"/>
      <c r="F1643" s="201"/>
      <c r="G1643" s="201"/>
      <c r="H1643" s="202"/>
      <c r="O1643" s="202"/>
      <c r="R1643" s="202"/>
    </row>
    <row r="1644" spans="1:18" ht="44.25" customHeight="1">
      <c r="A1644" s="200"/>
      <c r="B1644" s="200"/>
      <c r="C1644" s="200"/>
      <c r="F1644" s="201"/>
      <c r="G1644" s="201"/>
      <c r="H1644" s="202"/>
      <c r="O1644" s="202"/>
      <c r="R1644" s="202"/>
    </row>
    <row r="1645" spans="1:18" ht="44.25" customHeight="1">
      <c r="A1645" s="200"/>
      <c r="B1645" s="200"/>
      <c r="C1645" s="200"/>
      <c r="F1645" s="201"/>
      <c r="G1645" s="201"/>
      <c r="H1645" s="202"/>
      <c r="O1645" s="202"/>
      <c r="R1645" s="202"/>
    </row>
    <row r="1646" spans="1:18" ht="44.25" customHeight="1">
      <c r="A1646" s="200"/>
      <c r="B1646" s="200"/>
      <c r="C1646" s="200"/>
      <c r="F1646" s="201"/>
      <c r="G1646" s="201"/>
      <c r="H1646" s="202"/>
      <c r="O1646" s="202"/>
      <c r="R1646" s="202"/>
    </row>
    <row r="1647" spans="1:18" ht="44.25" customHeight="1">
      <c r="A1647" s="200"/>
      <c r="B1647" s="200"/>
      <c r="C1647" s="200"/>
      <c r="F1647" s="201"/>
      <c r="G1647" s="201"/>
      <c r="H1647" s="202"/>
      <c r="O1647" s="202"/>
      <c r="R1647" s="202"/>
    </row>
    <row r="1648" spans="1:18" ht="44.25" customHeight="1">
      <c r="A1648" s="200"/>
      <c r="B1648" s="200"/>
      <c r="C1648" s="200"/>
      <c r="F1648" s="201"/>
      <c r="G1648" s="201"/>
      <c r="H1648" s="202"/>
      <c r="O1648" s="202"/>
      <c r="R1648" s="202"/>
    </row>
    <row r="1649" spans="1:18" ht="44.25" customHeight="1">
      <c r="A1649" s="200"/>
      <c r="B1649" s="200"/>
      <c r="C1649" s="200"/>
      <c r="F1649" s="201"/>
      <c r="G1649" s="201"/>
      <c r="H1649" s="202"/>
      <c r="O1649" s="202"/>
      <c r="R1649" s="202"/>
    </row>
    <row r="1650" spans="1:18" ht="44.25" customHeight="1">
      <c r="A1650" s="200"/>
      <c r="B1650" s="200"/>
      <c r="C1650" s="200"/>
      <c r="F1650" s="201"/>
      <c r="G1650" s="201"/>
      <c r="H1650" s="202"/>
      <c r="O1650" s="202"/>
      <c r="R1650" s="202"/>
    </row>
    <row r="1651" spans="1:18" ht="44.25" customHeight="1">
      <c r="A1651" s="200"/>
      <c r="B1651" s="200"/>
      <c r="C1651" s="200"/>
      <c r="F1651" s="201"/>
      <c r="G1651" s="201"/>
      <c r="H1651" s="202"/>
      <c r="O1651" s="202"/>
      <c r="R1651" s="202"/>
    </row>
    <row r="1652" spans="1:18" ht="44.25" customHeight="1">
      <c r="A1652" s="200"/>
      <c r="B1652" s="200"/>
      <c r="C1652" s="200"/>
      <c r="F1652" s="201"/>
      <c r="G1652" s="201"/>
      <c r="H1652" s="202"/>
      <c r="O1652" s="202"/>
      <c r="R1652" s="202"/>
    </row>
    <row r="1653" spans="1:18" ht="44.25" customHeight="1">
      <c r="A1653" s="200"/>
      <c r="B1653" s="200"/>
      <c r="C1653" s="200"/>
      <c r="F1653" s="201"/>
      <c r="G1653" s="201"/>
      <c r="H1653" s="202"/>
      <c r="O1653" s="202"/>
      <c r="R1653" s="202"/>
    </row>
    <row r="1654" spans="1:18" ht="44.25" customHeight="1">
      <c r="A1654" s="200"/>
      <c r="B1654" s="200"/>
      <c r="C1654" s="200"/>
      <c r="F1654" s="201"/>
      <c r="G1654" s="201"/>
      <c r="H1654" s="202"/>
      <c r="O1654" s="202"/>
      <c r="R1654" s="202"/>
    </row>
    <row r="1655" spans="1:18" ht="44.25" customHeight="1">
      <c r="A1655" s="200"/>
      <c r="B1655" s="200"/>
      <c r="C1655" s="200"/>
      <c r="F1655" s="201"/>
      <c r="G1655" s="201"/>
      <c r="H1655" s="202"/>
      <c r="O1655" s="202"/>
      <c r="R1655" s="202"/>
    </row>
    <row r="1656" spans="1:18" ht="44.25" customHeight="1">
      <c r="A1656" s="200"/>
      <c r="B1656" s="200"/>
      <c r="C1656" s="200"/>
      <c r="F1656" s="201"/>
      <c r="G1656" s="201"/>
      <c r="H1656" s="202"/>
      <c r="O1656" s="202"/>
      <c r="R1656" s="202"/>
    </row>
    <row r="1657" spans="1:18" ht="44.25" customHeight="1">
      <c r="A1657" s="200"/>
      <c r="B1657" s="200"/>
      <c r="C1657" s="200"/>
      <c r="F1657" s="201"/>
      <c r="G1657" s="201"/>
      <c r="H1657" s="202"/>
      <c r="O1657" s="202"/>
      <c r="R1657" s="202"/>
    </row>
    <row r="1658" spans="1:18" ht="44.25" customHeight="1">
      <c r="A1658" s="200"/>
      <c r="B1658" s="200"/>
      <c r="C1658" s="200"/>
      <c r="F1658" s="201"/>
      <c r="G1658" s="201"/>
      <c r="H1658" s="202"/>
      <c r="O1658" s="202"/>
      <c r="R1658" s="202"/>
    </row>
    <row r="1659" spans="1:18" ht="44.25" customHeight="1">
      <c r="A1659" s="200"/>
      <c r="B1659" s="200"/>
      <c r="C1659" s="200"/>
      <c r="F1659" s="201"/>
      <c r="G1659" s="201"/>
      <c r="H1659" s="202"/>
      <c r="O1659" s="202"/>
      <c r="R1659" s="202"/>
    </row>
    <row r="1660" spans="1:18" ht="44.25" customHeight="1">
      <c r="A1660" s="200"/>
      <c r="B1660" s="200"/>
      <c r="C1660" s="200"/>
      <c r="F1660" s="201"/>
      <c r="G1660" s="201"/>
      <c r="H1660" s="202"/>
      <c r="O1660" s="202"/>
      <c r="R1660" s="202"/>
    </row>
    <row r="1661" spans="1:18" ht="44.25" customHeight="1">
      <c r="A1661" s="200"/>
      <c r="B1661" s="200"/>
      <c r="C1661" s="200"/>
      <c r="F1661" s="201"/>
      <c r="G1661" s="201"/>
      <c r="H1661" s="202"/>
      <c r="O1661" s="202"/>
      <c r="R1661" s="202"/>
    </row>
    <row r="1662" spans="1:18" ht="44.25" customHeight="1">
      <c r="A1662" s="200"/>
      <c r="B1662" s="200"/>
      <c r="C1662" s="200"/>
      <c r="F1662" s="201"/>
      <c r="G1662" s="201"/>
      <c r="H1662" s="202"/>
      <c r="O1662" s="202"/>
      <c r="R1662" s="202"/>
    </row>
    <row r="1663" spans="1:18" ht="44.25" customHeight="1">
      <c r="A1663" s="200"/>
      <c r="B1663" s="200"/>
      <c r="C1663" s="200"/>
      <c r="F1663" s="201"/>
      <c r="G1663" s="201"/>
      <c r="H1663" s="202"/>
      <c r="O1663" s="202"/>
      <c r="R1663" s="202"/>
    </row>
    <row r="1664" spans="1:18" ht="44.25" customHeight="1">
      <c r="A1664" s="200"/>
      <c r="B1664" s="200"/>
      <c r="C1664" s="200"/>
      <c r="F1664" s="201"/>
      <c r="G1664" s="201"/>
      <c r="H1664" s="202"/>
      <c r="O1664" s="202"/>
      <c r="R1664" s="202"/>
    </row>
    <row r="1665" spans="1:18" ht="44.25" customHeight="1">
      <c r="A1665" s="200"/>
      <c r="B1665" s="200"/>
      <c r="C1665" s="200"/>
      <c r="F1665" s="201"/>
      <c r="G1665" s="201"/>
      <c r="H1665" s="202"/>
      <c r="O1665" s="202"/>
      <c r="R1665" s="202"/>
    </row>
    <row r="1666" spans="1:18" ht="44.25" customHeight="1">
      <c r="A1666" s="200"/>
      <c r="B1666" s="200"/>
      <c r="C1666" s="200"/>
      <c r="F1666" s="201"/>
      <c r="G1666" s="201"/>
      <c r="H1666" s="202"/>
      <c r="O1666" s="202"/>
      <c r="R1666" s="202"/>
    </row>
    <row r="1667" spans="1:18" ht="44.25" customHeight="1">
      <c r="A1667" s="200"/>
      <c r="B1667" s="200"/>
      <c r="C1667" s="200"/>
      <c r="F1667" s="201"/>
      <c r="G1667" s="201"/>
      <c r="H1667" s="202"/>
      <c r="O1667" s="202"/>
      <c r="R1667" s="202"/>
    </row>
    <row r="1668" spans="1:18" ht="44.25" customHeight="1">
      <c r="A1668" s="200"/>
      <c r="B1668" s="200"/>
      <c r="C1668" s="200"/>
      <c r="F1668" s="201"/>
      <c r="G1668" s="201"/>
      <c r="H1668" s="202"/>
      <c r="O1668" s="202"/>
      <c r="R1668" s="202"/>
    </row>
    <row r="1669" spans="1:18" ht="44.25" customHeight="1">
      <c r="A1669" s="200"/>
      <c r="B1669" s="200"/>
      <c r="C1669" s="200"/>
      <c r="F1669" s="201"/>
      <c r="G1669" s="201"/>
      <c r="H1669" s="202"/>
      <c r="O1669" s="202"/>
      <c r="R1669" s="202"/>
    </row>
    <row r="1670" spans="1:18" ht="44.25" customHeight="1">
      <c r="A1670" s="200"/>
      <c r="B1670" s="200"/>
      <c r="C1670" s="200"/>
      <c r="F1670" s="201"/>
      <c r="G1670" s="201"/>
      <c r="H1670" s="202"/>
      <c r="O1670" s="202"/>
      <c r="R1670" s="202"/>
    </row>
    <row r="1671" spans="1:18" ht="44.25" customHeight="1">
      <c r="A1671" s="200"/>
      <c r="B1671" s="200"/>
      <c r="C1671" s="200"/>
      <c r="F1671" s="201"/>
      <c r="G1671" s="201"/>
      <c r="H1671" s="202"/>
      <c r="O1671" s="202"/>
      <c r="R1671" s="202"/>
    </row>
    <row r="1672" spans="1:18" ht="44.25" customHeight="1">
      <c r="A1672" s="200"/>
      <c r="B1672" s="200"/>
      <c r="C1672" s="200"/>
      <c r="F1672" s="201"/>
      <c r="G1672" s="201"/>
      <c r="H1672" s="202"/>
      <c r="O1672" s="202"/>
      <c r="R1672" s="202"/>
    </row>
    <row r="1673" spans="1:18" ht="44.25" customHeight="1">
      <c r="A1673" s="200"/>
      <c r="B1673" s="200"/>
      <c r="C1673" s="200"/>
      <c r="F1673" s="201"/>
      <c r="G1673" s="201"/>
      <c r="H1673" s="202"/>
      <c r="O1673" s="202"/>
      <c r="R1673" s="202"/>
    </row>
    <row r="1674" spans="1:18" ht="44.25" customHeight="1">
      <c r="A1674" s="200"/>
      <c r="B1674" s="200"/>
      <c r="C1674" s="200"/>
      <c r="F1674" s="201"/>
      <c r="G1674" s="201"/>
      <c r="H1674" s="202"/>
      <c r="O1674" s="202"/>
      <c r="R1674" s="202"/>
    </row>
    <row r="1675" spans="1:18" ht="44.25" customHeight="1">
      <c r="A1675" s="200"/>
      <c r="B1675" s="200"/>
      <c r="C1675" s="200"/>
      <c r="F1675" s="201"/>
      <c r="G1675" s="201"/>
      <c r="H1675" s="202"/>
      <c r="O1675" s="202"/>
      <c r="R1675" s="202"/>
    </row>
    <row r="1676" spans="1:18" ht="44.25" customHeight="1">
      <c r="A1676" s="200"/>
      <c r="B1676" s="200"/>
      <c r="C1676" s="200"/>
      <c r="F1676" s="201"/>
      <c r="G1676" s="201"/>
      <c r="H1676" s="202"/>
      <c r="O1676" s="202"/>
      <c r="R1676" s="202"/>
    </row>
    <row r="1677" spans="1:18" ht="44.25" customHeight="1">
      <c r="A1677" s="200"/>
      <c r="B1677" s="200"/>
      <c r="C1677" s="200"/>
      <c r="F1677" s="201"/>
      <c r="G1677" s="201"/>
      <c r="H1677" s="202"/>
      <c r="O1677" s="202"/>
      <c r="R1677" s="202"/>
    </row>
    <row r="1678" spans="1:18" ht="44.25" customHeight="1">
      <c r="A1678" s="200"/>
      <c r="B1678" s="200"/>
      <c r="C1678" s="200"/>
      <c r="F1678" s="201"/>
      <c r="G1678" s="201"/>
      <c r="H1678" s="202"/>
      <c r="O1678" s="202"/>
      <c r="R1678" s="202"/>
    </row>
    <row r="1679" spans="1:18" ht="44.25" customHeight="1">
      <c r="A1679" s="200"/>
      <c r="B1679" s="200"/>
      <c r="C1679" s="200"/>
      <c r="F1679" s="201"/>
      <c r="G1679" s="201"/>
      <c r="H1679" s="202"/>
      <c r="O1679" s="202"/>
      <c r="R1679" s="202"/>
    </row>
    <row r="1680" spans="1:18" ht="44.25" customHeight="1">
      <c r="A1680" s="200"/>
      <c r="B1680" s="200"/>
      <c r="C1680" s="200"/>
      <c r="F1680" s="201"/>
      <c r="G1680" s="201"/>
      <c r="H1680" s="202"/>
      <c r="O1680" s="202"/>
      <c r="R1680" s="202"/>
    </row>
    <row r="1681" spans="1:18" ht="44.25" customHeight="1">
      <c r="A1681" s="200"/>
      <c r="B1681" s="200"/>
      <c r="C1681" s="200"/>
      <c r="F1681" s="201"/>
      <c r="G1681" s="201"/>
      <c r="H1681" s="202"/>
      <c r="O1681" s="202"/>
      <c r="R1681" s="202"/>
    </row>
    <row r="1682" spans="1:18" ht="44.25" customHeight="1">
      <c r="A1682" s="200"/>
      <c r="B1682" s="200"/>
      <c r="C1682" s="200"/>
      <c r="F1682" s="201"/>
      <c r="G1682" s="201"/>
      <c r="H1682" s="202"/>
      <c r="O1682" s="202"/>
      <c r="R1682" s="202"/>
    </row>
    <row r="1683" spans="1:18" ht="44.25" customHeight="1">
      <c r="A1683" s="200"/>
      <c r="B1683" s="200"/>
      <c r="C1683" s="200"/>
      <c r="F1683" s="201"/>
      <c r="G1683" s="201"/>
      <c r="H1683" s="202"/>
      <c r="O1683" s="202"/>
      <c r="R1683" s="202"/>
    </row>
    <row r="1684" spans="1:18" ht="44.25" customHeight="1">
      <c r="A1684" s="200"/>
      <c r="B1684" s="200"/>
      <c r="C1684" s="200"/>
      <c r="F1684" s="201"/>
      <c r="G1684" s="201"/>
      <c r="H1684" s="202"/>
      <c r="O1684" s="202"/>
      <c r="R1684" s="202"/>
    </row>
    <row r="1685" spans="1:18" ht="44.25" customHeight="1">
      <c r="A1685" s="200"/>
      <c r="B1685" s="200"/>
      <c r="C1685" s="200"/>
      <c r="F1685" s="201"/>
      <c r="G1685" s="201"/>
      <c r="H1685" s="202"/>
      <c r="O1685" s="202"/>
      <c r="R1685" s="202"/>
    </row>
    <row r="1686" spans="1:18" ht="44.25" customHeight="1">
      <c r="A1686" s="200"/>
      <c r="B1686" s="200"/>
      <c r="C1686" s="200"/>
      <c r="F1686" s="201"/>
      <c r="G1686" s="201"/>
      <c r="H1686" s="202"/>
      <c r="O1686" s="202"/>
      <c r="R1686" s="202"/>
    </row>
    <row r="1687" spans="1:18" ht="44.25" customHeight="1">
      <c r="A1687" s="200"/>
      <c r="B1687" s="200"/>
      <c r="C1687" s="200"/>
      <c r="F1687" s="201"/>
      <c r="G1687" s="201"/>
      <c r="H1687" s="202"/>
      <c r="O1687" s="202"/>
      <c r="R1687" s="202"/>
    </row>
    <row r="1688" spans="1:18" ht="44.25" customHeight="1">
      <c r="A1688" s="200"/>
      <c r="B1688" s="200"/>
      <c r="C1688" s="200"/>
      <c r="F1688" s="201"/>
      <c r="G1688" s="201"/>
      <c r="H1688" s="202"/>
      <c r="O1688" s="202"/>
      <c r="R1688" s="202"/>
    </row>
    <row r="1689" spans="1:18" ht="44.25" customHeight="1">
      <c r="A1689" s="200"/>
      <c r="B1689" s="200"/>
      <c r="C1689" s="200"/>
      <c r="F1689" s="201"/>
      <c r="G1689" s="201"/>
      <c r="H1689" s="202"/>
      <c r="O1689" s="202"/>
      <c r="R1689" s="202"/>
    </row>
    <row r="1690" spans="1:18" ht="44.25" customHeight="1">
      <c r="A1690" s="200"/>
      <c r="B1690" s="200"/>
      <c r="C1690" s="200"/>
      <c r="F1690" s="201"/>
      <c r="G1690" s="201"/>
      <c r="H1690" s="202"/>
      <c r="O1690" s="202"/>
      <c r="R1690" s="202"/>
    </row>
    <row r="1691" spans="1:18" ht="44.25" customHeight="1">
      <c r="A1691" s="200"/>
      <c r="B1691" s="200"/>
      <c r="C1691" s="200"/>
      <c r="F1691" s="201"/>
      <c r="G1691" s="201"/>
      <c r="H1691" s="202"/>
      <c r="O1691" s="202"/>
      <c r="R1691" s="202"/>
    </row>
    <row r="1692" spans="1:18" ht="44.25" customHeight="1">
      <c r="A1692" s="200"/>
      <c r="B1692" s="200"/>
      <c r="C1692" s="200"/>
      <c r="F1692" s="201"/>
      <c r="G1692" s="201"/>
      <c r="H1692" s="202"/>
      <c r="O1692" s="202"/>
      <c r="R1692" s="202"/>
    </row>
    <row r="1693" spans="1:18" ht="44.25" customHeight="1">
      <c r="A1693" s="200"/>
      <c r="B1693" s="200"/>
      <c r="C1693" s="200"/>
      <c r="F1693" s="201"/>
      <c r="G1693" s="201"/>
      <c r="H1693" s="202"/>
      <c r="O1693" s="202"/>
      <c r="R1693" s="202"/>
    </row>
    <row r="1694" spans="1:18" ht="44.25" customHeight="1">
      <c r="A1694" s="200"/>
      <c r="B1694" s="200"/>
      <c r="C1694" s="200"/>
      <c r="F1694" s="201"/>
      <c r="G1694" s="201"/>
      <c r="H1694" s="202"/>
      <c r="O1694" s="202"/>
      <c r="R1694" s="202"/>
    </row>
    <row r="1695" spans="1:18" ht="44.25" customHeight="1">
      <c r="A1695" s="200"/>
      <c r="B1695" s="200"/>
      <c r="C1695" s="200"/>
      <c r="F1695" s="201"/>
      <c r="G1695" s="201"/>
      <c r="H1695" s="202"/>
      <c r="O1695" s="202"/>
      <c r="R1695" s="202"/>
    </row>
    <row r="1696" spans="1:18" ht="44.25" customHeight="1">
      <c r="A1696" s="200"/>
      <c r="B1696" s="200"/>
      <c r="C1696" s="200"/>
      <c r="F1696" s="201"/>
      <c r="G1696" s="201"/>
      <c r="H1696" s="202"/>
      <c r="O1696" s="202"/>
      <c r="R1696" s="202"/>
    </row>
    <row r="1697" spans="1:18" ht="44.25" customHeight="1">
      <c r="A1697" s="200"/>
      <c r="B1697" s="200"/>
      <c r="C1697" s="200"/>
      <c r="F1697" s="201"/>
      <c r="G1697" s="201"/>
      <c r="H1697" s="202"/>
      <c r="O1697" s="202"/>
      <c r="R1697" s="202"/>
    </row>
    <row r="1698" spans="1:18" ht="44.25" customHeight="1">
      <c r="A1698" s="200"/>
      <c r="B1698" s="200"/>
      <c r="C1698" s="200"/>
      <c r="F1698" s="201"/>
      <c r="G1698" s="201"/>
      <c r="H1698" s="202"/>
      <c r="O1698" s="202"/>
      <c r="R1698" s="202"/>
    </row>
    <row r="1699" spans="1:18" ht="44.25" customHeight="1">
      <c r="A1699" s="200"/>
      <c r="B1699" s="200"/>
      <c r="C1699" s="200"/>
      <c r="F1699" s="201"/>
      <c r="G1699" s="201"/>
      <c r="H1699" s="202"/>
      <c r="O1699" s="202"/>
      <c r="R1699" s="202"/>
    </row>
    <row r="1700" spans="1:18" ht="44.25" customHeight="1">
      <c r="A1700" s="200"/>
      <c r="B1700" s="200"/>
      <c r="C1700" s="200"/>
      <c r="F1700" s="201"/>
      <c r="G1700" s="201"/>
      <c r="H1700" s="202"/>
      <c r="O1700" s="202"/>
      <c r="R1700" s="202"/>
    </row>
    <row r="1701" spans="1:18" ht="44.25" customHeight="1">
      <c r="A1701" s="200"/>
      <c r="B1701" s="200"/>
      <c r="C1701" s="200"/>
      <c r="F1701" s="201"/>
      <c r="G1701" s="201"/>
      <c r="H1701" s="202"/>
      <c r="O1701" s="202"/>
      <c r="R1701" s="202"/>
    </row>
    <row r="1702" spans="1:18" ht="44.25" customHeight="1">
      <c r="A1702" s="200"/>
      <c r="B1702" s="200"/>
      <c r="C1702" s="200"/>
      <c r="F1702" s="201"/>
      <c r="G1702" s="201"/>
      <c r="H1702" s="202"/>
      <c r="O1702" s="202"/>
      <c r="R1702" s="202"/>
    </row>
    <row r="1703" spans="1:18" ht="44.25" customHeight="1">
      <c r="A1703" s="200"/>
      <c r="B1703" s="200"/>
      <c r="C1703" s="200"/>
      <c r="F1703" s="201"/>
      <c r="G1703" s="201"/>
      <c r="H1703" s="202"/>
      <c r="O1703" s="202"/>
      <c r="R1703" s="202"/>
    </row>
    <row r="1704" spans="1:18" ht="44.25" customHeight="1">
      <c r="A1704" s="200"/>
      <c r="B1704" s="200"/>
      <c r="C1704" s="200"/>
      <c r="F1704" s="201"/>
      <c r="G1704" s="201"/>
      <c r="H1704" s="202"/>
      <c r="O1704" s="202"/>
      <c r="R1704" s="202"/>
    </row>
    <row r="1705" spans="1:18" ht="44.25" customHeight="1">
      <c r="A1705" s="200"/>
      <c r="B1705" s="200"/>
      <c r="C1705" s="200"/>
      <c r="F1705" s="201"/>
      <c r="G1705" s="201"/>
      <c r="H1705" s="202"/>
      <c r="O1705" s="202"/>
      <c r="R1705" s="202"/>
    </row>
    <row r="1706" spans="1:18" ht="44.25" customHeight="1">
      <c r="A1706" s="200"/>
      <c r="B1706" s="200"/>
      <c r="C1706" s="200"/>
      <c r="F1706" s="201"/>
      <c r="G1706" s="201"/>
      <c r="H1706" s="202"/>
      <c r="O1706" s="202"/>
      <c r="R1706" s="202"/>
    </row>
    <row r="1707" spans="1:18" ht="44.25" customHeight="1">
      <c r="A1707" s="200"/>
      <c r="B1707" s="200"/>
      <c r="C1707" s="200"/>
      <c r="F1707" s="201"/>
      <c r="G1707" s="201"/>
      <c r="H1707" s="202"/>
      <c r="O1707" s="202"/>
      <c r="R1707" s="202"/>
    </row>
    <row r="1708" spans="1:18" ht="44.25" customHeight="1">
      <c r="A1708" s="200"/>
      <c r="B1708" s="200"/>
      <c r="C1708" s="200"/>
      <c r="F1708" s="201"/>
      <c r="G1708" s="201"/>
      <c r="H1708" s="202"/>
      <c r="O1708" s="202"/>
      <c r="R1708" s="202"/>
    </row>
    <row r="1709" spans="1:18" ht="44.25" customHeight="1">
      <c r="A1709" s="200"/>
      <c r="B1709" s="200"/>
      <c r="C1709" s="200"/>
      <c r="F1709" s="201"/>
      <c r="G1709" s="201"/>
      <c r="H1709" s="202"/>
      <c r="O1709" s="202"/>
      <c r="R1709" s="202"/>
    </row>
    <row r="1710" spans="1:18" ht="44.25" customHeight="1">
      <c r="A1710" s="200"/>
      <c r="B1710" s="200"/>
      <c r="C1710" s="200"/>
      <c r="F1710" s="201"/>
      <c r="G1710" s="201"/>
      <c r="H1710" s="202"/>
      <c r="O1710" s="202"/>
      <c r="R1710" s="202"/>
    </row>
    <row r="1711" spans="1:18" ht="44.25" customHeight="1">
      <c r="A1711" s="200"/>
      <c r="B1711" s="200"/>
      <c r="C1711" s="200"/>
      <c r="F1711" s="201"/>
      <c r="G1711" s="201"/>
      <c r="H1711" s="202"/>
      <c r="O1711" s="202"/>
      <c r="R1711" s="202"/>
    </row>
    <row r="1712" spans="1:18" ht="44.25" customHeight="1">
      <c r="A1712" s="200"/>
      <c r="B1712" s="200"/>
      <c r="C1712" s="200"/>
      <c r="F1712" s="201"/>
      <c r="G1712" s="201"/>
      <c r="H1712" s="202"/>
      <c r="O1712" s="202"/>
      <c r="R1712" s="202"/>
    </row>
    <row r="1713" spans="1:18" ht="44.25" customHeight="1">
      <c r="A1713" s="200"/>
      <c r="B1713" s="200"/>
      <c r="C1713" s="200"/>
      <c r="F1713" s="201"/>
      <c r="G1713" s="201"/>
      <c r="H1713" s="202"/>
      <c r="O1713" s="202"/>
      <c r="R1713" s="202"/>
    </row>
    <row r="1714" spans="1:18" ht="44.25" customHeight="1">
      <c r="A1714" s="200"/>
      <c r="B1714" s="200"/>
      <c r="C1714" s="200"/>
      <c r="F1714" s="201"/>
      <c r="G1714" s="201"/>
      <c r="H1714" s="202"/>
      <c r="O1714" s="202"/>
      <c r="R1714" s="202"/>
    </row>
    <row r="1715" spans="1:18" ht="44.25" customHeight="1">
      <c r="A1715" s="200"/>
      <c r="B1715" s="200"/>
      <c r="C1715" s="200"/>
      <c r="F1715" s="201"/>
      <c r="G1715" s="201"/>
      <c r="H1715" s="202"/>
      <c r="O1715" s="202"/>
      <c r="R1715" s="202"/>
    </row>
    <row r="1716" spans="1:18" ht="44.25" customHeight="1">
      <c r="A1716" s="200"/>
      <c r="B1716" s="200"/>
      <c r="C1716" s="200"/>
      <c r="F1716" s="201"/>
      <c r="G1716" s="201"/>
      <c r="H1716" s="202"/>
      <c r="O1716" s="202"/>
      <c r="R1716" s="202"/>
    </row>
    <row r="1717" spans="1:18" ht="44.25" customHeight="1">
      <c r="A1717" s="200"/>
      <c r="B1717" s="200"/>
      <c r="C1717" s="200"/>
      <c r="F1717" s="201"/>
      <c r="G1717" s="201"/>
      <c r="H1717" s="202"/>
      <c r="O1717" s="202"/>
      <c r="R1717" s="202"/>
    </row>
    <row r="1718" spans="1:18" ht="44.25" customHeight="1">
      <c r="A1718" s="200"/>
      <c r="B1718" s="200"/>
      <c r="C1718" s="200"/>
      <c r="F1718" s="201"/>
      <c r="G1718" s="201"/>
      <c r="H1718" s="202"/>
      <c r="O1718" s="202"/>
      <c r="R1718" s="202"/>
    </row>
    <row r="1719" spans="1:18" ht="44.25" customHeight="1">
      <c r="A1719" s="200"/>
      <c r="B1719" s="200"/>
      <c r="C1719" s="200"/>
      <c r="F1719" s="201"/>
      <c r="G1719" s="201"/>
      <c r="H1719" s="202"/>
      <c r="O1719" s="202"/>
      <c r="R1719" s="202"/>
    </row>
    <row r="1720" spans="1:18" ht="44.25" customHeight="1">
      <c r="A1720" s="200"/>
      <c r="B1720" s="200"/>
      <c r="C1720" s="200"/>
      <c r="F1720" s="201"/>
      <c r="G1720" s="201"/>
      <c r="H1720" s="202"/>
      <c r="O1720" s="202"/>
      <c r="R1720" s="202"/>
    </row>
    <row r="1721" spans="1:18" ht="44.25" customHeight="1">
      <c r="A1721" s="200"/>
      <c r="B1721" s="200"/>
      <c r="C1721" s="200"/>
      <c r="F1721" s="201"/>
      <c r="G1721" s="201"/>
      <c r="H1721" s="202"/>
      <c r="O1721" s="202"/>
      <c r="R1721" s="202"/>
    </row>
    <row r="1722" spans="1:18" ht="44.25" customHeight="1">
      <c r="A1722" s="200"/>
      <c r="B1722" s="200"/>
      <c r="C1722" s="200"/>
      <c r="F1722" s="201"/>
      <c r="G1722" s="201"/>
      <c r="H1722" s="202"/>
      <c r="O1722" s="202"/>
      <c r="R1722" s="202"/>
    </row>
    <row r="1723" spans="1:18" ht="44.25" customHeight="1">
      <c r="A1723" s="200"/>
      <c r="B1723" s="200"/>
      <c r="C1723" s="200"/>
      <c r="F1723" s="201"/>
      <c r="G1723" s="201"/>
      <c r="H1723" s="202"/>
      <c r="O1723" s="202"/>
      <c r="R1723" s="202"/>
    </row>
    <row r="1724" spans="1:18" ht="44.25" customHeight="1">
      <c r="A1724" s="200"/>
      <c r="B1724" s="200"/>
      <c r="C1724" s="200"/>
      <c r="F1724" s="201"/>
      <c r="G1724" s="201"/>
      <c r="H1724" s="202"/>
      <c r="O1724" s="202"/>
      <c r="R1724" s="202"/>
    </row>
    <row r="1725" spans="1:18" ht="44.25" customHeight="1">
      <c r="A1725" s="200"/>
      <c r="B1725" s="200"/>
      <c r="C1725" s="200"/>
      <c r="F1725" s="201"/>
      <c r="G1725" s="201"/>
      <c r="H1725" s="202"/>
      <c r="O1725" s="202"/>
      <c r="R1725" s="202"/>
    </row>
    <row r="1726" spans="1:18" ht="44.25" customHeight="1">
      <c r="A1726" s="200"/>
      <c r="B1726" s="200"/>
      <c r="C1726" s="200"/>
      <c r="F1726" s="201"/>
      <c r="G1726" s="201"/>
      <c r="H1726" s="202"/>
      <c r="O1726" s="202"/>
      <c r="R1726" s="202"/>
    </row>
    <row r="1727" spans="1:18" ht="44.25" customHeight="1">
      <c r="A1727" s="200"/>
      <c r="B1727" s="200"/>
      <c r="C1727" s="200"/>
      <c r="F1727" s="201"/>
      <c r="G1727" s="201"/>
      <c r="H1727" s="202"/>
      <c r="O1727" s="202"/>
      <c r="R1727" s="202"/>
    </row>
    <row r="1728" spans="1:18" ht="44.25" customHeight="1">
      <c r="A1728" s="200"/>
      <c r="B1728" s="200"/>
      <c r="C1728" s="200"/>
      <c r="F1728" s="201"/>
      <c r="G1728" s="201"/>
      <c r="H1728" s="202"/>
      <c r="O1728" s="202"/>
      <c r="R1728" s="202"/>
    </row>
    <row r="1729" spans="1:18" ht="44.25" customHeight="1">
      <c r="A1729" s="200"/>
      <c r="B1729" s="200"/>
      <c r="C1729" s="200"/>
      <c r="F1729" s="201"/>
      <c r="G1729" s="201"/>
      <c r="H1729" s="202"/>
      <c r="O1729" s="202"/>
      <c r="R1729" s="202"/>
    </row>
    <row r="1730" spans="1:18" ht="44.25" customHeight="1">
      <c r="A1730" s="200"/>
      <c r="B1730" s="200"/>
      <c r="C1730" s="200"/>
      <c r="F1730" s="201"/>
      <c r="G1730" s="201"/>
      <c r="H1730" s="202"/>
      <c r="O1730" s="202"/>
      <c r="R1730" s="202"/>
    </row>
    <row r="1731" spans="1:18" ht="44.25" customHeight="1">
      <c r="A1731" s="200"/>
      <c r="B1731" s="200"/>
      <c r="C1731" s="200"/>
      <c r="F1731" s="201"/>
      <c r="G1731" s="201"/>
      <c r="H1731" s="202"/>
      <c r="O1731" s="202"/>
      <c r="R1731" s="202"/>
    </row>
    <row r="1732" spans="1:18" ht="44.25" customHeight="1">
      <c r="A1732" s="200"/>
      <c r="B1732" s="200"/>
      <c r="C1732" s="200"/>
      <c r="F1732" s="201"/>
      <c r="G1732" s="201"/>
      <c r="H1732" s="202"/>
      <c r="O1732" s="202"/>
      <c r="R1732" s="202"/>
    </row>
    <row r="1733" spans="1:18" ht="44.25" customHeight="1">
      <c r="A1733" s="200"/>
      <c r="B1733" s="200"/>
      <c r="C1733" s="200"/>
      <c r="F1733" s="201"/>
      <c r="G1733" s="201"/>
      <c r="H1733" s="202"/>
      <c r="O1733" s="202"/>
      <c r="R1733" s="202"/>
    </row>
    <row r="1734" spans="1:18" ht="44.25" customHeight="1">
      <c r="A1734" s="200"/>
      <c r="B1734" s="200"/>
      <c r="C1734" s="200"/>
      <c r="F1734" s="201"/>
      <c r="G1734" s="201"/>
      <c r="H1734" s="202"/>
      <c r="O1734" s="202"/>
      <c r="R1734" s="202"/>
    </row>
    <row r="1735" spans="1:18" ht="44.25" customHeight="1">
      <c r="A1735" s="200"/>
      <c r="B1735" s="200"/>
      <c r="C1735" s="200"/>
      <c r="F1735" s="201"/>
      <c r="G1735" s="201"/>
      <c r="H1735" s="202"/>
      <c r="O1735" s="202"/>
      <c r="R1735" s="202"/>
    </row>
    <row r="1736" spans="1:18" ht="44.25" customHeight="1">
      <c r="A1736" s="200"/>
      <c r="B1736" s="200"/>
      <c r="C1736" s="200"/>
      <c r="F1736" s="201"/>
      <c r="G1736" s="201"/>
      <c r="H1736" s="202"/>
      <c r="O1736" s="202"/>
      <c r="R1736" s="202"/>
    </row>
    <row r="1737" spans="1:18" ht="44.25" customHeight="1">
      <c r="A1737" s="200"/>
      <c r="B1737" s="200"/>
      <c r="C1737" s="200"/>
      <c r="F1737" s="201"/>
      <c r="G1737" s="201"/>
      <c r="H1737" s="202"/>
      <c r="O1737" s="202"/>
      <c r="R1737" s="202"/>
    </row>
    <row r="1738" spans="1:18" ht="44.25" customHeight="1">
      <c r="A1738" s="200"/>
      <c r="B1738" s="200"/>
      <c r="C1738" s="200"/>
      <c r="F1738" s="201"/>
      <c r="G1738" s="201"/>
      <c r="H1738" s="202"/>
      <c r="O1738" s="202"/>
      <c r="R1738" s="202"/>
    </row>
    <row r="1739" spans="1:18" ht="44.25" customHeight="1">
      <c r="A1739" s="200"/>
      <c r="B1739" s="200"/>
      <c r="C1739" s="200"/>
      <c r="F1739" s="201"/>
      <c r="G1739" s="201"/>
      <c r="H1739" s="202"/>
      <c r="O1739" s="202"/>
      <c r="R1739" s="202"/>
    </row>
    <row r="1740" spans="1:18" ht="44.25" customHeight="1">
      <c r="A1740" s="200"/>
      <c r="B1740" s="200"/>
      <c r="C1740" s="200"/>
      <c r="F1740" s="201"/>
      <c r="G1740" s="201"/>
      <c r="H1740" s="202"/>
      <c r="O1740" s="202"/>
      <c r="R1740" s="202"/>
    </row>
    <row r="1741" spans="1:18" ht="44.25" customHeight="1">
      <c r="A1741" s="200"/>
      <c r="B1741" s="200"/>
      <c r="C1741" s="200"/>
      <c r="F1741" s="201"/>
      <c r="G1741" s="201"/>
      <c r="H1741" s="202"/>
      <c r="O1741" s="202"/>
      <c r="R1741" s="202"/>
    </row>
    <row r="1742" spans="1:18" ht="44.25" customHeight="1">
      <c r="A1742" s="200"/>
      <c r="B1742" s="200"/>
      <c r="C1742" s="200"/>
      <c r="F1742" s="201"/>
      <c r="G1742" s="201"/>
      <c r="H1742" s="202"/>
      <c r="O1742" s="202"/>
      <c r="R1742" s="202"/>
    </row>
    <row r="1743" spans="1:18" ht="44.25" customHeight="1">
      <c r="A1743" s="200"/>
      <c r="B1743" s="200"/>
      <c r="C1743" s="200"/>
      <c r="F1743" s="201"/>
      <c r="G1743" s="201"/>
      <c r="H1743" s="202"/>
      <c r="O1743" s="202"/>
      <c r="R1743" s="202"/>
    </row>
    <row r="1744" spans="1:18" ht="44.25" customHeight="1">
      <c r="A1744" s="200"/>
      <c r="B1744" s="200"/>
      <c r="C1744" s="200"/>
      <c r="F1744" s="201"/>
      <c r="G1744" s="201"/>
      <c r="H1744" s="202"/>
      <c r="O1744" s="202"/>
      <c r="R1744" s="202"/>
    </row>
    <row r="1745" spans="1:18" ht="44.25" customHeight="1">
      <c r="A1745" s="200"/>
      <c r="B1745" s="200"/>
      <c r="C1745" s="200"/>
      <c r="F1745" s="201"/>
      <c r="G1745" s="201"/>
      <c r="H1745" s="202"/>
      <c r="O1745" s="202"/>
      <c r="R1745" s="202"/>
    </row>
    <row r="1746" spans="1:18" ht="44.25" customHeight="1">
      <c r="A1746" s="200"/>
      <c r="B1746" s="200"/>
      <c r="C1746" s="200"/>
      <c r="F1746" s="201"/>
      <c r="G1746" s="201"/>
      <c r="H1746" s="202"/>
      <c r="O1746" s="202"/>
      <c r="R1746" s="202"/>
    </row>
    <row r="1747" spans="1:18" ht="44.25" customHeight="1">
      <c r="A1747" s="200"/>
      <c r="B1747" s="200"/>
      <c r="C1747" s="200"/>
      <c r="F1747" s="201"/>
      <c r="G1747" s="201"/>
      <c r="H1747" s="202"/>
      <c r="O1747" s="202"/>
      <c r="R1747" s="202"/>
    </row>
    <row r="1748" spans="1:18" ht="44.25" customHeight="1">
      <c r="A1748" s="200"/>
      <c r="B1748" s="200"/>
      <c r="C1748" s="200"/>
      <c r="F1748" s="201"/>
      <c r="G1748" s="201"/>
      <c r="H1748" s="202"/>
      <c r="O1748" s="202"/>
      <c r="R1748" s="202"/>
    </row>
    <row r="1749" spans="1:18" ht="44.25" customHeight="1">
      <c r="A1749" s="200"/>
      <c r="B1749" s="200"/>
      <c r="C1749" s="200"/>
      <c r="F1749" s="201"/>
      <c r="G1749" s="201"/>
      <c r="H1749" s="202"/>
      <c r="O1749" s="202"/>
      <c r="R1749" s="202"/>
    </row>
    <row r="1750" spans="1:18" ht="44.25" customHeight="1">
      <c r="A1750" s="200"/>
      <c r="B1750" s="200"/>
      <c r="C1750" s="200"/>
      <c r="F1750" s="201"/>
      <c r="G1750" s="201"/>
      <c r="H1750" s="202"/>
      <c r="O1750" s="202"/>
      <c r="R1750" s="202"/>
    </row>
    <row r="1751" spans="1:18" ht="44.25" customHeight="1">
      <c r="A1751" s="200"/>
      <c r="B1751" s="200"/>
      <c r="C1751" s="200"/>
      <c r="F1751" s="201"/>
      <c r="G1751" s="201"/>
      <c r="H1751" s="202"/>
      <c r="O1751" s="202"/>
      <c r="R1751" s="202"/>
    </row>
    <row r="1752" spans="1:18" ht="44.25" customHeight="1">
      <c r="A1752" s="200"/>
      <c r="B1752" s="200"/>
      <c r="C1752" s="200"/>
      <c r="F1752" s="201"/>
      <c r="G1752" s="201"/>
      <c r="H1752" s="202"/>
      <c r="O1752" s="202"/>
      <c r="R1752" s="202"/>
    </row>
    <row r="1753" spans="1:18" ht="44.25" customHeight="1">
      <c r="A1753" s="200"/>
      <c r="B1753" s="200"/>
      <c r="C1753" s="200"/>
      <c r="F1753" s="201"/>
      <c r="G1753" s="201"/>
      <c r="H1753" s="202"/>
      <c r="O1753" s="202"/>
      <c r="R1753" s="202"/>
    </row>
    <row r="1754" spans="1:18" ht="44.25" customHeight="1">
      <c r="A1754" s="200"/>
      <c r="B1754" s="200"/>
      <c r="C1754" s="200"/>
      <c r="F1754" s="201"/>
      <c r="G1754" s="201"/>
      <c r="H1754" s="202"/>
      <c r="O1754" s="202"/>
      <c r="R1754" s="202"/>
    </row>
    <row r="1755" spans="1:18" ht="44.25" customHeight="1">
      <c r="A1755" s="200"/>
      <c r="B1755" s="200"/>
      <c r="C1755" s="200"/>
      <c r="F1755" s="201"/>
      <c r="G1755" s="201"/>
      <c r="H1755" s="202"/>
      <c r="O1755" s="202"/>
      <c r="R1755" s="202"/>
    </row>
    <row r="1756" spans="1:18" ht="44.25" customHeight="1">
      <c r="A1756" s="200"/>
      <c r="B1756" s="200"/>
      <c r="C1756" s="200"/>
      <c r="F1756" s="201"/>
      <c r="G1756" s="201"/>
      <c r="H1756" s="202"/>
      <c r="O1756" s="202"/>
      <c r="R1756" s="202"/>
    </row>
    <row r="1757" spans="1:18" ht="44.25" customHeight="1">
      <c r="A1757" s="200"/>
      <c r="B1757" s="200"/>
      <c r="C1757" s="200"/>
      <c r="F1757" s="201"/>
      <c r="G1757" s="201"/>
      <c r="H1757" s="202"/>
      <c r="O1757" s="202"/>
      <c r="R1757" s="202"/>
    </row>
    <row r="1758" spans="1:18" ht="44.25" customHeight="1">
      <c r="A1758" s="200"/>
      <c r="B1758" s="200"/>
      <c r="C1758" s="200"/>
      <c r="F1758" s="201"/>
      <c r="G1758" s="201"/>
      <c r="H1758" s="202"/>
      <c r="O1758" s="202"/>
      <c r="R1758" s="202"/>
    </row>
    <row r="1759" spans="1:18" ht="44.25" customHeight="1">
      <c r="A1759" s="200"/>
      <c r="B1759" s="200"/>
      <c r="C1759" s="200"/>
      <c r="F1759" s="201"/>
      <c r="G1759" s="201"/>
      <c r="H1759" s="202"/>
      <c r="O1759" s="202"/>
      <c r="R1759" s="202"/>
    </row>
    <row r="1760" spans="1:18" ht="44.25" customHeight="1">
      <c r="A1760" s="200"/>
      <c r="B1760" s="200"/>
      <c r="C1760" s="200"/>
      <c r="F1760" s="201"/>
      <c r="G1760" s="201"/>
      <c r="H1760" s="202"/>
      <c r="O1760" s="202"/>
      <c r="R1760" s="202"/>
    </row>
    <row r="1761" spans="1:18" ht="44.25" customHeight="1">
      <c r="A1761" s="200"/>
      <c r="B1761" s="200"/>
      <c r="C1761" s="200"/>
      <c r="F1761" s="201"/>
      <c r="G1761" s="201"/>
      <c r="H1761" s="202"/>
      <c r="O1761" s="202"/>
      <c r="R1761" s="202"/>
    </row>
    <row r="1762" spans="1:18" ht="44.25" customHeight="1">
      <c r="A1762" s="200"/>
      <c r="B1762" s="200"/>
      <c r="C1762" s="200"/>
      <c r="F1762" s="201"/>
      <c r="G1762" s="201"/>
      <c r="H1762" s="202"/>
      <c r="O1762" s="202"/>
      <c r="R1762" s="202"/>
    </row>
    <row r="1763" spans="1:18" ht="44.25" customHeight="1">
      <c r="A1763" s="200"/>
      <c r="B1763" s="200"/>
      <c r="C1763" s="200"/>
      <c r="F1763" s="201"/>
      <c r="G1763" s="201"/>
      <c r="H1763" s="202"/>
      <c r="O1763" s="202"/>
      <c r="R1763" s="202"/>
    </row>
    <row r="1764" spans="1:18" ht="44.25" customHeight="1">
      <c r="A1764" s="200"/>
      <c r="B1764" s="200"/>
      <c r="C1764" s="200"/>
      <c r="F1764" s="201"/>
      <c r="G1764" s="201"/>
      <c r="H1764" s="202"/>
      <c r="O1764" s="202"/>
      <c r="R1764" s="202"/>
    </row>
    <row r="1765" spans="1:18" ht="44.25" customHeight="1">
      <c r="A1765" s="200"/>
      <c r="B1765" s="200"/>
      <c r="C1765" s="200"/>
      <c r="F1765" s="201"/>
      <c r="G1765" s="201"/>
      <c r="H1765" s="202"/>
      <c r="O1765" s="202"/>
      <c r="R1765" s="202"/>
    </row>
    <row r="1766" spans="1:18" ht="44.25" customHeight="1">
      <c r="A1766" s="200"/>
      <c r="B1766" s="200"/>
      <c r="C1766" s="200"/>
      <c r="F1766" s="201"/>
      <c r="G1766" s="201"/>
      <c r="H1766" s="202"/>
      <c r="O1766" s="202"/>
      <c r="R1766" s="202"/>
    </row>
    <row r="1767" spans="1:18" ht="44.25" customHeight="1">
      <c r="A1767" s="200"/>
      <c r="B1767" s="200"/>
      <c r="C1767" s="200"/>
      <c r="F1767" s="201"/>
      <c r="G1767" s="201"/>
      <c r="H1767" s="202"/>
      <c r="O1767" s="202"/>
      <c r="R1767" s="202"/>
    </row>
    <row r="1768" spans="1:18" ht="44.25" customHeight="1">
      <c r="A1768" s="200"/>
      <c r="B1768" s="200"/>
      <c r="C1768" s="200"/>
      <c r="F1768" s="201"/>
      <c r="G1768" s="201"/>
      <c r="H1768" s="202"/>
      <c r="O1768" s="202"/>
      <c r="R1768" s="202"/>
    </row>
    <row r="1769" spans="1:18" ht="44.25" customHeight="1">
      <c r="A1769" s="200"/>
      <c r="B1769" s="200"/>
      <c r="C1769" s="200"/>
      <c r="F1769" s="201"/>
      <c r="G1769" s="201"/>
      <c r="H1769" s="202"/>
      <c r="O1769" s="202"/>
      <c r="R1769" s="202"/>
    </row>
    <row r="1770" spans="1:18" ht="44.25" customHeight="1">
      <c r="A1770" s="200"/>
      <c r="B1770" s="200"/>
      <c r="C1770" s="200"/>
      <c r="F1770" s="201"/>
      <c r="G1770" s="201"/>
      <c r="H1770" s="202"/>
      <c r="O1770" s="202"/>
      <c r="R1770" s="202"/>
    </row>
    <row r="1771" spans="1:18" ht="44.25" customHeight="1">
      <c r="A1771" s="200"/>
      <c r="B1771" s="200"/>
      <c r="C1771" s="200"/>
      <c r="F1771" s="201"/>
      <c r="G1771" s="201"/>
      <c r="H1771" s="202"/>
      <c r="O1771" s="202"/>
      <c r="R1771" s="202"/>
    </row>
    <row r="1772" spans="1:18" ht="44.25" customHeight="1">
      <c r="A1772" s="200"/>
      <c r="B1772" s="200"/>
      <c r="C1772" s="200"/>
      <c r="F1772" s="201"/>
      <c r="G1772" s="201"/>
      <c r="H1772" s="202"/>
      <c r="O1772" s="202"/>
      <c r="R1772" s="202"/>
    </row>
    <row r="1773" spans="1:18" ht="44.25" customHeight="1">
      <c r="A1773" s="200"/>
      <c r="B1773" s="200"/>
      <c r="C1773" s="200"/>
      <c r="F1773" s="201"/>
      <c r="G1773" s="201"/>
      <c r="H1773" s="202"/>
      <c r="O1773" s="202"/>
      <c r="R1773" s="202"/>
    </row>
    <row r="1774" spans="1:18" ht="44.25" customHeight="1">
      <c r="A1774" s="200"/>
      <c r="B1774" s="200"/>
      <c r="C1774" s="200"/>
      <c r="F1774" s="201"/>
      <c r="G1774" s="201"/>
      <c r="H1774" s="202"/>
      <c r="O1774" s="202"/>
      <c r="R1774" s="202"/>
    </row>
    <row r="1775" spans="1:18" ht="44.25" customHeight="1">
      <c r="A1775" s="200"/>
      <c r="B1775" s="200"/>
      <c r="C1775" s="200"/>
      <c r="F1775" s="201"/>
      <c r="G1775" s="201"/>
      <c r="H1775" s="202"/>
      <c r="O1775" s="202"/>
      <c r="R1775" s="202"/>
    </row>
    <row r="1776" spans="1:18" ht="44.25" customHeight="1">
      <c r="A1776" s="200"/>
      <c r="B1776" s="200"/>
      <c r="C1776" s="200"/>
      <c r="F1776" s="201"/>
      <c r="G1776" s="201"/>
      <c r="H1776" s="202"/>
      <c r="O1776" s="202"/>
      <c r="R1776" s="202"/>
    </row>
    <row r="1777" spans="1:18" ht="44.25" customHeight="1">
      <c r="A1777" s="200"/>
      <c r="B1777" s="200"/>
      <c r="C1777" s="200"/>
      <c r="F1777" s="201"/>
      <c r="G1777" s="201"/>
      <c r="H1777" s="202"/>
      <c r="O1777" s="202"/>
      <c r="R1777" s="202"/>
    </row>
    <row r="1778" spans="1:18" ht="44.25" customHeight="1">
      <c r="A1778" s="200"/>
      <c r="B1778" s="200"/>
      <c r="C1778" s="200"/>
      <c r="F1778" s="201"/>
      <c r="G1778" s="201"/>
      <c r="H1778" s="202"/>
      <c r="O1778" s="202"/>
      <c r="R1778" s="202"/>
    </row>
    <row r="1779" spans="1:18" ht="44.25" customHeight="1">
      <c r="A1779" s="200"/>
      <c r="B1779" s="200"/>
      <c r="C1779" s="200"/>
      <c r="F1779" s="201"/>
      <c r="G1779" s="201"/>
      <c r="H1779" s="202"/>
      <c r="O1779" s="202"/>
      <c r="R1779" s="202"/>
    </row>
    <row r="1780" spans="1:18" ht="44.25" customHeight="1">
      <c r="A1780" s="200"/>
      <c r="B1780" s="200"/>
      <c r="C1780" s="200"/>
      <c r="F1780" s="201"/>
      <c r="G1780" s="201"/>
      <c r="H1780" s="202"/>
      <c r="O1780" s="202"/>
      <c r="R1780" s="202"/>
    </row>
    <row r="1781" spans="1:18" ht="44.25" customHeight="1">
      <c r="A1781" s="200"/>
      <c r="B1781" s="200"/>
      <c r="C1781" s="200"/>
      <c r="F1781" s="201"/>
      <c r="G1781" s="201"/>
      <c r="H1781" s="202"/>
      <c r="O1781" s="202"/>
      <c r="R1781" s="202"/>
    </row>
    <row r="1782" spans="1:18" ht="44.25" customHeight="1">
      <c r="A1782" s="200"/>
      <c r="B1782" s="200"/>
      <c r="C1782" s="200"/>
      <c r="F1782" s="201"/>
      <c r="G1782" s="201"/>
      <c r="H1782" s="202"/>
      <c r="O1782" s="202"/>
      <c r="R1782" s="202"/>
    </row>
    <row r="1783" spans="1:18" ht="44.25" customHeight="1">
      <c r="A1783" s="200"/>
      <c r="B1783" s="200"/>
      <c r="C1783" s="200"/>
      <c r="F1783" s="201"/>
      <c r="G1783" s="201"/>
      <c r="H1783" s="202"/>
      <c r="O1783" s="202"/>
      <c r="R1783" s="202"/>
    </row>
    <row r="1784" spans="1:18" ht="44.25" customHeight="1">
      <c r="A1784" s="200"/>
      <c r="B1784" s="200"/>
      <c r="C1784" s="200"/>
      <c r="F1784" s="201"/>
      <c r="G1784" s="201"/>
      <c r="H1784" s="202"/>
      <c r="O1784" s="202"/>
      <c r="R1784" s="202"/>
    </row>
    <row r="1785" spans="1:18" ht="44.25" customHeight="1">
      <c r="A1785" s="200"/>
      <c r="B1785" s="200"/>
      <c r="C1785" s="200"/>
      <c r="F1785" s="201"/>
      <c r="G1785" s="201"/>
      <c r="H1785" s="202"/>
      <c r="O1785" s="202"/>
      <c r="R1785" s="202"/>
    </row>
    <row r="1786" spans="1:18" ht="44.25" customHeight="1">
      <c r="A1786" s="200"/>
      <c r="B1786" s="200"/>
      <c r="C1786" s="200"/>
      <c r="F1786" s="201"/>
      <c r="G1786" s="201"/>
      <c r="H1786" s="202"/>
      <c r="O1786" s="202"/>
      <c r="R1786" s="202"/>
    </row>
    <row r="1787" spans="1:18" ht="44.25" customHeight="1">
      <c r="A1787" s="200"/>
      <c r="B1787" s="200"/>
      <c r="C1787" s="200"/>
      <c r="F1787" s="201"/>
      <c r="G1787" s="201"/>
      <c r="H1787" s="202"/>
      <c r="O1787" s="202"/>
      <c r="R1787" s="202"/>
    </row>
    <row r="1788" spans="1:18" ht="44.25" customHeight="1">
      <c r="A1788" s="200"/>
      <c r="B1788" s="200"/>
      <c r="C1788" s="200"/>
      <c r="F1788" s="201"/>
      <c r="G1788" s="201"/>
      <c r="H1788" s="202"/>
      <c r="O1788" s="202"/>
      <c r="R1788" s="202"/>
    </row>
    <row r="1789" spans="1:18" ht="44.25" customHeight="1">
      <c r="A1789" s="200"/>
      <c r="B1789" s="200"/>
      <c r="C1789" s="200"/>
      <c r="F1789" s="201"/>
      <c r="G1789" s="201"/>
      <c r="H1789" s="202"/>
      <c r="O1789" s="202"/>
      <c r="R1789" s="202"/>
    </row>
    <row r="1790" spans="1:18" ht="44.25" customHeight="1">
      <c r="A1790" s="200"/>
      <c r="B1790" s="200"/>
      <c r="C1790" s="200"/>
      <c r="F1790" s="201"/>
      <c r="G1790" s="201"/>
      <c r="H1790" s="202"/>
      <c r="O1790" s="202"/>
      <c r="R1790" s="202"/>
    </row>
    <row r="1791" spans="1:18" ht="44.25" customHeight="1">
      <c r="A1791" s="200"/>
      <c r="B1791" s="200"/>
      <c r="C1791" s="200"/>
      <c r="F1791" s="201"/>
      <c r="G1791" s="201"/>
      <c r="H1791" s="202"/>
      <c r="O1791" s="202"/>
      <c r="R1791" s="202"/>
    </row>
    <row r="1792" spans="1:18" ht="44.25" customHeight="1">
      <c r="A1792" s="200"/>
      <c r="B1792" s="200"/>
      <c r="C1792" s="200"/>
      <c r="F1792" s="201"/>
      <c r="G1792" s="201"/>
      <c r="H1792" s="202"/>
      <c r="O1792" s="202"/>
      <c r="R1792" s="202"/>
    </row>
    <row r="1793" spans="1:18" ht="44.25" customHeight="1">
      <c r="A1793" s="200"/>
      <c r="B1793" s="200"/>
      <c r="C1793" s="200"/>
      <c r="F1793" s="201"/>
      <c r="G1793" s="201"/>
      <c r="H1793" s="202"/>
      <c r="O1793" s="202"/>
      <c r="R1793" s="202"/>
    </row>
    <row r="1794" spans="1:18" ht="44.25" customHeight="1">
      <c r="A1794" s="200"/>
      <c r="B1794" s="200"/>
      <c r="C1794" s="200"/>
      <c r="F1794" s="201"/>
      <c r="G1794" s="201"/>
      <c r="H1794" s="202"/>
      <c r="O1794" s="202"/>
      <c r="R1794" s="202"/>
    </row>
    <row r="1795" spans="1:18" ht="44.25" customHeight="1">
      <c r="A1795" s="200"/>
      <c r="B1795" s="200"/>
      <c r="C1795" s="200"/>
      <c r="F1795" s="201"/>
      <c r="G1795" s="201"/>
      <c r="H1795" s="202"/>
      <c r="O1795" s="202"/>
      <c r="R1795" s="202"/>
    </row>
    <row r="1796" spans="1:18" ht="44.25" customHeight="1">
      <c r="A1796" s="200"/>
      <c r="B1796" s="200"/>
      <c r="C1796" s="200"/>
      <c r="F1796" s="201"/>
      <c r="G1796" s="201"/>
      <c r="H1796" s="202"/>
      <c r="O1796" s="202"/>
      <c r="R1796" s="202"/>
    </row>
    <row r="1797" spans="1:18" ht="44.25" customHeight="1">
      <c r="A1797" s="200"/>
      <c r="B1797" s="200"/>
      <c r="C1797" s="200"/>
      <c r="F1797" s="201"/>
      <c r="G1797" s="201"/>
      <c r="H1797" s="202"/>
      <c r="O1797" s="202"/>
      <c r="R1797" s="202"/>
    </row>
    <row r="1798" spans="1:18" ht="44.25" customHeight="1">
      <c r="A1798" s="200"/>
      <c r="B1798" s="200"/>
      <c r="C1798" s="200"/>
      <c r="F1798" s="201"/>
      <c r="G1798" s="201"/>
      <c r="H1798" s="202"/>
      <c r="O1798" s="202"/>
      <c r="R1798" s="202"/>
    </row>
    <row r="1799" spans="1:18" ht="44.25" customHeight="1">
      <c r="A1799" s="200"/>
      <c r="B1799" s="200"/>
      <c r="C1799" s="200"/>
      <c r="F1799" s="201"/>
      <c r="G1799" s="201"/>
      <c r="H1799" s="202"/>
      <c r="O1799" s="202"/>
      <c r="R1799" s="202"/>
    </row>
    <row r="1800" spans="1:18" ht="44.25" customHeight="1">
      <c r="A1800" s="200"/>
      <c r="B1800" s="200"/>
      <c r="C1800" s="200"/>
      <c r="F1800" s="201"/>
      <c r="G1800" s="201"/>
      <c r="H1800" s="202"/>
      <c r="O1800" s="202"/>
      <c r="R1800" s="202"/>
    </row>
    <row r="1801" spans="1:18" ht="44.25" customHeight="1">
      <c r="A1801" s="200"/>
      <c r="B1801" s="200"/>
      <c r="C1801" s="200"/>
      <c r="F1801" s="201"/>
      <c r="G1801" s="201"/>
      <c r="H1801" s="202"/>
      <c r="O1801" s="202"/>
      <c r="R1801" s="202"/>
    </row>
    <row r="1802" spans="1:18" ht="44.25" customHeight="1">
      <c r="A1802" s="200"/>
      <c r="B1802" s="200"/>
      <c r="C1802" s="200"/>
      <c r="F1802" s="201"/>
      <c r="G1802" s="201"/>
      <c r="H1802" s="202"/>
      <c r="O1802" s="202"/>
      <c r="R1802" s="202"/>
    </row>
    <row r="1803" spans="1:18" ht="44.25" customHeight="1">
      <c r="A1803" s="200"/>
      <c r="B1803" s="200"/>
      <c r="C1803" s="200"/>
      <c r="F1803" s="201"/>
      <c r="G1803" s="201"/>
      <c r="H1803" s="202"/>
      <c r="O1803" s="202"/>
      <c r="R1803" s="202"/>
    </row>
    <row r="1804" spans="1:18" ht="44.25" customHeight="1">
      <c r="A1804" s="200"/>
      <c r="B1804" s="200"/>
      <c r="C1804" s="200"/>
      <c r="F1804" s="201"/>
      <c r="G1804" s="201"/>
      <c r="H1804" s="202"/>
      <c r="O1804" s="202"/>
      <c r="R1804" s="202"/>
    </row>
    <row r="1805" spans="1:18" ht="44.25" customHeight="1">
      <c r="A1805" s="200"/>
      <c r="B1805" s="200"/>
      <c r="C1805" s="200"/>
      <c r="F1805" s="201"/>
      <c r="G1805" s="201"/>
      <c r="H1805" s="202"/>
      <c r="O1805" s="202"/>
      <c r="R1805" s="202"/>
    </row>
    <row r="1806" spans="1:18" ht="44.25" customHeight="1">
      <c r="A1806" s="200"/>
      <c r="B1806" s="200"/>
      <c r="C1806" s="200"/>
      <c r="F1806" s="201"/>
      <c r="G1806" s="201"/>
      <c r="H1806" s="202"/>
      <c r="O1806" s="202"/>
      <c r="R1806" s="202"/>
    </row>
    <row r="1807" spans="1:18" ht="44.25" customHeight="1">
      <c r="A1807" s="200"/>
      <c r="B1807" s="200"/>
      <c r="C1807" s="200"/>
      <c r="F1807" s="201"/>
      <c r="G1807" s="201"/>
      <c r="H1807" s="202"/>
      <c r="O1807" s="202"/>
      <c r="R1807" s="202"/>
    </row>
    <row r="1808" spans="1:18" ht="44.25" customHeight="1">
      <c r="A1808" s="200"/>
      <c r="B1808" s="200"/>
      <c r="C1808" s="200"/>
      <c r="F1808" s="201"/>
      <c r="G1808" s="201"/>
      <c r="H1808" s="202"/>
      <c r="O1808" s="202"/>
      <c r="R1808" s="202"/>
    </row>
    <row r="1809" spans="1:18" ht="44.25" customHeight="1">
      <c r="A1809" s="200"/>
      <c r="B1809" s="200"/>
      <c r="C1809" s="200"/>
      <c r="F1809" s="201"/>
      <c r="G1809" s="201"/>
      <c r="H1809" s="202"/>
      <c r="O1809" s="202"/>
      <c r="R1809" s="202"/>
    </row>
    <row r="1810" spans="1:18" ht="44.25" customHeight="1">
      <c r="A1810" s="200"/>
      <c r="B1810" s="200"/>
      <c r="C1810" s="200"/>
      <c r="F1810" s="201"/>
      <c r="G1810" s="201"/>
      <c r="H1810" s="202"/>
      <c r="O1810" s="202"/>
      <c r="R1810" s="202"/>
    </row>
    <row r="1811" spans="1:18" ht="44.25" customHeight="1">
      <c r="A1811" s="200"/>
      <c r="B1811" s="200"/>
      <c r="C1811" s="200"/>
      <c r="F1811" s="201"/>
      <c r="G1811" s="201"/>
      <c r="H1811" s="202"/>
      <c r="O1811" s="202"/>
      <c r="R1811" s="202"/>
    </row>
    <row r="1812" spans="1:18" ht="44.25" customHeight="1">
      <c r="A1812" s="200"/>
      <c r="B1812" s="200"/>
      <c r="C1812" s="200"/>
      <c r="F1812" s="201"/>
      <c r="G1812" s="201"/>
      <c r="H1812" s="202"/>
      <c r="O1812" s="202"/>
      <c r="R1812" s="202"/>
    </row>
    <row r="1813" spans="1:18" ht="44.25" customHeight="1">
      <c r="A1813" s="200"/>
      <c r="B1813" s="200"/>
      <c r="C1813" s="200"/>
      <c r="F1813" s="201"/>
      <c r="G1813" s="201"/>
      <c r="H1813" s="202"/>
      <c r="O1813" s="202"/>
      <c r="R1813" s="202"/>
    </row>
    <row r="1814" spans="1:18" ht="44.25" customHeight="1">
      <c r="A1814" s="200"/>
      <c r="B1814" s="200"/>
      <c r="C1814" s="200"/>
      <c r="F1814" s="201"/>
      <c r="G1814" s="201"/>
      <c r="H1814" s="202"/>
      <c r="O1814" s="202"/>
      <c r="R1814" s="202"/>
    </row>
    <row r="1815" spans="1:18" ht="44.25" customHeight="1">
      <c r="A1815" s="200"/>
      <c r="B1815" s="200"/>
      <c r="C1815" s="200"/>
      <c r="F1815" s="201"/>
      <c r="G1815" s="201"/>
      <c r="H1815" s="202"/>
      <c r="O1815" s="202"/>
      <c r="R1815" s="202"/>
    </row>
    <row r="1816" spans="1:18" ht="44.25" customHeight="1">
      <c r="A1816" s="200"/>
      <c r="B1816" s="200"/>
      <c r="C1816" s="200"/>
      <c r="F1816" s="201"/>
      <c r="G1816" s="201"/>
      <c r="H1816" s="202"/>
      <c r="O1816" s="202"/>
      <c r="R1816" s="202"/>
    </row>
    <row r="1817" spans="1:18" ht="44.25" customHeight="1">
      <c r="A1817" s="200"/>
      <c r="B1817" s="200"/>
      <c r="C1817" s="200"/>
      <c r="F1817" s="201"/>
      <c r="G1817" s="201"/>
      <c r="H1817" s="202"/>
      <c r="O1817" s="202"/>
      <c r="R1817" s="202"/>
    </row>
    <row r="1818" spans="1:18" ht="44.25" customHeight="1">
      <c r="A1818" s="200"/>
      <c r="B1818" s="200"/>
      <c r="C1818" s="200"/>
      <c r="F1818" s="201"/>
      <c r="G1818" s="201"/>
      <c r="H1818" s="202"/>
      <c r="O1818" s="202"/>
      <c r="R1818" s="202"/>
    </row>
    <row r="1819" spans="1:18" ht="44.25" customHeight="1">
      <c r="A1819" s="200"/>
      <c r="B1819" s="200"/>
      <c r="C1819" s="200"/>
      <c r="F1819" s="201"/>
      <c r="G1819" s="201"/>
      <c r="H1819" s="202"/>
      <c r="O1819" s="202"/>
      <c r="R1819" s="202"/>
    </row>
    <row r="1820" spans="1:18" ht="44.25" customHeight="1">
      <c r="A1820" s="200"/>
      <c r="B1820" s="200"/>
      <c r="C1820" s="200"/>
      <c r="F1820" s="201"/>
      <c r="G1820" s="201"/>
      <c r="H1820" s="202"/>
      <c r="O1820" s="202"/>
      <c r="R1820" s="202"/>
    </row>
    <row r="1821" spans="1:18" ht="44.25" customHeight="1">
      <c r="A1821" s="200"/>
      <c r="B1821" s="200"/>
      <c r="C1821" s="200"/>
      <c r="F1821" s="201"/>
      <c r="G1821" s="201"/>
      <c r="H1821" s="202"/>
      <c r="O1821" s="202"/>
      <c r="R1821" s="202"/>
    </row>
    <row r="1822" spans="1:18" ht="44.25" customHeight="1">
      <c r="A1822" s="200"/>
      <c r="B1822" s="200"/>
      <c r="C1822" s="200"/>
      <c r="F1822" s="201"/>
      <c r="G1822" s="201"/>
      <c r="H1822" s="202"/>
      <c r="O1822" s="202"/>
      <c r="R1822" s="202"/>
    </row>
    <row r="1823" spans="1:18" ht="44.25" customHeight="1">
      <c r="A1823" s="200"/>
      <c r="B1823" s="200"/>
      <c r="C1823" s="200"/>
      <c r="F1823" s="201"/>
      <c r="G1823" s="201"/>
      <c r="H1823" s="202"/>
      <c r="O1823" s="202"/>
      <c r="R1823" s="202"/>
    </row>
    <row r="1824" spans="1:18" ht="44.25" customHeight="1">
      <c r="A1824" s="200"/>
      <c r="B1824" s="200"/>
      <c r="C1824" s="200"/>
      <c r="F1824" s="201"/>
      <c r="G1824" s="201"/>
      <c r="H1824" s="202"/>
      <c r="O1824" s="202"/>
      <c r="R1824" s="202"/>
    </row>
    <row r="1825" spans="1:18" ht="44.25" customHeight="1">
      <c r="A1825" s="200"/>
      <c r="B1825" s="200"/>
      <c r="C1825" s="200"/>
      <c r="F1825" s="201"/>
      <c r="G1825" s="201"/>
      <c r="H1825" s="202"/>
      <c r="O1825" s="202"/>
      <c r="R1825" s="202"/>
    </row>
    <row r="1826" spans="1:18" ht="44.25" customHeight="1">
      <c r="A1826" s="200"/>
      <c r="B1826" s="200"/>
      <c r="C1826" s="200"/>
      <c r="F1826" s="201"/>
      <c r="G1826" s="201"/>
      <c r="H1826" s="202"/>
      <c r="O1826" s="202"/>
      <c r="R1826" s="202"/>
    </row>
    <row r="1827" spans="1:18" ht="44.25" customHeight="1">
      <c r="A1827" s="200"/>
      <c r="B1827" s="200"/>
      <c r="C1827" s="200"/>
      <c r="F1827" s="201"/>
      <c r="G1827" s="201"/>
      <c r="H1827" s="202"/>
      <c r="O1827" s="202"/>
      <c r="R1827" s="202"/>
    </row>
    <row r="1828" spans="1:18" ht="44.25" customHeight="1">
      <c r="A1828" s="200"/>
      <c r="B1828" s="200"/>
      <c r="C1828" s="200"/>
      <c r="F1828" s="201"/>
      <c r="G1828" s="201"/>
      <c r="H1828" s="202"/>
      <c r="O1828" s="202"/>
      <c r="R1828" s="202"/>
    </row>
    <row r="1829" spans="1:18" ht="44.25" customHeight="1">
      <c r="A1829" s="200"/>
      <c r="B1829" s="200"/>
      <c r="C1829" s="200"/>
      <c r="F1829" s="201"/>
      <c r="G1829" s="201"/>
      <c r="H1829" s="202"/>
      <c r="O1829" s="202"/>
      <c r="R1829" s="202"/>
    </row>
    <row r="1830" spans="1:18" ht="44.25" customHeight="1">
      <c r="A1830" s="200"/>
      <c r="B1830" s="200"/>
      <c r="C1830" s="200"/>
      <c r="F1830" s="201"/>
      <c r="G1830" s="201"/>
      <c r="H1830" s="202"/>
      <c r="O1830" s="202"/>
      <c r="R1830" s="202"/>
    </row>
    <row r="1831" spans="1:18" ht="44.25" customHeight="1">
      <c r="A1831" s="200"/>
      <c r="B1831" s="200"/>
      <c r="C1831" s="200"/>
      <c r="F1831" s="201"/>
      <c r="G1831" s="201"/>
      <c r="H1831" s="202"/>
      <c r="O1831" s="202"/>
      <c r="R1831" s="202"/>
    </row>
    <row r="1832" spans="1:18" ht="44.25" customHeight="1">
      <c r="A1832" s="200"/>
      <c r="B1832" s="200"/>
      <c r="C1832" s="200"/>
      <c r="F1832" s="201"/>
      <c r="G1832" s="201"/>
      <c r="H1832" s="202"/>
      <c r="O1832" s="202"/>
      <c r="R1832" s="202"/>
    </row>
    <row r="1833" spans="1:18" ht="44.25" customHeight="1">
      <c r="A1833" s="200"/>
      <c r="B1833" s="200"/>
      <c r="C1833" s="200"/>
      <c r="F1833" s="201"/>
      <c r="G1833" s="201"/>
      <c r="H1833" s="202"/>
      <c r="O1833" s="202"/>
      <c r="R1833" s="202"/>
    </row>
    <row r="1834" spans="1:18" ht="44.25" customHeight="1">
      <c r="A1834" s="200"/>
      <c r="B1834" s="200"/>
      <c r="C1834" s="200"/>
      <c r="F1834" s="201"/>
      <c r="G1834" s="201"/>
      <c r="H1834" s="202"/>
      <c r="O1834" s="202"/>
      <c r="R1834" s="202"/>
    </row>
    <row r="1835" spans="1:18" ht="44.25" customHeight="1">
      <c r="A1835" s="200"/>
      <c r="B1835" s="200"/>
      <c r="C1835" s="200"/>
      <c r="F1835" s="201"/>
      <c r="G1835" s="201"/>
      <c r="H1835" s="202"/>
      <c r="O1835" s="202"/>
      <c r="R1835" s="202"/>
    </row>
    <row r="1836" spans="1:18" ht="44.25" customHeight="1">
      <c r="A1836" s="200"/>
      <c r="B1836" s="200"/>
      <c r="C1836" s="200"/>
      <c r="F1836" s="201"/>
      <c r="G1836" s="201"/>
      <c r="H1836" s="202"/>
      <c r="O1836" s="202"/>
      <c r="R1836" s="202"/>
    </row>
    <row r="1837" spans="1:18" ht="44.25" customHeight="1">
      <c r="A1837" s="200"/>
      <c r="B1837" s="200"/>
      <c r="C1837" s="200"/>
      <c r="F1837" s="201"/>
      <c r="G1837" s="201"/>
      <c r="H1837" s="202"/>
      <c r="O1837" s="202"/>
      <c r="R1837" s="202"/>
    </row>
    <row r="1838" spans="1:18" ht="44.25" customHeight="1">
      <c r="A1838" s="200"/>
      <c r="B1838" s="200"/>
      <c r="C1838" s="200"/>
      <c r="F1838" s="201"/>
      <c r="G1838" s="201"/>
      <c r="H1838" s="202"/>
      <c r="O1838" s="202"/>
      <c r="R1838" s="202"/>
    </row>
    <row r="1839" spans="1:18" ht="44.25" customHeight="1">
      <c r="A1839" s="200"/>
      <c r="B1839" s="200"/>
      <c r="C1839" s="200"/>
      <c r="F1839" s="201"/>
      <c r="G1839" s="201"/>
      <c r="H1839" s="202"/>
      <c r="O1839" s="202"/>
      <c r="R1839" s="202"/>
    </row>
    <row r="1840" spans="1:18" ht="44.25" customHeight="1">
      <c r="A1840" s="200"/>
      <c r="B1840" s="200"/>
      <c r="C1840" s="200"/>
      <c r="F1840" s="201"/>
      <c r="G1840" s="201"/>
      <c r="H1840" s="202"/>
      <c r="O1840" s="202"/>
      <c r="R1840" s="202"/>
    </row>
    <row r="1841" spans="1:18" ht="44.25" customHeight="1">
      <c r="A1841" s="200"/>
      <c r="B1841" s="200"/>
      <c r="C1841" s="200"/>
      <c r="F1841" s="201"/>
      <c r="G1841" s="201"/>
      <c r="H1841" s="202"/>
      <c r="O1841" s="202"/>
      <c r="R1841" s="202"/>
    </row>
    <row r="1842" spans="1:18" ht="44.25" customHeight="1">
      <c r="A1842" s="200"/>
      <c r="B1842" s="200"/>
      <c r="C1842" s="200"/>
      <c r="F1842" s="201"/>
      <c r="G1842" s="201"/>
      <c r="H1842" s="202"/>
      <c r="O1842" s="202"/>
      <c r="R1842" s="202"/>
    </row>
    <row r="1843" spans="1:18" ht="44.25" customHeight="1">
      <c r="A1843" s="200"/>
      <c r="B1843" s="200"/>
      <c r="C1843" s="200"/>
      <c r="F1843" s="201"/>
      <c r="G1843" s="201"/>
      <c r="H1843" s="202"/>
      <c r="O1843" s="202"/>
      <c r="R1843" s="202"/>
    </row>
    <row r="1844" spans="1:18" ht="44.25" customHeight="1">
      <c r="A1844" s="200"/>
      <c r="B1844" s="200"/>
      <c r="C1844" s="200"/>
      <c r="F1844" s="201"/>
      <c r="G1844" s="201"/>
      <c r="H1844" s="202"/>
      <c r="O1844" s="202"/>
      <c r="R1844" s="202"/>
    </row>
    <row r="1845" spans="1:18" ht="44.25" customHeight="1">
      <c r="A1845" s="200"/>
      <c r="B1845" s="200"/>
      <c r="C1845" s="200"/>
      <c r="F1845" s="201"/>
      <c r="G1845" s="201"/>
      <c r="H1845" s="202"/>
      <c r="O1845" s="202"/>
      <c r="R1845" s="202"/>
    </row>
    <row r="1846" spans="1:18" ht="44.25" customHeight="1">
      <c r="A1846" s="200"/>
      <c r="B1846" s="200"/>
      <c r="C1846" s="200"/>
      <c r="F1846" s="201"/>
      <c r="G1846" s="201"/>
      <c r="H1846" s="202"/>
      <c r="O1846" s="202"/>
      <c r="R1846" s="202"/>
    </row>
    <row r="1847" spans="1:18" ht="44.25" customHeight="1">
      <c r="A1847" s="200"/>
      <c r="B1847" s="200"/>
      <c r="C1847" s="200"/>
      <c r="F1847" s="201"/>
      <c r="G1847" s="201"/>
      <c r="H1847" s="202"/>
      <c r="O1847" s="202"/>
      <c r="R1847" s="202"/>
    </row>
    <row r="1848" spans="1:18" ht="44.25" customHeight="1">
      <c r="A1848" s="200"/>
      <c r="B1848" s="200"/>
      <c r="C1848" s="200"/>
      <c r="F1848" s="201"/>
      <c r="G1848" s="201"/>
      <c r="H1848" s="202"/>
      <c r="O1848" s="202"/>
      <c r="R1848" s="202"/>
    </row>
    <row r="1849" spans="1:18" ht="44.25" customHeight="1">
      <c r="A1849" s="200"/>
      <c r="B1849" s="200"/>
      <c r="C1849" s="200"/>
      <c r="F1849" s="201"/>
      <c r="G1849" s="201"/>
      <c r="H1849" s="202"/>
      <c r="O1849" s="202"/>
      <c r="R1849" s="202"/>
    </row>
    <row r="1850" spans="1:18" ht="44.25" customHeight="1">
      <c r="A1850" s="200"/>
      <c r="B1850" s="200"/>
      <c r="C1850" s="200"/>
      <c r="F1850" s="201"/>
      <c r="G1850" s="201"/>
      <c r="H1850" s="202"/>
      <c r="O1850" s="202"/>
      <c r="R1850" s="202"/>
    </row>
    <row r="1851" spans="1:18" ht="44.25" customHeight="1">
      <c r="A1851" s="200"/>
      <c r="B1851" s="200"/>
      <c r="C1851" s="200"/>
      <c r="F1851" s="201"/>
      <c r="G1851" s="201"/>
      <c r="H1851" s="202"/>
      <c r="O1851" s="202"/>
      <c r="R1851" s="202"/>
    </row>
    <row r="1852" spans="1:18" ht="44.25" customHeight="1">
      <c r="A1852" s="200"/>
      <c r="B1852" s="200"/>
      <c r="C1852" s="200"/>
      <c r="F1852" s="201"/>
      <c r="G1852" s="201"/>
      <c r="H1852" s="202"/>
      <c r="O1852" s="202"/>
      <c r="R1852" s="202"/>
    </row>
    <row r="1853" spans="1:18" ht="44.25" customHeight="1">
      <c r="A1853" s="200"/>
      <c r="B1853" s="200"/>
      <c r="C1853" s="200"/>
      <c r="F1853" s="201"/>
      <c r="G1853" s="201"/>
      <c r="H1853" s="202"/>
      <c r="O1853" s="202"/>
      <c r="R1853" s="202"/>
    </row>
    <row r="1854" spans="1:18" ht="44.25" customHeight="1">
      <c r="A1854" s="200"/>
      <c r="B1854" s="200"/>
      <c r="C1854" s="200"/>
      <c r="F1854" s="201"/>
      <c r="G1854" s="201"/>
      <c r="H1854" s="202"/>
      <c r="O1854" s="202"/>
      <c r="R1854" s="202"/>
    </row>
    <row r="1855" spans="1:18" ht="44.25" customHeight="1">
      <c r="A1855" s="200"/>
      <c r="B1855" s="200"/>
      <c r="C1855" s="200"/>
      <c r="F1855" s="201"/>
      <c r="G1855" s="201"/>
      <c r="H1855" s="202"/>
      <c r="O1855" s="202"/>
      <c r="R1855" s="202"/>
    </row>
    <row r="1856" spans="1:18" ht="44.25" customHeight="1">
      <c r="A1856" s="200"/>
      <c r="B1856" s="200"/>
      <c r="C1856" s="200"/>
      <c r="F1856" s="201"/>
      <c r="G1856" s="201"/>
      <c r="H1856" s="202"/>
      <c r="O1856" s="202"/>
      <c r="R1856" s="202"/>
    </row>
    <row r="1857" spans="1:18" ht="44.25" customHeight="1">
      <c r="A1857" s="200"/>
      <c r="B1857" s="200"/>
      <c r="C1857" s="200"/>
      <c r="F1857" s="201"/>
      <c r="G1857" s="201"/>
      <c r="H1857" s="202"/>
      <c r="O1857" s="202"/>
      <c r="R1857" s="202"/>
    </row>
    <row r="1858" spans="1:18" ht="44.25" customHeight="1">
      <c r="A1858" s="200"/>
      <c r="B1858" s="200"/>
      <c r="C1858" s="200"/>
      <c r="F1858" s="201"/>
      <c r="G1858" s="201"/>
      <c r="H1858" s="202"/>
      <c r="O1858" s="202"/>
      <c r="R1858" s="202"/>
    </row>
    <row r="1859" spans="1:18" ht="44.25" customHeight="1">
      <c r="A1859" s="200"/>
      <c r="B1859" s="200"/>
      <c r="C1859" s="200"/>
      <c r="F1859" s="201"/>
      <c r="G1859" s="201"/>
      <c r="H1859" s="202"/>
      <c r="O1859" s="202"/>
      <c r="R1859" s="202"/>
    </row>
    <row r="1860" spans="1:18" ht="44.25" customHeight="1">
      <c r="A1860" s="200"/>
      <c r="B1860" s="200"/>
      <c r="C1860" s="200"/>
      <c r="F1860" s="201"/>
      <c r="G1860" s="201"/>
      <c r="H1860" s="202"/>
      <c r="O1860" s="202"/>
      <c r="R1860" s="202"/>
    </row>
    <row r="1861" spans="1:18" ht="44.25" customHeight="1">
      <c r="A1861" s="200"/>
      <c r="B1861" s="200"/>
      <c r="C1861" s="200"/>
      <c r="F1861" s="201"/>
      <c r="G1861" s="201"/>
      <c r="H1861" s="202"/>
      <c r="O1861" s="202"/>
      <c r="R1861" s="202"/>
    </row>
    <row r="1862" spans="1:18" ht="44.25" customHeight="1">
      <c r="A1862" s="200"/>
      <c r="B1862" s="200"/>
      <c r="C1862" s="200"/>
      <c r="F1862" s="201"/>
      <c r="G1862" s="201"/>
      <c r="H1862" s="202"/>
      <c r="O1862" s="202"/>
      <c r="R1862" s="202"/>
    </row>
    <row r="1863" spans="1:18" ht="44.25" customHeight="1">
      <c r="A1863" s="200"/>
      <c r="B1863" s="200"/>
      <c r="C1863" s="200"/>
      <c r="F1863" s="201"/>
      <c r="G1863" s="201"/>
      <c r="H1863" s="202"/>
      <c r="O1863" s="202"/>
      <c r="R1863" s="202"/>
    </row>
    <row r="1864" spans="1:18" ht="44.25" customHeight="1">
      <c r="A1864" s="200"/>
      <c r="B1864" s="200"/>
      <c r="C1864" s="200"/>
      <c r="F1864" s="201"/>
      <c r="G1864" s="201"/>
      <c r="H1864" s="202"/>
      <c r="O1864" s="202"/>
      <c r="R1864" s="202"/>
    </row>
    <row r="1865" spans="1:18" ht="44.25" customHeight="1">
      <c r="A1865" s="200"/>
      <c r="B1865" s="200"/>
      <c r="C1865" s="200"/>
      <c r="F1865" s="201"/>
      <c r="G1865" s="201"/>
      <c r="H1865" s="202"/>
      <c r="O1865" s="202"/>
      <c r="R1865" s="202"/>
    </row>
    <row r="1866" spans="1:18" ht="44.25" customHeight="1">
      <c r="A1866" s="200"/>
      <c r="B1866" s="200"/>
      <c r="C1866" s="200"/>
      <c r="F1866" s="201"/>
      <c r="G1866" s="201"/>
      <c r="H1866" s="202"/>
      <c r="O1866" s="202"/>
      <c r="R1866" s="202"/>
    </row>
    <row r="1867" spans="1:18" ht="44.25" customHeight="1">
      <c r="A1867" s="200"/>
      <c r="B1867" s="200"/>
      <c r="C1867" s="200"/>
      <c r="F1867" s="201"/>
      <c r="G1867" s="201"/>
      <c r="H1867" s="202"/>
      <c r="O1867" s="202"/>
      <c r="R1867" s="202"/>
    </row>
    <row r="1868" spans="1:18" ht="44.25" customHeight="1">
      <c r="A1868" s="200"/>
      <c r="B1868" s="200"/>
      <c r="C1868" s="200"/>
      <c r="F1868" s="201"/>
      <c r="G1868" s="201"/>
      <c r="H1868" s="202"/>
      <c r="O1868" s="202"/>
      <c r="R1868" s="202"/>
    </row>
    <row r="1869" spans="1:18" ht="44.25" customHeight="1">
      <c r="A1869" s="200"/>
      <c r="B1869" s="200"/>
      <c r="C1869" s="200"/>
      <c r="F1869" s="201"/>
      <c r="G1869" s="201"/>
      <c r="H1869" s="202"/>
      <c r="O1869" s="202"/>
      <c r="R1869" s="202"/>
    </row>
    <row r="1870" spans="1:18" ht="44.25" customHeight="1">
      <c r="A1870" s="200"/>
      <c r="B1870" s="200"/>
      <c r="C1870" s="200"/>
      <c r="F1870" s="201"/>
      <c r="G1870" s="201"/>
      <c r="H1870" s="202"/>
      <c r="O1870" s="202"/>
      <c r="R1870" s="202"/>
    </row>
    <row r="1871" spans="1:18" ht="44.25" customHeight="1">
      <c r="A1871" s="200"/>
      <c r="B1871" s="200"/>
      <c r="C1871" s="200"/>
      <c r="F1871" s="201"/>
      <c r="G1871" s="201"/>
      <c r="H1871" s="202"/>
      <c r="O1871" s="202"/>
      <c r="R1871" s="202"/>
    </row>
    <row r="1872" spans="1:18" ht="44.25" customHeight="1">
      <c r="A1872" s="200"/>
      <c r="B1872" s="200"/>
      <c r="C1872" s="200"/>
      <c r="F1872" s="201"/>
      <c r="G1872" s="201"/>
      <c r="H1872" s="202"/>
      <c r="O1872" s="202"/>
      <c r="R1872" s="202"/>
    </row>
    <row r="1873" spans="1:18" ht="44.25" customHeight="1">
      <c r="A1873" s="200"/>
      <c r="B1873" s="200"/>
      <c r="C1873" s="200"/>
      <c r="F1873" s="201"/>
      <c r="G1873" s="201"/>
      <c r="H1873" s="202"/>
      <c r="O1873" s="202"/>
      <c r="R1873" s="202"/>
    </row>
    <row r="1874" spans="1:18" ht="44.25" customHeight="1">
      <c r="A1874" s="200"/>
      <c r="B1874" s="200"/>
      <c r="C1874" s="200"/>
      <c r="F1874" s="201"/>
      <c r="G1874" s="201"/>
      <c r="H1874" s="202"/>
      <c r="O1874" s="202"/>
      <c r="R1874" s="202"/>
    </row>
    <row r="1875" spans="1:18" ht="44.25" customHeight="1">
      <c r="A1875" s="200"/>
      <c r="B1875" s="200"/>
      <c r="C1875" s="200"/>
      <c r="F1875" s="201"/>
      <c r="G1875" s="201"/>
      <c r="H1875" s="202"/>
      <c r="O1875" s="202"/>
      <c r="R1875" s="202"/>
    </row>
    <row r="1876" spans="1:18" ht="44.25" customHeight="1">
      <c r="A1876" s="200"/>
      <c r="B1876" s="200"/>
      <c r="C1876" s="200"/>
      <c r="F1876" s="201"/>
      <c r="G1876" s="201"/>
      <c r="H1876" s="202"/>
      <c r="O1876" s="202"/>
      <c r="R1876" s="202"/>
    </row>
    <row r="1877" spans="1:18" ht="44.25" customHeight="1">
      <c r="A1877" s="200"/>
      <c r="B1877" s="200"/>
      <c r="C1877" s="200"/>
      <c r="F1877" s="201"/>
      <c r="G1877" s="201"/>
      <c r="H1877" s="202"/>
      <c r="O1877" s="202"/>
      <c r="R1877" s="202"/>
    </row>
    <row r="1878" spans="1:18" ht="44.25" customHeight="1">
      <c r="A1878" s="200"/>
      <c r="B1878" s="200"/>
      <c r="C1878" s="200"/>
      <c r="F1878" s="201"/>
      <c r="G1878" s="201"/>
      <c r="H1878" s="202"/>
      <c r="O1878" s="202"/>
      <c r="R1878" s="202"/>
    </row>
    <row r="1879" spans="1:18" ht="44.25" customHeight="1">
      <c r="A1879" s="200"/>
      <c r="B1879" s="200"/>
      <c r="C1879" s="200"/>
      <c r="F1879" s="201"/>
      <c r="G1879" s="201"/>
      <c r="H1879" s="202"/>
      <c r="O1879" s="202"/>
      <c r="R1879" s="202"/>
    </row>
    <row r="1880" spans="1:18" ht="44.25" customHeight="1">
      <c r="A1880" s="200"/>
      <c r="B1880" s="200"/>
      <c r="C1880" s="200"/>
      <c r="F1880" s="201"/>
      <c r="G1880" s="201"/>
      <c r="H1880" s="202"/>
      <c r="O1880" s="202"/>
      <c r="R1880" s="202"/>
    </row>
    <row r="1881" spans="1:18" ht="44.25" customHeight="1">
      <c r="A1881" s="200"/>
      <c r="B1881" s="200"/>
      <c r="C1881" s="200"/>
      <c r="F1881" s="201"/>
      <c r="G1881" s="201"/>
      <c r="H1881" s="202"/>
      <c r="O1881" s="202"/>
      <c r="R1881" s="202"/>
    </row>
    <row r="1882" spans="1:18" ht="44.25" customHeight="1">
      <c r="A1882" s="200"/>
      <c r="B1882" s="200"/>
      <c r="C1882" s="200"/>
      <c r="F1882" s="201"/>
      <c r="G1882" s="201"/>
      <c r="H1882" s="202"/>
      <c r="O1882" s="202"/>
      <c r="R1882" s="202"/>
    </row>
    <row r="1883" spans="1:18" ht="44.25" customHeight="1">
      <c r="A1883" s="200"/>
      <c r="B1883" s="200"/>
      <c r="C1883" s="200"/>
      <c r="F1883" s="201"/>
      <c r="G1883" s="201"/>
      <c r="H1883" s="202"/>
      <c r="O1883" s="202"/>
      <c r="R1883" s="202"/>
    </row>
    <row r="1884" spans="1:18" ht="44.25" customHeight="1">
      <c r="A1884" s="200"/>
      <c r="B1884" s="200"/>
      <c r="C1884" s="200"/>
      <c r="F1884" s="201"/>
      <c r="G1884" s="201"/>
      <c r="H1884" s="202"/>
      <c r="O1884" s="202"/>
      <c r="R1884" s="202"/>
    </row>
    <row r="1885" spans="1:18" ht="44.25" customHeight="1">
      <c r="A1885" s="200"/>
      <c r="B1885" s="200"/>
      <c r="C1885" s="200"/>
      <c r="F1885" s="201"/>
      <c r="G1885" s="201"/>
      <c r="H1885" s="202"/>
      <c r="O1885" s="202"/>
      <c r="R1885" s="202"/>
    </row>
    <row r="1886" spans="1:18" ht="44.25" customHeight="1">
      <c r="A1886" s="200"/>
      <c r="B1886" s="200"/>
      <c r="C1886" s="200"/>
      <c r="F1886" s="201"/>
      <c r="G1886" s="201"/>
      <c r="H1886" s="202"/>
      <c r="O1886" s="202"/>
      <c r="R1886" s="202"/>
    </row>
    <row r="1887" spans="1:18" ht="44.25" customHeight="1">
      <c r="A1887" s="200"/>
      <c r="B1887" s="200"/>
      <c r="C1887" s="200"/>
      <c r="F1887" s="201"/>
      <c r="G1887" s="201"/>
      <c r="H1887" s="202"/>
      <c r="O1887" s="202"/>
      <c r="R1887" s="202"/>
    </row>
    <row r="1888" spans="1:18" ht="44.25" customHeight="1">
      <c r="A1888" s="200"/>
      <c r="B1888" s="200"/>
      <c r="C1888" s="200"/>
      <c r="F1888" s="201"/>
      <c r="G1888" s="201"/>
      <c r="H1888" s="202"/>
      <c r="O1888" s="202"/>
      <c r="R1888" s="202"/>
    </row>
    <row r="1889" spans="1:18" ht="44.25" customHeight="1">
      <c r="A1889" s="200"/>
      <c r="B1889" s="200"/>
      <c r="C1889" s="200"/>
      <c r="F1889" s="201"/>
      <c r="G1889" s="201"/>
      <c r="H1889" s="202"/>
      <c r="O1889" s="202"/>
      <c r="R1889" s="202"/>
    </row>
    <row r="1890" spans="1:18" ht="44.25" customHeight="1">
      <c r="A1890" s="200"/>
      <c r="B1890" s="200"/>
      <c r="C1890" s="200"/>
      <c r="F1890" s="201"/>
      <c r="G1890" s="201"/>
      <c r="H1890" s="202"/>
      <c r="O1890" s="202"/>
      <c r="R1890" s="202"/>
    </row>
    <row r="1891" spans="1:18" ht="44.25" customHeight="1">
      <c r="A1891" s="200"/>
      <c r="B1891" s="200"/>
      <c r="C1891" s="200"/>
      <c r="F1891" s="201"/>
      <c r="G1891" s="201"/>
      <c r="H1891" s="202"/>
      <c r="O1891" s="202"/>
      <c r="R1891" s="202"/>
    </row>
    <row r="1892" spans="1:18" ht="44.25" customHeight="1">
      <c r="A1892" s="200"/>
      <c r="B1892" s="200"/>
      <c r="C1892" s="200"/>
      <c r="F1892" s="201"/>
      <c r="G1892" s="201"/>
      <c r="H1892" s="202"/>
      <c r="O1892" s="202"/>
      <c r="R1892" s="202"/>
    </row>
    <row r="1893" spans="1:18" ht="44.25" customHeight="1">
      <c r="A1893" s="200"/>
      <c r="B1893" s="200"/>
      <c r="C1893" s="200"/>
      <c r="F1893" s="201"/>
      <c r="G1893" s="201"/>
      <c r="H1893" s="202"/>
      <c r="O1893" s="202"/>
      <c r="R1893" s="202"/>
    </row>
    <row r="1894" spans="1:18" ht="44.25" customHeight="1">
      <c r="A1894" s="200"/>
      <c r="B1894" s="200"/>
      <c r="C1894" s="200"/>
      <c r="F1894" s="201"/>
      <c r="G1894" s="201"/>
      <c r="H1894" s="202"/>
      <c r="O1894" s="202"/>
      <c r="R1894" s="202"/>
    </row>
    <row r="1895" spans="1:18" ht="44.25" customHeight="1">
      <c r="A1895" s="200"/>
      <c r="B1895" s="200"/>
      <c r="C1895" s="200"/>
      <c r="F1895" s="201"/>
      <c r="G1895" s="201"/>
      <c r="H1895" s="202"/>
      <c r="O1895" s="202"/>
      <c r="R1895" s="202"/>
    </row>
    <row r="1896" spans="1:18" ht="44.25" customHeight="1">
      <c r="A1896" s="200"/>
      <c r="B1896" s="200"/>
      <c r="C1896" s="200"/>
      <c r="F1896" s="201"/>
      <c r="G1896" s="201"/>
      <c r="H1896" s="202"/>
      <c r="O1896" s="202"/>
      <c r="R1896" s="202"/>
    </row>
    <row r="1897" spans="1:18" ht="44.25" customHeight="1">
      <c r="A1897" s="200"/>
      <c r="B1897" s="200"/>
      <c r="C1897" s="200"/>
      <c r="F1897" s="201"/>
      <c r="G1897" s="201"/>
      <c r="H1897" s="202"/>
      <c r="O1897" s="202"/>
      <c r="R1897" s="202"/>
    </row>
    <row r="1898" spans="1:18" ht="44.25" customHeight="1">
      <c r="A1898" s="200"/>
      <c r="B1898" s="200"/>
      <c r="C1898" s="200"/>
      <c r="F1898" s="201"/>
      <c r="G1898" s="201"/>
      <c r="H1898" s="202"/>
      <c r="O1898" s="202"/>
      <c r="R1898" s="202"/>
    </row>
    <row r="1899" spans="1:18" ht="44.25" customHeight="1">
      <c r="A1899" s="200"/>
      <c r="B1899" s="200"/>
      <c r="C1899" s="200"/>
      <c r="F1899" s="201"/>
      <c r="G1899" s="201"/>
      <c r="H1899" s="202"/>
      <c r="O1899" s="202"/>
      <c r="R1899" s="202"/>
    </row>
    <row r="1900" spans="1:18" ht="44.25" customHeight="1">
      <c r="A1900" s="200"/>
      <c r="B1900" s="200"/>
      <c r="C1900" s="200"/>
      <c r="F1900" s="201"/>
      <c r="G1900" s="201"/>
      <c r="H1900" s="202"/>
      <c r="O1900" s="202"/>
      <c r="R1900" s="202"/>
    </row>
    <row r="1901" spans="1:18" ht="44.25" customHeight="1">
      <c r="A1901" s="200"/>
      <c r="B1901" s="200"/>
      <c r="C1901" s="200"/>
      <c r="F1901" s="201"/>
      <c r="G1901" s="201"/>
      <c r="H1901" s="202"/>
      <c r="O1901" s="202"/>
      <c r="R1901" s="202"/>
    </row>
    <row r="1902" spans="1:18" ht="44.25" customHeight="1">
      <c r="A1902" s="200"/>
      <c r="B1902" s="200"/>
      <c r="C1902" s="200"/>
      <c r="F1902" s="201"/>
      <c r="G1902" s="201"/>
      <c r="H1902" s="202"/>
      <c r="O1902" s="202"/>
      <c r="R1902" s="202"/>
    </row>
    <row r="1903" spans="1:18" ht="44.25" customHeight="1">
      <c r="A1903" s="200"/>
      <c r="B1903" s="200"/>
      <c r="C1903" s="200"/>
      <c r="F1903" s="201"/>
      <c r="G1903" s="201"/>
      <c r="H1903" s="202"/>
      <c r="O1903" s="202"/>
      <c r="R1903" s="202"/>
    </row>
    <row r="1904" spans="1:18" ht="44.25" customHeight="1">
      <c r="A1904" s="200"/>
      <c r="B1904" s="200"/>
      <c r="C1904" s="200"/>
      <c r="F1904" s="201"/>
      <c r="G1904" s="201"/>
      <c r="H1904" s="202"/>
      <c r="O1904" s="202"/>
      <c r="R1904" s="202"/>
    </row>
    <row r="1905" spans="1:18" ht="44.25" customHeight="1">
      <c r="A1905" s="200"/>
      <c r="B1905" s="200"/>
      <c r="C1905" s="200"/>
      <c r="F1905" s="201"/>
      <c r="G1905" s="201"/>
      <c r="H1905" s="202"/>
      <c r="O1905" s="202"/>
      <c r="R1905" s="202"/>
    </row>
    <row r="1906" spans="1:18" ht="44.25" customHeight="1">
      <c r="A1906" s="200"/>
      <c r="B1906" s="200"/>
      <c r="C1906" s="200"/>
      <c r="F1906" s="201"/>
      <c r="G1906" s="201"/>
      <c r="H1906" s="202"/>
      <c r="O1906" s="202"/>
      <c r="R1906" s="202"/>
    </row>
    <row r="1907" spans="1:18" ht="44.25" customHeight="1">
      <c r="A1907" s="200"/>
      <c r="B1907" s="200"/>
      <c r="C1907" s="200"/>
      <c r="F1907" s="201"/>
      <c r="G1907" s="201"/>
      <c r="H1907" s="202"/>
      <c r="O1907" s="202"/>
      <c r="R1907" s="202"/>
    </row>
    <row r="1908" spans="1:18" ht="44.25" customHeight="1">
      <c r="A1908" s="200"/>
      <c r="B1908" s="200"/>
      <c r="C1908" s="200"/>
      <c r="F1908" s="201"/>
      <c r="G1908" s="201"/>
      <c r="H1908" s="202"/>
      <c r="O1908" s="202"/>
      <c r="R1908" s="202"/>
    </row>
    <row r="1909" spans="1:18" ht="44.25" customHeight="1">
      <c r="A1909" s="200"/>
      <c r="B1909" s="200"/>
      <c r="C1909" s="200"/>
      <c r="F1909" s="201"/>
      <c r="G1909" s="201"/>
      <c r="H1909" s="202"/>
      <c r="O1909" s="202"/>
      <c r="R1909" s="202"/>
    </row>
    <row r="1910" spans="1:18" ht="44.25" customHeight="1">
      <c r="A1910" s="200"/>
      <c r="B1910" s="200"/>
      <c r="C1910" s="200"/>
      <c r="F1910" s="201"/>
      <c r="G1910" s="201"/>
      <c r="H1910" s="202"/>
      <c r="O1910" s="202"/>
      <c r="R1910" s="202"/>
    </row>
    <row r="1911" spans="1:18" ht="44.25" customHeight="1">
      <c r="A1911" s="200"/>
      <c r="B1911" s="200"/>
      <c r="C1911" s="200"/>
      <c r="F1911" s="201"/>
      <c r="G1911" s="201"/>
      <c r="H1911" s="202"/>
      <c r="O1911" s="202"/>
      <c r="R1911" s="202"/>
    </row>
    <row r="1912" spans="1:18" ht="44.25" customHeight="1">
      <c r="A1912" s="200"/>
      <c r="B1912" s="200"/>
      <c r="C1912" s="200"/>
      <c r="F1912" s="201"/>
      <c r="G1912" s="201"/>
      <c r="H1912" s="202"/>
      <c r="O1912" s="202"/>
      <c r="R1912" s="202"/>
    </row>
    <row r="1913" spans="1:18" ht="44.25" customHeight="1">
      <c r="A1913" s="200"/>
      <c r="B1913" s="200"/>
      <c r="C1913" s="200"/>
      <c r="F1913" s="201"/>
      <c r="G1913" s="201"/>
      <c r="H1913" s="202"/>
      <c r="O1913" s="202"/>
      <c r="R1913" s="202"/>
    </row>
    <row r="1914" spans="1:18" ht="44.25" customHeight="1">
      <c r="A1914" s="200"/>
      <c r="B1914" s="200"/>
      <c r="C1914" s="200"/>
      <c r="F1914" s="201"/>
      <c r="G1914" s="201"/>
      <c r="H1914" s="202"/>
      <c r="O1914" s="202"/>
      <c r="R1914" s="202"/>
    </row>
    <row r="1915" spans="1:18" ht="44.25" customHeight="1">
      <c r="A1915" s="200"/>
      <c r="B1915" s="200"/>
      <c r="C1915" s="200"/>
      <c r="F1915" s="201"/>
      <c r="G1915" s="201"/>
      <c r="H1915" s="202"/>
      <c r="O1915" s="202"/>
      <c r="R1915" s="202"/>
    </row>
    <row r="1916" spans="1:18" ht="44.25" customHeight="1">
      <c r="A1916" s="200"/>
      <c r="B1916" s="200"/>
      <c r="C1916" s="200"/>
      <c r="F1916" s="201"/>
      <c r="G1916" s="201"/>
      <c r="H1916" s="202"/>
      <c r="O1916" s="202"/>
      <c r="R1916" s="202"/>
    </row>
    <row r="1917" spans="1:18" ht="44.25" customHeight="1">
      <c r="A1917" s="200"/>
      <c r="B1917" s="200"/>
      <c r="C1917" s="200"/>
      <c r="F1917" s="201"/>
      <c r="G1917" s="201"/>
      <c r="H1917" s="202"/>
      <c r="O1917" s="202"/>
      <c r="R1917" s="202"/>
    </row>
    <row r="1918" spans="1:18" ht="44.25" customHeight="1">
      <c r="A1918" s="200"/>
      <c r="B1918" s="200"/>
      <c r="C1918" s="200"/>
      <c r="F1918" s="201"/>
      <c r="G1918" s="201"/>
      <c r="H1918" s="202"/>
      <c r="O1918" s="202"/>
      <c r="R1918" s="202"/>
    </row>
    <row r="1919" spans="1:18" ht="44.25" customHeight="1">
      <c r="A1919" s="200"/>
      <c r="B1919" s="200"/>
      <c r="C1919" s="200"/>
      <c r="F1919" s="201"/>
      <c r="G1919" s="201"/>
      <c r="H1919" s="202"/>
      <c r="O1919" s="202"/>
      <c r="R1919" s="202"/>
    </row>
    <row r="1920" spans="1:18" ht="44.25" customHeight="1">
      <c r="A1920" s="200"/>
      <c r="B1920" s="200"/>
      <c r="C1920" s="200"/>
      <c r="F1920" s="201"/>
      <c r="G1920" s="201"/>
      <c r="H1920" s="202"/>
      <c r="O1920" s="202"/>
      <c r="R1920" s="202"/>
    </row>
    <row r="1921" spans="1:18" ht="44.25" customHeight="1">
      <c r="A1921" s="200"/>
      <c r="B1921" s="200"/>
      <c r="C1921" s="200"/>
      <c r="F1921" s="201"/>
      <c r="G1921" s="201"/>
      <c r="H1921" s="202"/>
      <c r="O1921" s="202"/>
      <c r="R1921" s="202"/>
    </row>
    <row r="1922" spans="1:18" ht="44.25" customHeight="1">
      <c r="A1922" s="200"/>
      <c r="B1922" s="200"/>
      <c r="C1922" s="200"/>
      <c r="F1922" s="201"/>
      <c r="G1922" s="201"/>
      <c r="H1922" s="202"/>
      <c r="O1922" s="202"/>
      <c r="R1922" s="202"/>
    </row>
    <row r="1923" spans="1:18" ht="44.25" customHeight="1">
      <c r="A1923" s="200"/>
      <c r="B1923" s="200"/>
      <c r="C1923" s="200"/>
      <c r="F1923" s="201"/>
      <c r="G1923" s="201"/>
      <c r="H1923" s="202"/>
      <c r="O1923" s="202"/>
      <c r="R1923" s="202"/>
    </row>
    <row r="1924" spans="1:18" ht="44.25" customHeight="1">
      <c r="A1924" s="200"/>
      <c r="B1924" s="200"/>
      <c r="C1924" s="200"/>
      <c r="F1924" s="201"/>
      <c r="G1924" s="201"/>
      <c r="H1924" s="202"/>
      <c r="O1924" s="202"/>
      <c r="R1924" s="202"/>
    </row>
    <row r="1925" spans="1:18" ht="44.25" customHeight="1">
      <c r="A1925" s="200"/>
      <c r="B1925" s="200"/>
      <c r="C1925" s="200"/>
      <c r="F1925" s="201"/>
      <c r="G1925" s="201"/>
      <c r="H1925" s="202"/>
      <c r="O1925" s="202"/>
      <c r="R1925" s="202"/>
    </row>
    <row r="1926" spans="1:18" ht="44.25" customHeight="1">
      <c r="A1926" s="200"/>
      <c r="B1926" s="200"/>
      <c r="C1926" s="200"/>
      <c r="F1926" s="201"/>
      <c r="G1926" s="201"/>
      <c r="H1926" s="202"/>
      <c r="O1926" s="202"/>
      <c r="R1926" s="202"/>
    </row>
    <row r="1927" spans="1:18" ht="44.25" customHeight="1">
      <c r="A1927" s="200"/>
      <c r="B1927" s="200"/>
      <c r="C1927" s="200"/>
      <c r="F1927" s="201"/>
      <c r="G1927" s="201"/>
      <c r="H1927" s="202"/>
      <c r="O1927" s="202"/>
      <c r="R1927" s="202"/>
    </row>
    <row r="1928" spans="1:18" ht="44.25" customHeight="1">
      <c r="A1928" s="200"/>
      <c r="B1928" s="200"/>
      <c r="C1928" s="200"/>
      <c r="F1928" s="201"/>
      <c r="G1928" s="201"/>
      <c r="H1928" s="202"/>
      <c r="O1928" s="202"/>
      <c r="R1928" s="202"/>
    </row>
    <row r="1929" spans="1:18" ht="44.25" customHeight="1">
      <c r="A1929" s="200"/>
      <c r="B1929" s="200"/>
      <c r="C1929" s="200"/>
      <c r="F1929" s="201"/>
      <c r="G1929" s="201"/>
      <c r="H1929" s="202"/>
      <c r="O1929" s="202"/>
      <c r="R1929" s="202"/>
    </row>
    <row r="1930" spans="1:18" ht="44.25" customHeight="1">
      <c r="A1930" s="200"/>
      <c r="B1930" s="200"/>
      <c r="C1930" s="200"/>
      <c r="F1930" s="201"/>
      <c r="G1930" s="201"/>
      <c r="H1930" s="202"/>
      <c r="O1930" s="202"/>
      <c r="R1930" s="202"/>
    </row>
    <row r="1931" spans="1:18" ht="44.25" customHeight="1">
      <c r="A1931" s="200"/>
      <c r="B1931" s="200"/>
      <c r="C1931" s="200"/>
      <c r="F1931" s="201"/>
      <c r="G1931" s="201"/>
      <c r="H1931" s="202"/>
      <c r="O1931" s="202"/>
      <c r="R1931" s="202"/>
    </row>
    <row r="1932" spans="1:18" ht="44.25" customHeight="1">
      <c r="A1932" s="200"/>
      <c r="B1932" s="200"/>
      <c r="C1932" s="200"/>
      <c r="F1932" s="201"/>
      <c r="G1932" s="201"/>
      <c r="H1932" s="202"/>
      <c r="O1932" s="202"/>
      <c r="R1932" s="202"/>
    </row>
    <row r="1933" spans="1:18" ht="44.25" customHeight="1">
      <c r="A1933" s="200"/>
      <c r="B1933" s="200"/>
      <c r="C1933" s="200"/>
      <c r="F1933" s="201"/>
      <c r="G1933" s="201"/>
      <c r="H1933" s="202"/>
      <c r="O1933" s="202"/>
      <c r="R1933" s="202"/>
    </row>
    <row r="1934" spans="1:18" ht="44.25" customHeight="1">
      <c r="A1934" s="200"/>
      <c r="B1934" s="200"/>
      <c r="C1934" s="200"/>
      <c r="F1934" s="201"/>
      <c r="G1934" s="201"/>
      <c r="H1934" s="202"/>
      <c r="O1934" s="202"/>
      <c r="R1934" s="202"/>
    </row>
    <row r="1935" spans="1:18" ht="44.25" customHeight="1">
      <c r="A1935" s="200"/>
      <c r="B1935" s="200"/>
      <c r="C1935" s="200"/>
      <c r="F1935" s="201"/>
      <c r="G1935" s="201"/>
      <c r="H1935" s="202"/>
      <c r="O1935" s="202"/>
      <c r="R1935" s="202"/>
    </row>
    <row r="1936" spans="1:18" ht="44.25" customHeight="1">
      <c r="A1936" s="200"/>
      <c r="B1936" s="200"/>
      <c r="C1936" s="200"/>
      <c r="F1936" s="201"/>
      <c r="G1936" s="201"/>
      <c r="H1936" s="202"/>
      <c r="O1936" s="202"/>
      <c r="R1936" s="202"/>
    </row>
    <row r="1937" spans="1:18" ht="44.25" customHeight="1">
      <c r="A1937" s="200"/>
      <c r="B1937" s="200"/>
      <c r="C1937" s="200"/>
      <c r="F1937" s="201"/>
      <c r="G1937" s="201"/>
      <c r="H1937" s="202"/>
      <c r="O1937" s="202"/>
      <c r="R1937" s="202"/>
    </row>
    <row r="1938" spans="1:18" ht="44.25" customHeight="1">
      <c r="A1938" s="200"/>
      <c r="B1938" s="200"/>
      <c r="C1938" s="200"/>
      <c r="F1938" s="201"/>
      <c r="G1938" s="201"/>
      <c r="H1938" s="202"/>
      <c r="O1938" s="202"/>
      <c r="R1938" s="202"/>
    </row>
    <row r="1939" spans="1:18" ht="44.25" customHeight="1">
      <c r="A1939" s="200"/>
      <c r="B1939" s="200"/>
      <c r="C1939" s="200"/>
      <c r="F1939" s="201"/>
      <c r="G1939" s="201"/>
      <c r="H1939" s="202"/>
      <c r="O1939" s="202"/>
      <c r="R1939" s="202"/>
    </row>
    <row r="1940" spans="1:18" ht="44.25" customHeight="1">
      <c r="A1940" s="200"/>
      <c r="B1940" s="200"/>
      <c r="C1940" s="200"/>
      <c r="F1940" s="201"/>
      <c r="G1940" s="201"/>
      <c r="H1940" s="202"/>
      <c r="O1940" s="202"/>
      <c r="R1940" s="202"/>
    </row>
    <row r="1941" spans="1:18" ht="44.25" customHeight="1">
      <c r="A1941" s="200"/>
      <c r="B1941" s="200"/>
      <c r="C1941" s="200"/>
      <c r="F1941" s="201"/>
      <c r="G1941" s="201"/>
      <c r="H1941" s="202"/>
      <c r="O1941" s="202"/>
      <c r="R1941" s="202"/>
    </row>
    <row r="1942" spans="1:18" ht="44.25" customHeight="1">
      <c r="A1942" s="200"/>
      <c r="B1942" s="200"/>
      <c r="C1942" s="200"/>
      <c r="F1942" s="201"/>
      <c r="G1942" s="201"/>
      <c r="H1942" s="202"/>
      <c r="O1942" s="202"/>
      <c r="R1942" s="202"/>
    </row>
    <row r="1943" spans="1:18" ht="44.25" customHeight="1">
      <c r="A1943" s="200"/>
      <c r="B1943" s="200"/>
      <c r="C1943" s="200"/>
      <c r="F1943" s="201"/>
      <c r="G1943" s="201"/>
      <c r="H1943" s="202"/>
      <c r="O1943" s="202"/>
      <c r="R1943" s="202"/>
    </row>
    <row r="1944" spans="1:18" ht="44.25" customHeight="1">
      <c r="A1944" s="200"/>
      <c r="B1944" s="200"/>
      <c r="C1944" s="200"/>
      <c r="F1944" s="201"/>
      <c r="G1944" s="201"/>
      <c r="H1944" s="202"/>
      <c r="O1944" s="202"/>
      <c r="R1944" s="202"/>
    </row>
    <row r="1945" spans="1:18" ht="44.25" customHeight="1">
      <c r="A1945" s="200"/>
      <c r="B1945" s="200"/>
      <c r="C1945" s="200"/>
      <c r="F1945" s="201"/>
      <c r="G1945" s="201"/>
      <c r="H1945" s="202"/>
      <c r="O1945" s="202"/>
      <c r="R1945" s="202"/>
    </row>
    <row r="1946" spans="1:18" ht="44.25" customHeight="1">
      <c r="A1946" s="200"/>
      <c r="B1946" s="200"/>
      <c r="C1946" s="200"/>
      <c r="F1946" s="201"/>
      <c r="G1946" s="201"/>
      <c r="H1946" s="202"/>
      <c r="O1946" s="202"/>
      <c r="R1946" s="202"/>
    </row>
    <row r="1947" spans="1:18" ht="44.25" customHeight="1">
      <c r="A1947" s="200"/>
      <c r="B1947" s="200"/>
      <c r="C1947" s="200"/>
      <c r="F1947" s="201"/>
      <c r="G1947" s="201"/>
      <c r="H1947" s="202"/>
      <c r="O1947" s="202"/>
      <c r="R1947" s="202"/>
    </row>
    <row r="1948" spans="1:18" ht="44.25" customHeight="1">
      <c r="A1948" s="200"/>
      <c r="B1948" s="200"/>
      <c r="C1948" s="200"/>
      <c r="F1948" s="201"/>
      <c r="G1948" s="201"/>
      <c r="H1948" s="202"/>
      <c r="O1948" s="202"/>
      <c r="R1948" s="202"/>
    </row>
    <row r="1949" spans="1:18" ht="44.25" customHeight="1">
      <c r="A1949" s="200"/>
      <c r="B1949" s="200"/>
      <c r="C1949" s="200"/>
      <c r="F1949" s="201"/>
      <c r="G1949" s="201"/>
      <c r="H1949" s="202"/>
      <c r="O1949" s="202"/>
      <c r="R1949" s="202"/>
    </row>
    <row r="1950" spans="1:18" ht="44.25" customHeight="1">
      <c r="A1950" s="200"/>
      <c r="B1950" s="200"/>
      <c r="C1950" s="200"/>
      <c r="F1950" s="201"/>
      <c r="G1950" s="201"/>
      <c r="H1950" s="202"/>
      <c r="O1950" s="202"/>
      <c r="R1950" s="202"/>
    </row>
    <row r="1951" spans="1:18" ht="44.25" customHeight="1">
      <c r="A1951" s="200"/>
      <c r="B1951" s="200"/>
      <c r="C1951" s="200"/>
      <c r="F1951" s="201"/>
      <c r="G1951" s="201"/>
      <c r="H1951" s="202"/>
      <c r="O1951" s="202"/>
      <c r="R1951" s="202"/>
    </row>
    <row r="1952" spans="1:18" ht="44.25" customHeight="1">
      <c r="A1952" s="200"/>
      <c r="B1952" s="200"/>
      <c r="C1952" s="200"/>
      <c r="F1952" s="201"/>
      <c r="G1952" s="201"/>
      <c r="H1952" s="202"/>
      <c r="O1952" s="202"/>
      <c r="R1952" s="202"/>
    </row>
    <row r="1953" spans="1:18" ht="44.25" customHeight="1">
      <c r="A1953" s="200"/>
      <c r="B1953" s="200"/>
      <c r="C1953" s="200"/>
      <c r="F1953" s="201"/>
      <c r="G1953" s="201"/>
      <c r="H1953" s="202"/>
      <c r="O1953" s="202"/>
      <c r="R1953" s="202"/>
    </row>
    <row r="1954" spans="1:18" ht="44.25" customHeight="1">
      <c r="A1954" s="200"/>
      <c r="B1954" s="200"/>
      <c r="C1954" s="200"/>
      <c r="F1954" s="201"/>
      <c r="G1954" s="201"/>
      <c r="H1954" s="202"/>
      <c r="O1954" s="202"/>
      <c r="R1954" s="202"/>
    </row>
    <row r="1955" spans="1:18" ht="44.25" customHeight="1">
      <c r="A1955" s="200"/>
      <c r="B1955" s="200"/>
      <c r="C1955" s="200"/>
      <c r="F1955" s="201"/>
      <c r="G1955" s="201"/>
      <c r="H1955" s="202"/>
      <c r="O1955" s="202"/>
      <c r="R1955" s="202"/>
    </row>
    <row r="1956" spans="1:18" ht="44.25" customHeight="1">
      <c r="A1956" s="200"/>
      <c r="B1956" s="200"/>
      <c r="C1956" s="200"/>
      <c r="F1956" s="201"/>
      <c r="G1956" s="201"/>
      <c r="H1956" s="202"/>
      <c r="O1956" s="202"/>
      <c r="R1956" s="202"/>
    </row>
    <row r="1957" spans="1:18" ht="44.25" customHeight="1">
      <c r="A1957" s="200"/>
      <c r="B1957" s="200"/>
      <c r="C1957" s="200"/>
      <c r="F1957" s="201"/>
      <c r="G1957" s="201"/>
      <c r="H1957" s="202"/>
      <c r="O1957" s="202"/>
      <c r="R1957" s="202"/>
    </row>
    <row r="1958" spans="1:18" ht="44.25" customHeight="1">
      <c r="A1958" s="200"/>
      <c r="B1958" s="200"/>
      <c r="C1958" s="200"/>
      <c r="F1958" s="201"/>
      <c r="G1958" s="201"/>
      <c r="H1958" s="202"/>
      <c r="O1958" s="202"/>
      <c r="R1958" s="202"/>
    </row>
    <row r="1959" spans="1:18" ht="44.25" customHeight="1">
      <c r="A1959" s="200"/>
      <c r="B1959" s="200"/>
      <c r="C1959" s="200"/>
      <c r="F1959" s="201"/>
      <c r="G1959" s="201"/>
      <c r="H1959" s="202"/>
      <c r="O1959" s="202"/>
      <c r="R1959" s="202"/>
    </row>
    <row r="1960" spans="1:18" ht="44.25" customHeight="1">
      <c r="A1960" s="200"/>
      <c r="B1960" s="200"/>
      <c r="C1960" s="200"/>
      <c r="F1960" s="201"/>
      <c r="G1960" s="201"/>
      <c r="H1960" s="202"/>
      <c r="O1960" s="202"/>
      <c r="R1960" s="202"/>
    </row>
    <row r="1961" spans="1:18" ht="44.25" customHeight="1">
      <c r="A1961" s="200"/>
      <c r="B1961" s="200"/>
      <c r="C1961" s="200"/>
      <c r="F1961" s="201"/>
      <c r="G1961" s="201"/>
      <c r="H1961" s="202"/>
      <c r="O1961" s="202"/>
      <c r="R1961" s="202"/>
    </row>
    <row r="1962" spans="1:18" ht="44.25" customHeight="1">
      <c r="A1962" s="200"/>
      <c r="B1962" s="200"/>
      <c r="C1962" s="200"/>
      <c r="F1962" s="201"/>
      <c r="G1962" s="201"/>
      <c r="H1962" s="202"/>
      <c r="O1962" s="202"/>
      <c r="R1962" s="202"/>
    </row>
    <row r="1963" spans="1:18" ht="44.25" customHeight="1">
      <c r="A1963" s="200"/>
      <c r="B1963" s="200"/>
      <c r="C1963" s="200"/>
      <c r="F1963" s="201"/>
      <c r="G1963" s="201"/>
      <c r="H1963" s="202"/>
      <c r="O1963" s="202"/>
      <c r="R1963" s="202"/>
    </row>
    <row r="1964" spans="1:18" ht="44.25" customHeight="1">
      <c r="A1964" s="200"/>
      <c r="B1964" s="200"/>
      <c r="C1964" s="200"/>
      <c r="F1964" s="201"/>
      <c r="G1964" s="201"/>
      <c r="H1964" s="202"/>
      <c r="O1964" s="202"/>
      <c r="R1964" s="202"/>
    </row>
    <row r="1965" spans="1:18" ht="44.25" customHeight="1">
      <c r="A1965" s="200"/>
      <c r="B1965" s="200"/>
      <c r="C1965" s="200"/>
      <c r="F1965" s="201"/>
      <c r="G1965" s="201"/>
      <c r="H1965" s="202"/>
      <c r="O1965" s="202"/>
      <c r="R1965" s="202"/>
    </row>
    <row r="1966" spans="1:18" ht="44.25" customHeight="1">
      <c r="A1966" s="200"/>
      <c r="B1966" s="200"/>
      <c r="C1966" s="200"/>
      <c r="F1966" s="201"/>
      <c r="G1966" s="201"/>
      <c r="H1966" s="202"/>
      <c r="O1966" s="202"/>
      <c r="R1966" s="202"/>
    </row>
    <row r="1967" spans="1:18" ht="44.25" customHeight="1">
      <c r="A1967" s="200"/>
      <c r="B1967" s="200"/>
      <c r="C1967" s="200"/>
      <c r="F1967" s="201"/>
      <c r="G1967" s="201"/>
      <c r="H1967" s="202"/>
      <c r="O1967" s="202"/>
      <c r="R1967" s="202"/>
    </row>
    <row r="1968" spans="1:18" ht="44.25" customHeight="1">
      <c r="A1968" s="200"/>
      <c r="B1968" s="200"/>
      <c r="C1968" s="200"/>
      <c r="F1968" s="201"/>
      <c r="G1968" s="201"/>
      <c r="H1968" s="202"/>
      <c r="O1968" s="202"/>
      <c r="R1968" s="202"/>
    </row>
    <row r="1969" spans="1:18" ht="44.25" customHeight="1">
      <c r="A1969" s="200"/>
      <c r="B1969" s="200"/>
      <c r="C1969" s="200"/>
      <c r="F1969" s="201"/>
      <c r="G1969" s="201"/>
      <c r="H1969" s="202"/>
      <c r="O1969" s="202"/>
      <c r="R1969" s="202"/>
    </row>
    <row r="1970" spans="1:18" ht="44.25" customHeight="1">
      <c r="A1970" s="200"/>
      <c r="B1970" s="200"/>
      <c r="C1970" s="200"/>
      <c r="F1970" s="201"/>
      <c r="G1970" s="201"/>
      <c r="H1970" s="202"/>
      <c r="O1970" s="202"/>
      <c r="R1970" s="202"/>
    </row>
    <row r="1971" spans="1:18" ht="44.25" customHeight="1">
      <c r="A1971" s="200"/>
      <c r="B1971" s="200"/>
      <c r="C1971" s="200"/>
      <c r="F1971" s="201"/>
      <c r="G1971" s="201"/>
      <c r="H1971" s="202"/>
      <c r="O1971" s="202"/>
      <c r="R1971" s="202"/>
    </row>
    <row r="1972" spans="1:18" ht="44.25" customHeight="1">
      <c r="A1972" s="200"/>
      <c r="B1972" s="200"/>
      <c r="C1972" s="200"/>
      <c r="F1972" s="201"/>
      <c r="G1972" s="201"/>
      <c r="H1972" s="202"/>
      <c r="O1972" s="202"/>
      <c r="R1972" s="202"/>
    </row>
    <row r="1973" spans="1:18" ht="44.25" customHeight="1">
      <c r="A1973" s="200"/>
      <c r="B1973" s="200"/>
      <c r="C1973" s="200"/>
      <c r="F1973" s="201"/>
      <c r="G1973" s="201"/>
      <c r="H1973" s="202"/>
      <c r="O1973" s="202"/>
      <c r="R1973" s="202"/>
    </row>
    <row r="1974" spans="1:18" ht="44.25" customHeight="1">
      <c r="A1974" s="200"/>
      <c r="B1974" s="200"/>
      <c r="C1974" s="200"/>
      <c r="F1974" s="201"/>
      <c r="G1974" s="201"/>
      <c r="H1974" s="202"/>
      <c r="O1974" s="202"/>
      <c r="R1974" s="202"/>
    </row>
    <row r="1975" spans="1:18" ht="44.25" customHeight="1">
      <c r="A1975" s="200"/>
      <c r="B1975" s="200"/>
      <c r="C1975" s="200"/>
      <c r="F1975" s="201"/>
      <c r="G1975" s="201"/>
      <c r="H1975" s="202"/>
      <c r="O1975" s="202"/>
      <c r="R1975" s="202"/>
    </row>
    <row r="1976" spans="1:18" ht="44.25" customHeight="1">
      <c r="A1976" s="200"/>
      <c r="B1976" s="200"/>
      <c r="C1976" s="200"/>
      <c r="F1976" s="201"/>
      <c r="G1976" s="201"/>
      <c r="H1976" s="202"/>
      <c r="O1976" s="202"/>
      <c r="R1976" s="202"/>
    </row>
    <row r="1977" spans="1:18" ht="44.25" customHeight="1">
      <c r="A1977" s="200"/>
      <c r="B1977" s="200"/>
      <c r="C1977" s="200"/>
      <c r="F1977" s="201"/>
      <c r="G1977" s="201"/>
      <c r="H1977" s="202"/>
      <c r="O1977" s="202"/>
      <c r="R1977" s="202"/>
    </row>
    <row r="1978" spans="1:18" ht="44.25" customHeight="1">
      <c r="A1978" s="200"/>
      <c r="B1978" s="200"/>
      <c r="C1978" s="200"/>
      <c r="F1978" s="201"/>
      <c r="G1978" s="201"/>
      <c r="H1978" s="202"/>
      <c r="O1978" s="202"/>
      <c r="R1978" s="202"/>
    </row>
    <row r="1979" spans="1:18" ht="44.25" customHeight="1">
      <c r="A1979" s="200"/>
      <c r="B1979" s="200"/>
      <c r="C1979" s="200"/>
      <c r="F1979" s="201"/>
      <c r="G1979" s="201"/>
      <c r="H1979" s="202"/>
      <c r="O1979" s="202"/>
      <c r="R1979" s="202"/>
    </row>
    <row r="1980" spans="1:18" ht="44.25" customHeight="1">
      <c r="A1980" s="200"/>
      <c r="B1980" s="200"/>
      <c r="C1980" s="200"/>
      <c r="F1980" s="201"/>
      <c r="G1980" s="201"/>
      <c r="H1980" s="202"/>
      <c r="O1980" s="202"/>
      <c r="R1980" s="202"/>
    </row>
    <row r="1981" spans="1:18" ht="44.25" customHeight="1">
      <c r="A1981" s="200"/>
      <c r="B1981" s="200"/>
      <c r="C1981" s="200"/>
      <c r="F1981" s="201"/>
      <c r="G1981" s="201"/>
      <c r="H1981" s="202"/>
      <c r="O1981" s="202"/>
      <c r="R1981" s="202"/>
    </row>
    <row r="1982" spans="1:18" ht="44.25" customHeight="1">
      <c r="A1982" s="200"/>
      <c r="B1982" s="200"/>
      <c r="C1982" s="200"/>
      <c r="F1982" s="201"/>
      <c r="G1982" s="201"/>
      <c r="H1982" s="202"/>
      <c r="O1982" s="202"/>
      <c r="R1982" s="202"/>
    </row>
    <row r="1983" spans="1:18" ht="44.25" customHeight="1">
      <c r="A1983" s="200"/>
      <c r="B1983" s="200"/>
      <c r="C1983" s="200"/>
      <c r="F1983" s="201"/>
      <c r="G1983" s="201"/>
      <c r="H1983" s="202"/>
      <c r="O1983" s="202"/>
      <c r="R1983" s="202"/>
    </row>
    <row r="1984" spans="1:18" ht="44.25" customHeight="1">
      <c r="A1984" s="200"/>
      <c r="B1984" s="200"/>
      <c r="C1984" s="200"/>
      <c r="F1984" s="201"/>
      <c r="G1984" s="201"/>
      <c r="H1984" s="202"/>
      <c r="O1984" s="202"/>
      <c r="R1984" s="202"/>
    </row>
    <row r="1985" spans="1:18" ht="44.25" customHeight="1">
      <c r="A1985" s="200"/>
      <c r="B1985" s="200"/>
      <c r="C1985" s="200"/>
      <c r="F1985" s="201"/>
      <c r="G1985" s="201"/>
      <c r="H1985" s="202"/>
      <c r="O1985" s="202"/>
      <c r="R1985" s="202"/>
    </row>
    <row r="1986" spans="1:18" ht="44.25" customHeight="1">
      <c r="A1986" s="200"/>
      <c r="B1986" s="200"/>
      <c r="C1986" s="200"/>
      <c r="F1986" s="201"/>
      <c r="G1986" s="201"/>
      <c r="H1986" s="202"/>
      <c r="O1986" s="202"/>
      <c r="R1986" s="202"/>
    </row>
    <row r="1987" spans="1:18" ht="44.25" customHeight="1">
      <c r="A1987" s="200"/>
      <c r="B1987" s="200"/>
      <c r="C1987" s="200"/>
      <c r="F1987" s="201"/>
      <c r="G1987" s="201"/>
      <c r="H1987" s="202"/>
      <c r="O1987" s="202"/>
      <c r="R1987" s="202"/>
    </row>
    <row r="1988" spans="1:18" ht="44.25" customHeight="1">
      <c r="A1988" s="200"/>
      <c r="B1988" s="200"/>
      <c r="C1988" s="200"/>
      <c r="F1988" s="201"/>
      <c r="G1988" s="201"/>
      <c r="H1988" s="202"/>
      <c r="O1988" s="202"/>
      <c r="R1988" s="202"/>
    </row>
    <row r="1989" spans="1:18" ht="44.25" customHeight="1">
      <c r="A1989" s="200"/>
      <c r="B1989" s="200"/>
      <c r="C1989" s="200"/>
      <c r="F1989" s="201"/>
      <c r="G1989" s="201"/>
      <c r="H1989" s="202"/>
      <c r="O1989" s="202"/>
      <c r="R1989" s="202"/>
    </row>
    <row r="1990" spans="1:18" ht="44.25" customHeight="1">
      <c r="A1990" s="200"/>
      <c r="B1990" s="200"/>
      <c r="C1990" s="200"/>
      <c r="F1990" s="201"/>
      <c r="G1990" s="201"/>
      <c r="H1990" s="202"/>
      <c r="O1990" s="202"/>
      <c r="R1990" s="202"/>
    </row>
    <row r="1991" spans="1:18" ht="44.25" customHeight="1">
      <c r="A1991" s="200"/>
      <c r="B1991" s="200"/>
      <c r="C1991" s="200"/>
      <c r="F1991" s="201"/>
      <c r="G1991" s="201"/>
      <c r="H1991" s="202"/>
      <c r="O1991" s="202"/>
      <c r="R1991" s="202"/>
    </row>
    <row r="1992" spans="1:18" ht="44.25" customHeight="1">
      <c r="A1992" s="200"/>
      <c r="B1992" s="200"/>
      <c r="C1992" s="200"/>
      <c r="F1992" s="201"/>
      <c r="G1992" s="201"/>
      <c r="H1992" s="202"/>
      <c r="O1992" s="202"/>
      <c r="R1992" s="202"/>
    </row>
    <row r="1993" spans="1:18" ht="44.25" customHeight="1">
      <c r="A1993" s="200"/>
      <c r="B1993" s="200"/>
      <c r="C1993" s="200"/>
      <c r="F1993" s="201"/>
      <c r="G1993" s="201"/>
      <c r="H1993" s="202"/>
      <c r="O1993" s="202"/>
      <c r="R1993" s="202"/>
    </row>
    <row r="1994" spans="1:18" ht="44.25" customHeight="1">
      <c r="A1994" s="200"/>
      <c r="B1994" s="200"/>
      <c r="C1994" s="200"/>
      <c r="F1994" s="201"/>
      <c r="G1994" s="201"/>
      <c r="H1994" s="202"/>
      <c r="O1994" s="202"/>
      <c r="R1994" s="202"/>
    </row>
    <row r="1995" spans="1:18" ht="44.25" customHeight="1">
      <c r="A1995" s="200"/>
      <c r="B1995" s="200"/>
      <c r="C1995" s="200"/>
      <c r="F1995" s="201"/>
      <c r="G1995" s="201"/>
      <c r="H1995" s="202"/>
      <c r="O1995" s="202"/>
      <c r="R1995" s="202"/>
    </row>
    <row r="1996" spans="1:18" ht="44.25" customHeight="1">
      <c r="A1996" s="200"/>
      <c r="B1996" s="200"/>
      <c r="C1996" s="200"/>
      <c r="F1996" s="201"/>
      <c r="G1996" s="201"/>
      <c r="H1996" s="202"/>
      <c r="O1996" s="202"/>
      <c r="R1996" s="202"/>
    </row>
    <row r="1997" spans="1:18" ht="44.25" customHeight="1">
      <c r="A1997" s="200"/>
      <c r="B1997" s="200"/>
      <c r="C1997" s="200"/>
      <c r="F1997" s="201"/>
      <c r="G1997" s="201"/>
      <c r="H1997" s="202"/>
      <c r="O1997" s="202"/>
      <c r="R1997" s="202"/>
    </row>
    <row r="1998" spans="1:18" ht="44.25" customHeight="1">
      <c r="A1998" s="200"/>
      <c r="B1998" s="200"/>
      <c r="C1998" s="200"/>
      <c r="F1998" s="201"/>
      <c r="G1998" s="201"/>
      <c r="H1998" s="202"/>
      <c r="O1998" s="202"/>
      <c r="R1998" s="202"/>
    </row>
    <row r="1999" spans="1:18" ht="44.25" customHeight="1">
      <c r="A1999" s="200"/>
      <c r="B1999" s="200"/>
      <c r="C1999" s="200"/>
      <c r="F1999" s="201"/>
      <c r="G1999" s="201"/>
      <c r="H1999" s="202"/>
      <c r="O1999" s="202"/>
      <c r="R1999" s="202"/>
    </row>
    <row r="2000" spans="1:18" ht="44.25" customHeight="1">
      <c r="A2000" s="200"/>
      <c r="B2000" s="200"/>
      <c r="C2000" s="200"/>
      <c r="F2000" s="201"/>
      <c r="G2000" s="201"/>
      <c r="H2000" s="202"/>
      <c r="O2000" s="202"/>
      <c r="R2000" s="202"/>
    </row>
    <row r="2001" spans="1:18" ht="44.25" customHeight="1">
      <c r="A2001" s="200"/>
      <c r="B2001" s="200"/>
      <c r="C2001" s="200"/>
      <c r="F2001" s="201"/>
      <c r="G2001" s="201"/>
      <c r="H2001" s="202"/>
      <c r="O2001" s="202"/>
      <c r="R2001" s="202"/>
    </row>
    <row r="2002" spans="1:18" ht="44.25" customHeight="1">
      <c r="A2002" s="200"/>
      <c r="B2002" s="200"/>
      <c r="C2002" s="200"/>
      <c r="F2002" s="201"/>
      <c r="G2002" s="201"/>
      <c r="H2002" s="202"/>
      <c r="O2002" s="202"/>
      <c r="R2002" s="202"/>
    </row>
    <row r="2003" spans="1:18" ht="44.25" customHeight="1">
      <c r="A2003" s="200"/>
      <c r="B2003" s="200"/>
      <c r="C2003" s="200"/>
      <c r="F2003" s="201"/>
      <c r="G2003" s="201"/>
      <c r="H2003" s="202"/>
      <c r="O2003" s="202"/>
      <c r="R2003" s="202"/>
    </row>
    <row r="2004" spans="1:18" ht="44.25" customHeight="1">
      <c r="A2004" s="200"/>
      <c r="B2004" s="200"/>
      <c r="C2004" s="200"/>
      <c r="F2004" s="201"/>
      <c r="G2004" s="201"/>
      <c r="H2004" s="202"/>
      <c r="O2004" s="202"/>
      <c r="R2004" s="202"/>
    </row>
  </sheetData>
  <customSheetViews>
    <customSheetView guid="{DBEFE457-C0F8-464C-A2F1-4055B39039C7}" filter="1" showAutoFilter="1">
      <pageMargins left="0.7" right="0.7" top="0.75" bottom="0.75" header="0.3" footer="0.3"/>
      <autoFilter ref="A1:FA1004" xr:uid="{CFD9A1C9-A0C7-4710-849C-AA23B41B9C36}">
        <filterColumn colId="0">
          <filters>
            <filter val="Esperanza Ramos"/>
          </filters>
        </filterColumn>
        <filterColumn colId="1">
          <filters blank="1">
            <filter val="Bienes"/>
            <filter val="Cultura"/>
            <filter val="Deportes"/>
            <filter val="Desarrollo Terriotiral"/>
            <filter val="Educación"/>
            <filter val="Infraestructura"/>
            <filter val="MOVILIDAD"/>
            <filter val="PLANEACION"/>
            <filter val="Riesgos"/>
            <filter val="Salud"/>
            <filter val="Vivienda"/>
          </filters>
        </filterColumn>
      </autoFilter>
      <extLst>
        <ext uri="GoogleSheetsCustomDataVersion1">
          <go:sheetsCustomData xmlns:go="http://customooxmlschemas.google.com/" filterViewId="787670602"/>
        </ext>
      </extLst>
    </customSheetView>
    <customSheetView guid="{165E828A-A117-4133-92C3-86EBC46C57CD}" filter="1" showAutoFilter="1">
      <pageMargins left="0.7" right="0.7" top="0.75" bottom="0.75" header="0.3" footer="0.3"/>
      <autoFilter ref="B1:FA1004" xr:uid="{5BA8DBA7-3F9C-45EF-B352-7366C8BB493F}"/>
      <extLst>
        <ext uri="GoogleSheetsCustomDataVersion1">
          <go:sheetsCustomData xmlns:go="http://customooxmlschemas.google.com/" filterViewId="669559198"/>
        </ext>
      </extLst>
    </customSheetView>
    <customSheetView guid="{192D3805-3577-4F3C-8C60-720D03588961}" filter="1" showAutoFilter="1">
      <pageMargins left="0.7" right="0.7" top="0.75" bottom="0.75" header="0.3" footer="0.3"/>
      <autoFilter ref="A1:FA154" xr:uid="{F1C2859C-ABAB-4E06-B2A2-06DD4320D4A1}"/>
      <extLst>
        <ext uri="GoogleSheetsCustomDataVersion1">
          <go:sheetsCustomData xmlns:go="http://customooxmlschemas.google.com/" filterViewId="442858256"/>
        </ext>
      </extLst>
    </customSheetView>
    <customSheetView guid="{5FA3DC67-95D5-4753-AD9F-F703937DED43}" filter="1" showAutoFilter="1">
      <pageMargins left="0.7" right="0.7" top="0.75" bottom="0.75" header="0.3" footer="0.3"/>
      <autoFilter ref="A1:FA1004" xr:uid="{EFD9E9A9-8AB7-4CDC-B7A8-14D15BA33A23}">
        <filterColumn colId="1">
          <filters>
            <filter val="DATIC"/>
          </filters>
        </filterColumn>
        <filterColumn colId="3">
          <filters blank="1">
            <filter val="260005325"/>
            <filter val="26004701"/>
            <filter val="26004728"/>
            <filter val="26004729"/>
            <filter val="26005211"/>
            <filter val="26005258"/>
            <filter val="26005260"/>
            <filter val="26005280"/>
            <filter val="26005296"/>
            <filter val="26005339"/>
            <filter val="26005340"/>
            <filter val="26005353"/>
            <filter val="26005359"/>
            <filter val="26005375"/>
            <filter val="26005393"/>
            <filter val="26005399"/>
            <filter val="26005409"/>
            <filter val="26005416"/>
            <filter val="26005424"/>
            <filter val="26005427"/>
            <filter val="26005429"/>
            <filter val="26005432"/>
            <filter val="26005488"/>
            <filter val="26005500"/>
            <filter val="26005788"/>
            <filter val="26005871"/>
            <filter val="26005913"/>
            <filter val="26005914"/>
            <filter val="26005919"/>
            <filter val="26005920"/>
            <filter val="26005933"/>
            <filter val="26005941"/>
          </filters>
        </filterColumn>
      </autoFilter>
      <extLst>
        <ext uri="GoogleSheetsCustomDataVersion1">
          <go:sheetsCustomData xmlns:go="http://customooxmlschemas.google.com/" filterViewId="1875954929"/>
        </ext>
      </extLst>
    </customSheetView>
    <customSheetView guid="{A88A49F5-D309-4E18-B17B-54DC40094B9A}" filter="1" showAutoFilter="1">
      <pageMargins left="0.7" right="0.7" top="0.75" bottom="0.75" header="0.3" footer="0.3"/>
      <autoFilter ref="A1:FA154" xr:uid="{177F849E-09ED-48CC-844A-550C1DAC9DBB}">
        <filterColumn colId="24">
          <filters>
            <filter val="ADJUDICADO"/>
          </filters>
        </filterColumn>
      </autoFilter>
      <extLst>
        <ext uri="GoogleSheetsCustomDataVersion1">
          <go:sheetsCustomData xmlns:go="http://customooxmlschemas.google.com/" filterViewId="1764767507"/>
        </ext>
      </extLst>
    </customSheetView>
    <customSheetView guid="{AA335E24-E30C-49E3-9205-A8D317215C87}" filter="1" showAutoFilter="1">
      <pageMargins left="0.7" right="0.7" top="0.75" bottom="0.75" header="0.3" footer="0.3"/>
      <autoFilter ref="B1:FA1004" xr:uid="{9FA34D81-E20F-4D00-8BAC-06A7270D092C}"/>
      <extLst>
        <ext uri="GoogleSheetsCustomDataVersion1">
          <go:sheetsCustomData xmlns:go="http://customooxmlschemas.google.com/" filterViewId="1542212284"/>
        </ext>
      </extLst>
    </customSheetView>
  </customSheetViews>
  <conditionalFormatting sqref="P2:P154 S70 S83 S92 S94">
    <cfRule type="containsText" dxfId="5" priority="1" operator="containsText" text="Vigente">
      <formula>NOT(ISERROR(SEARCH(("Vigente"),(P2))))</formula>
    </cfRule>
  </conditionalFormatting>
  <conditionalFormatting sqref="P2:P154 S70 S83 S92 S94">
    <cfRule type="containsText" dxfId="4" priority="2" operator="containsText" text="Por Vencer">
      <formula>NOT(ISERROR(SEARCH(("Por Vencer"),(P2))))</formula>
    </cfRule>
  </conditionalFormatting>
  <conditionalFormatting sqref="P2:P154 S70 S83 S92 S94">
    <cfRule type="containsText" dxfId="3" priority="3" operator="containsText" text="Vencido">
      <formula>NOT(ISERROR(SEARCH(("Vencido"),(P2))))</formula>
    </cfRule>
  </conditionalFormatting>
  <conditionalFormatting sqref="S2:S154 T2 T4:T5 T9:T13 T19:T37 T41:T99 P64:P66 O67 P83 P92 T101:T105 T108:T112 T115:T154 P134:P135 P137">
    <cfRule type="containsText" dxfId="2" priority="4" operator="containsText" text="Vigente">
      <formula>NOT(ISERROR(SEARCH(("Vigente"),(S2))))</formula>
    </cfRule>
  </conditionalFormatting>
  <conditionalFormatting sqref="S2:S154 T2 T4:T5 T9:T13 T19:T37 T41:T99 P64:P66 O67 P83 P92 T101:T105 T108:T112 T115:T154 P134:P135 P137">
    <cfRule type="containsText" dxfId="1" priority="5" operator="containsText" text="Por Vencer">
      <formula>NOT(ISERROR(SEARCH(("Por Vencer"),(S2))))</formula>
    </cfRule>
  </conditionalFormatting>
  <conditionalFormatting sqref="S2:S154 T2 T4:T5 T9:T13 T19:T37 T41:T99 P64:P66 O67 P83 P92 T101:T105 T108:T112 T115:T154 P134:P135 P137">
    <cfRule type="containsText" dxfId="0" priority="6" operator="containsText" text="Vencido">
      <formula>NOT(ISERROR(SEARCH(("Vencido"),(S2))))</formula>
    </cfRule>
  </conditionalFormatting>
  <dataValidations count="2">
    <dataValidation type="custom" allowBlank="1" showDropDown="1" sqref="L2:M154 N2:N154 Q2:Q154" xr:uid="{00000000-0002-0000-0200-000000000000}">
      <formula1>OR(NOT(ISERROR(DATEVALUE(L2))), AND(ISNUMBER(L2), LEFT(CELL("format", L2))="D"))</formula1>
    </dataValidation>
    <dataValidation type="custom" allowBlank="1" showDropDown="1" sqref="H2:H154 O2:O154 R2:R154 U2:Z154 AC2:AD154 AG2:AH154 AK2:AL154 AO2:AR154 AU2:AV154 AY2:AZ154 BC2:BD154 BG2:BH154 BK2:BL154 BO2:BP154 BS2:BT154 BW2:BX154 CA2:CB154 CE2:CF154 CI2:CJ154 CM2:CN154 CQ2:CR154 CU2:CV154 CY2:CZ154 DC2:DD154 DG2:DH154 DK2:DL154 DO2:DP154 DS2:DT154 DW2:DX154 EA2:EB154 EE2:EF154 EI2:EJ154 EM2:EN154 EQ2:ER154 EU2:EU154" xr:uid="{00000000-0002-0000-0200-000001000000}">
      <formula1>AND(ISNUMBER(H2),(NOT(OR(NOT(ISERROR(DATEVALUE(H2))), AND(ISNUMBER(H2), LEFT(CELL("format", H2))="D")))))</formula1>
    </dataValidation>
  </dataValidations>
  <pageMargins left="0.7" right="0.7" top="0.75" bottom="0.75" header="0" footer="0"/>
  <pageSetup scale="65" orientation="landscape"/>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CONTRATOS - Seguimiento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Julian Guerrero</dc:creator>
  <cp:lastModifiedBy>Juan Pablo Guzmán Martínez</cp:lastModifiedBy>
  <dcterms:created xsi:type="dcterms:W3CDTF">2025-07-30T15:25:44Z</dcterms:created>
  <dcterms:modified xsi:type="dcterms:W3CDTF">2025-10-12T08:10:23Z</dcterms:modified>
</cp:coreProperties>
</file>