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320" windowHeight="7755" tabRatio="940" activeTab="2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RESUMEN" sheetId="32" r:id="rId32"/>
  </sheets>
  <definedNames>
    <definedName name="_xlnm.Print_Area" localSheetId="0">'01'!$B$2:$I$17</definedName>
  </definedNames>
  <calcPr calcId="125725"/>
</workbook>
</file>

<file path=xl/calcChain.xml><?xml version="1.0" encoding="utf-8"?>
<calcChain xmlns="http://schemas.openxmlformats.org/spreadsheetml/2006/main">
  <c r="F19" i="32"/>
  <c r="F18"/>
  <c r="F17"/>
  <c r="J9" i="2" l="1"/>
  <c r="I9" s="1"/>
  <c r="K7" i="32" s="1"/>
  <c r="J9" i="3"/>
  <c r="I9" s="1"/>
  <c r="L7" i="32" s="1"/>
  <c r="J9" i="4"/>
  <c r="I9" s="1"/>
  <c r="M7" i="32" s="1"/>
  <c r="J9" i="5"/>
  <c r="I9" s="1"/>
  <c r="N7" i="32" s="1"/>
  <c r="J9" i="6"/>
  <c r="I9" s="1"/>
  <c r="O7" i="32" s="1"/>
  <c r="J9" i="7"/>
  <c r="I9" s="1"/>
  <c r="P7" i="32" s="1"/>
  <c r="J9" i="8"/>
  <c r="I9" s="1"/>
  <c r="Q7" i="32" s="1"/>
  <c r="J9" i="9"/>
  <c r="I9" s="1"/>
  <c r="R7" i="32" s="1"/>
  <c r="J9" i="10"/>
  <c r="I9" s="1"/>
  <c r="S7" i="32" s="1"/>
  <c r="J9" i="11"/>
  <c r="I9" s="1"/>
  <c r="T7" i="32" s="1"/>
  <c r="J9" i="12"/>
  <c r="I9" s="1"/>
  <c r="U7" i="32" s="1"/>
  <c r="J9" i="13"/>
  <c r="I9" s="1"/>
  <c r="V7" i="32" s="1"/>
  <c r="J9" i="14"/>
  <c r="I9" s="1"/>
  <c r="W7" i="32" s="1"/>
  <c r="J9" i="15"/>
  <c r="I9" s="1"/>
  <c r="X7" i="32" s="1"/>
  <c r="J9" i="16"/>
  <c r="I9" s="1"/>
  <c r="J9" i="17"/>
  <c r="I9" s="1"/>
  <c r="Z7" i="32" s="1"/>
  <c r="J9" i="18"/>
  <c r="I9" s="1"/>
  <c r="J9" i="19"/>
  <c r="I9" s="1"/>
  <c r="AB7" i="32" s="1"/>
  <c r="J9" i="20"/>
  <c r="I9" s="1"/>
  <c r="AC7" i="32" s="1"/>
  <c r="J9" i="21"/>
  <c r="I9" s="1"/>
  <c r="AD7" i="32" s="1"/>
  <c r="J9" i="22"/>
  <c r="I9" s="1"/>
  <c r="AE7" i="32" s="1"/>
  <c r="J9" i="23"/>
  <c r="I9" s="1"/>
  <c r="AF7" i="32" s="1"/>
  <c r="J9" i="24"/>
  <c r="I9" s="1"/>
  <c r="AG7" i="32" s="1"/>
  <c r="J9" i="25"/>
  <c r="I9" s="1"/>
  <c r="AH7" i="32" s="1"/>
  <c r="J9" i="26"/>
  <c r="I9" s="1"/>
  <c r="AI7" i="32" s="1"/>
  <c r="J9" i="27"/>
  <c r="I9" s="1"/>
  <c r="AJ7" i="32" s="1"/>
  <c r="J9" i="28"/>
  <c r="I9" s="1"/>
  <c r="AK7" i="32" s="1"/>
  <c r="J9" i="29"/>
  <c r="I9" s="1"/>
  <c r="AL7" i="32" s="1"/>
  <c r="J9" i="30"/>
  <c r="I9" s="1"/>
  <c r="AM7" i="32" s="1"/>
  <c r="J9" i="31"/>
  <c r="I9" s="1"/>
  <c r="AN7" i="32" s="1"/>
  <c r="J9" i="1"/>
  <c r="I9" s="1"/>
  <c r="J7" i="32" s="1"/>
  <c r="J6" i="2"/>
  <c r="I6" s="1"/>
  <c r="K4" i="32" s="1"/>
  <c r="J7" i="2"/>
  <c r="I7" s="1"/>
  <c r="K5" i="32" s="1"/>
  <c r="J8" i="2"/>
  <c r="I8" s="1"/>
  <c r="K6" i="32" s="1"/>
  <c r="J6" i="3"/>
  <c r="I6" s="1"/>
  <c r="L4" i="32" s="1"/>
  <c r="J7" i="3"/>
  <c r="I7" s="1"/>
  <c r="L5" i="32" s="1"/>
  <c r="J8" i="3"/>
  <c r="I8" s="1"/>
  <c r="L6" i="32" s="1"/>
  <c r="J6" i="4"/>
  <c r="I6" s="1"/>
  <c r="M4" i="32" s="1"/>
  <c r="J7" i="4"/>
  <c r="I7"/>
  <c r="M5" i="32" s="1"/>
  <c r="J8" i="4"/>
  <c r="I8" s="1"/>
  <c r="M6" i="32" s="1"/>
  <c r="J6" i="5"/>
  <c r="I6" s="1"/>
  <c r="N4" i="32" s="1"/>
  <c r="J7" i="5"/>
  <c r="I7" s="1"/>
  <c r="N5" i="32" s="1"/>
  <c r="J8" i="5"/>
  <c r="I8" s="1"/>
  <c r="N6" i="32" s="1"/>
  <c r="J6" i="6"/>
  <c r="I6" s="1"/>
  <c r="O4" i="32" s="1"/>
  <c r="J7" i="6"/>
  <c r="I7" s="1"/>
  <c r="O5" i="32" s="1"/>
  <c r="J8" i="6"/>
  <c r="I8"/>
  <c r="O6" i="32" s="1"/>
  <c r="J6" i="7"/>
  <c r="I6" s="1"/>
  <c r="P4" i="32" s="1"/>
  <c r="J7" i="7"/>
  <c r="I7" s="1"/>
  <c r="P5" i="32" s="1"/>
  <c r="J8" i="7"/>
  <c r="I8" s="1"/>
  <c r="J6" i="8"/>
  <c r="I6" s="1"/>
  <c r="Q4" i="32" s="1"/>
  <c r="J7" i="8"/>
  <c r="I7" s="1"/>
  <c r="Q5" i="32" s="1"/>
  <c r="J8" i="8"/>
  <c r="I8" s="1"/>
  <c r="Q6" i="32" s="1"/>
  <c r="J6" i="9"/>
  <c r="I6" s="1"/>
  <c r="R4" i="32" s="1"/>
  <c r="J7" i="9"/>
  <c r="I7" s="1"/>
  <c r="R5" i="32" s="1"/>
  <c r="J8" i="9"/>
  <c r="I8" s="1"/>
  <c r="R6" i="32" s="1"/>
  <c r="J6" i="10"/>
  <c r="I6" s="1"/>
  <c r="S4" i="32" s="1"/>
  <c r="J7" i="10"/>
  <c r="J8"/>
  <c r="I8" s="1"/>
  <c r="S6" i="32" s="1"/>
  <c r="J6" i="11"/>
  <c r="I6" s="1"/>
  <c r="T4" i="32" s="1"/>
  <c r="J7" i="11"/>
  <c r="I7" s="1"/>
  <c r="T5" i="32" s="1"/>
  <c r="J8" i="11"/>
  <c r="I8" s="1"/>
  <c r="T6" i="32" s="1"/>
  <c r="J6" i="12"/>
  <c r="I6" s="1"/>
  <c r="U4" i="32" s="1"/>
  <c r="J7" i="12"/>
  <c r="I7" s="1"/>
  <c r="U5" i="32" s="1"/>
  <c r="J8" i="12"/>
  <c r="I8" s="1"/>
  <c r="U6" i="32" s="1"/>
  <c r="J6" i="13"/>
  <c r="I6" s="1"/>
  <c r="J7"/>
  <c r="I7" s="1"/>
  <c r="V5" i="32" s="1"/>
  <c r="J8" i="13"/>
  <c r="I8" s="1"/>
  <c r="V6" i="32" s="1"/>
  <c r="J6" i="14"/>
  <c r="I6" s="1"/>
  <c r="J7"/>
  <c r="J8"/>
  <c r="I8" s="1"/>
  <c r="W6" i="32" s="1"/>
  <c r="J6" i="15"/>
  <c r="I6" s="1"/>
  <c r="X4" i="32" s="1"/>
  <c r="J7" i="15"/>
  <c r="I7" s="1"/>
  <c r="X5" i="32" s="1"/>
  <c r="J8" i="15"/>
  <c r="I8" s="1"/>
  <c r="X6" i="32" s="1"/>
  <c r="J6" i="16"/>
  <c r="I6" s="1"/>
  <c r="J7"/>
  <c r="J8"/>
  <c r="I8" s="1"/>
  <c r="Y6" i="32" s="1"/>
  <c r="J6" i="17"/>
  <c r="I6" s="1"/>
  <c r="Z4" i="32" s="1"/>
  <c r="J7" i="17"/>
  <c r="I7"/>
  <c r="Z5" i="32" s="1"/>
  <c r="J8" i="17"/>
  <c r="I8" s="1"/>
  <c r="Z6" i="32" s="1"/>
  <c r="J6" i="18"/>
  <c r="I6" s="1"/>
  <c r="AA4" i="32" s="1"/>
  <c r="J7" i="18"/>
  <c r="I7"/>
  <c r="AA5" i="32" s="1"/>
  <c r="J8" i="18"/>
  <c r="I8"/>
  <c r="AA6" i="32" s="1"/>
  <c r="J6" i="19"/>
  <c r="I6" s="1"/>
  <c r="AB4" i="32" s="1"/>
  <c r="J7" i="19"/>
  <c r="I7" s="1"/>
  <c r="AB5" i="32" s="1"/>
  <c r="J8" i="19"/>
  <c r="J6" i="20"/>
  <c r="I6" s="1"/>
  <c r="AC4" i="32" s="1"/>
  <c r="J7" i="20"/>
  <c r="I7" s="1"/>
  <c r="AC5" i="32" s="1"/>
  <c r="J8" i="20"/>
  <c r="J6" i="21"/>
  <c r="I6" s="1"/>
  <c r="AD4" i="32" s="1"/>
  <c r="J7" i="21"/>
  <c r="I7" s="1"/>
  <c r="AD5" i="32" s="1"/>
  <c r="J8" i="21"/>
  <c r="I8" s="1"/>
  <c r="AD6" i="32" s="1"/>
  <c r="J6" i="22"/>
  <c r="I6" s="1"/>
  <c r="AE4" i="32" s="1"/>
  <c r="J7" i="22"/>
  <c r="I7" s="1"/>
  <c r="AE5" i="32" s="1"/>
  <c r="J8" i="22"/>
  <c r="I8" s="1"/>
  <c r="AE6" i="32" s="1"/>
  <c r="J6" i="23"/>
  <c r="I6" s="1"/>
  <c r="AF4" i="32" s="1"/>
  <c r="J7" i="23"/>
  <c r="I7" s="1"/>
  <c r="AF5" i="32" s="1"/>
  <c r="J8" i="23"/>
  <c r="I8" s="1"/>
  <c r="AF6" i="32" s="1"/>
  <c r="J6" i="24"/>
  <c r="I6" s="1"/>
  <c r="AG4" i="32" s="1"/>
  <c r="J7" i="24"/>
  <c r="I7" s="1"/>
  <c r="AG5" i="32" s="1"/>
  <c r="J8" i="24"/>
  <c r="I8" s="1"/>
  <c r="AG6" i="32" s="1"/>
  <c r="J6" i="25"/>
  <c r="I6" s="1"/>
  <c r="AH4" i="32" s="1"/>
  <c r="J7" i="25"/>
  <c r="I7" s="1"/>
  <c r="AH5" i="32" s="1"/>
  <c r="J8" i="25"/>
  <c r="I8" s="1"/>
  <c r="AH6" i="32" s="1"/>
  <c r="J6" i="26"/>
  <c r="I6" s="1"/>
  <c r="AI4" i="32" s="1"/>
  <c r="J7" i="26"/>
  <c r="I7" s="1"/>
  <c r="AI5" i="32" s="1"/>
  <c r="J8" i="26"/>
  <c r="I8" s="1"/>
  <c r="AI6" i="32" s="1"/>
  <c r="J6" i="27"/>
  <c r="I6" s="1"/>
  <c r="AJ4" i="32" s="1"/>
  <c r="J7" i="27"/>
  <c r="I7" s="1"/>
  <c r="AJ5" i="32" s="1"/>
  <c r="J8" i="27"/>
  <c r="I8" s="1"/>
  <c r="AJ6" i="32" s="1"/>
  <c r="J6" i="28"/>
  <c r="I6" s="1"/>
  <c r="AK4" i="32" s="1"/>
  <c r="J7" i="28"/>
  <c r="I7" s="1"/>
  <c r="AK5" i="32" s="1"/>
  <c r="J8" i="28"/>
  <c r="J6" i="29"/>
  <c r="J7"/>
  <c r="I7" s="1"/>
  <c r="AL5" i="32" s="1"/>
  <c r="J8" i="29"/>
  <c r="I8" s="1"/>
  <c r="AL6" i="32" s="1"/>
  <c r="J6" i="30"/>
  <c r="I6" s="1"/>
  <c r="AM4" i="32" s="1"/>
  <c r="J7" i="30"/>
  <c r="I7" s="1"/>
  <c r="AM5" i="32" s="1"/>
  <c r="J8" i="30"/>
  <c r="I8" s="1"/>
  <c r="AM6" i="32" s="1"/>
  <c r="J6" i="31"/>
  <c r="I6" s="1"/>
  <c r="AN4" i="32" s="1"/>
  <c r="J7" i="31"/>
  <c r="I7"/>
  <c r="AN5" i="32" s="1"/>
  <c r="J8" i="31"/>
  <c r="I8" s="1"/>
  <c r="J6" i="1"/>
  <c r="I6" s="1"/>
  <c r="J4" i="32" s="1"/>
  <c r="J7" i="1"/>
  <c r="I7" s="1"/>
  <c r="J8"/>
  <c r="I8" s="1"/>
  <c r="J6" i="32" s="1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J5" i="1"/>
  <c r="I5" s="1"/>
  <c r="J3" i="32" s="1"/>
  <c r="J10" i="1"/>
  <c r="I10"/>
  <c r="K11"/>
  <c r="J5" i="31"/>
  <c r="I5" s="1"/>
  <c r="AN3" i="32" s="1"/>
  <c r="J10" i="31"/>
  <c r="I10" s="1"/>
  <c r="K11"/>
  <c r="H11" s="1"/>
  <c r="J5" i="30"/>
  <c r="I5" s="1"/>
  <c r="J10"/>
  <c r="I10" s="1"/>
  <c r="K11"/>
  <c r="J16" s="1"/>
  <c r="E16" s="1"/>
  <c r="J5" i="29"/>
  <c r="I5" s="1"/>
  <c r="AL3" i="32" s="1"/>
  <c r="J10" i="29"/>
  <c r="I10" s="1"/>
  <c r="K11"/>
  <c r="J16" s="1"/>
  <c r="E16" s="1"/>
  <c r="J5" i="28"/>
  <c r="I5" s="1"/>
  <c r="AK3" i="32" s="1"/>
  <c r="J10" i="28"/>
  <c r="I10" s="1"/>
  <c r="K11"/>
  <c r="J16" s="1"/>
  <c r="E16" s="1"/>
  <c r="H11"/>
  <c r="J5" i="27"/>
  <c r="I5" s="1"/>
  <c r="J10"/>
  <c r="I10" s="1"/>
  <c r="K11"/>
  <c r="J16" s="1"/>
  <c r="E16" s="1"/>
  <c r="H11"/>
  <c r="J5" i="26"/>
  <c r="I5" s="1"/>
  <c r="J10"/>
  <c r="I10" s="1"/>
  <c r="K11"/>
  <c r="H11" s="1"/>
  <c r="J5" i="25"/>
  <c r="I5" s="1"/>
  <c r="AH3" i="32" s="1"/>
  <c r="J10" i="25"/>
  <c r="I10" s="1"/>
  <c r="K11"/>
  <c r="H11" s="1"/>
  <c r="J5" i="24"/>
  <c r="I5" s="1"/>
  <c r="AG3" i="32" s="1"/>
  <c r="J10" i="24"/>
  <c r="I10" s="1"/>
  <c r="K11"/>
  <c r="H11" s="1"/>
  <c r="J5" i="23"/>
  <c r="I5" s="1"/>
  <c r="AF3" i="32" s="1"/>
  <c r="J10" i="23"/>
  <c r="I10"/>
  <c r="K11"/>
  <c r="J5" i="22"/>
  <c r="I5" s="1"/>
  <c r="AE3" i="32" s="1"/>
  <c r="J10" i="22"/>
  <c r="I10"/>
  <c r="K11"/>
  <c r="H11" s="1"/>
  <c r="J5" i="21"/>
  <c r="I5" s="1"/>
  <c r="J10"/>
  <c r="I10" s="1"/>
  <c r="K11"/>
  <c r="J16" s="1"/>
  <c r="E16" s="1"/>
  <c r="J5" i="20"/>
  <c r="I5" s="1"/>
  <c r="J10"/>
  <c r="I10" s="1"/>
  <c r="K11"/>
  <c r="J16" s="1"/>
  <c r="E16" s="1"/>
  <c r="J5" i="19"/>
  <c r="I5" s="1"/>
  <c r="J10"/>
  <c r="I10" s="1"/>
  <c r="K11"/>
  <c r="J5" i="18"/>
  <c r="I5" s="1"/>
  <c r="J10"/>
  <c r="I10" s="1"/>
  <c r="K11"/>
  <c r="H11" s="1"/>
  <c r="J5" i="17"/>
  <c r="I5" s="1"/>
  <c r="J10"/>
  <c r="I10"/>
  <c r="K11"/>
  <c r="H11" s="1"/>
  <c r="J5" i="16"/>
  <c r="I5" s="1"/>
  <c r="Y3" i="32" s="1"/>
  <c r="J10" i="16"/>
  <c r="I10" s="1"/>
  <c r="K11"/>
  <c r="H11" s="1"/>
  <c r="J5" i="15"/>
  <c r="I5" s="1"/>
  <c r="J10"/>
  <c r="I10" s="1"/>
  <c r="K11"/>
  <c r="H11" s="1"/>
  <c r="J5" i="14"/>
  <c r="I5" s="1"/>
  <c r="W3" i="32" s="1"/>
  <c r="J10" i="14"/>
  <c r="I10" s="1"/>
  <c r="K11"/>
  <c r="J16" s="1"/>
  <c r="E16" s="1"/>
  <c r="H11"/>
  <c r="J5" i="13"/>
  <c r="I5" s="1"/>
  <c r="V3" i="32" s="1"/>
  <c r="J10" i="13"/>
  <c r="I10" s="1"/>
  <c r="K11"/>
  <c r="H11" s="1"/>
  <c r="J5" i="12"/>
  <c r="I5" s="1"/>
  <c r="U3" i="32" s="1"/>
  <c r="J10" i="12"/>
  <c r="I10" s="1"/>
  <c r="K11"/>
  <c r="H11" s="1"/>
  <c r="J5" i="11"/>
  <c r="I5" s="1"/>
  <c r="T3" i="32" s="1"/>
  <c r="J10" i="11"/>
  <c r="I10" s="1"/>
  <c r="K11"/>
  <c r="H11"/>
  <c r="J5" i="10"/>
  <c r="I5" s="1"/>
  <c r="J10"/>
  <c r="I10" s="1"/>
  <c r="K11"/>
  <c r="J5" i="9"/>
  <c r="I5" s="1"/>
  <c r="J10"/>
  <c r="I10" s="1"/>
  <c r="K11"/>
  <c r="H11" s="1"/>
  <c r="J5" i="8"/>
  <c r="I5" s="1"/>
  <c r="J10"/>
  <c r="I10" s="1"/>
  <c r="K11"/>
  <c r="H11" s="1"/>
  <c r="J5" i="7"/>
  <c r="I5" s="1"/>
  <c r="P3" i="32" s="1"/>
  <c r="J10" i="7"/>
  <c r="I10" s="1"/>
  <c r="K11"/>
  <c r="J5" i="6"/>
  <c r="I5" s="1"/>
  <c r="O3" i="32" s="1"/>
  <c r="J10" i="6"/>
  <c r="I10" s="1"/>
  <c r="K11"/>
  <c r="J5" i="5"/>
  <c r="I5" s="1"/>
  <c r="J10"/>
  <c r="I10" s="1"/>
  <c r="K11"/>
  <c r="H11"/>
  <c r="J5" i="4"/>
  <c r="I5" s="1"/>
  <c r="M3" i="32" s="1"/>
  <c r="J10" i="4"/>
  <c r="I10" s="1"/>
  <c r="K11"/>
  <c r="H11" s="1"/>
  <c r="J5" i="3"/>
  <c r="I5" s="1"/>
  <c r="J10"/>
  <c r="I10" s="1"/>
  <c r="K11"/>
  <c r="H11"/>
  <c r="J5" i="2"/>
  <c r="I5" s="1"/>
  <c r="K3" i="32" s="1"/>
  <c r="J10" i="2"/>
  <c r="I10" s="1"/>
  <c r="K11"/>
  <c r="J16"/>
  <c r="E16" s="1"/>
  <c r="H11"/>
  <c r="F16" i="32"/>
  <c r="F15"/>
  <c r="F14"/>
  <c r="F13"/>
  <c r="F12"/>
  <c r="F11"/>
  <c r="F10"/>
  <c r="F9"/>
  <c r="F8"/>
  <c r="F7"/>
  <c r="F6"/>
  <c r="F5"/>
  <c r="F4"/>
  <c r="C18"/>
  <c r="C16"/>
  <c r="C1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C17"/>
  <c r="C15"/>
  <c r="C13"/>
  <c r="C12"/>
  <c r="C11"/>
  <c r="C10"/>
  <c r="C9"/>
  <c r="C8"/>
  <c r="C7"/>
  <c r="C6"/>
  <c r="C5"/>
  <c r="D2" i="3"/>
  <c r="D2" i="4" s="1"/>
  <c r="D2" i="5" s="1"/>
  <c r="D2" i="6" s="1"/>
  <c r="D2" i="7" s="1"/>
  <c r="D2" i="8" s="1"/>
  <c r="D2" i="9" s="1"/>
  <c r="D2" i="10" s="1"/>
  <c r="D2" i="11" s="1"/>
  <c r="D2" i="12" s="1"/>
  <c r="D2" i="13" s="1"/>
  <c r="D2" i="14" s="1"/>
  <c r="D2" i="15" s="1"/>
  <c r="D2" i="16" s="1"/>
  <c r="D2" i="17" s="1"/>
  <c r="D2" i="18" s="1"/>
  <c r="D2" i="19" s="1"/>
  <c r="D2" i="20" s="1"/>
  <c r="D2" i="21" s="1"/>
  <c r="D2" i="22" s="1"/>
  <c r="D2" i="23" s="1"/>
  <c r="D2" i="24" s="1"/>
  <c r="D2" i="25" s="1"/>
  <c r="D2" i="26" s="1"/>
  <c r="D2" i="27" s="1"/>
  <c r="D2" i="28" s="1"/>
  <c r="D2" i="29" s="1"/>
  <c r="D2" i="30" s="1"/>
  <c r="D2" i="31" s="1"/>
  <c r="C4" i="32"/>
  <c r="D2" i="2"/>
  <c r="J16" i="11"/>
  <c r="E16" s="1"/>
  <c r="I8" i="28"/>
  <c r="AK6" i="32" s="1"/>
  <c r="I8" i="19"/>
  <c r="AB6" i="32" s="1"/>
  <c r="I7" i="14"/>
  <c r="W5" i="32" s="1"/>
  <c r="I7" i="10"/>
  <c r="S5" i="32" s="1"/>
  <c r="J16" i="3"/>
  <c r="E16" s="1"/>
  <c r="I7" i="16"/>
  <c r="Y5" i="32" s="1"/>
  <c r="I6" i="29"/>
  <c r="I8" i="20"/>
  <c r="AC6" i="32" s="1"/>
  <c r="J16" i="13"/>
  <c r="E16" s="1"/>
  <c r="J16" i="5"/>
  <c r="E16" s="1"/>
  <c r="J16" i="31"/>
  <c r="E16" s="1"/>
  <c r="Y7" i="32"/>
  <c r="J16" i="22"/>
  <c r="E16" s="1"/>
  <c r="S3" i="32"/>
  <c r="J16" i="15"/>
  <c r="E16" s="1"/>
  <c r="J16" i="24"/>
  <c r="E16" s="1"/>
  <c r="H11" i="20"/>
  <c r="J16" i="9"/>
  <c r="E16" s="1"/>
  <c r="AA3" i="32"/>
  <c r="H11" i="19"/>
  <c r="J16"/>
  <c r="E16" s="1"/>
  <c r="AO29" i="32" l="1"/>
  <c r="J16" i="18"/>
  <c r="E16" s="1"/>
  <c r="J16" i="16"/>
  <c r="E16" s="1"/>
  <c r="AO27" i="32"/>
  <c r="J16" i="8"/>
  <c r="E16" s="1"/>
  <c r="AO30" i="32"/>
  <c r="J16" i="25"/>
  <c r="E16" s="1"/>
  <c r="H11" i="30"/>
  <c r="J16" i="4"/>
  <c r="E16" s="1"/>
  <c r="J16" i="17"/>
  <c r="E16" s="1"/>
  <c r="J16" i="26"/>
  <c r="E16" s="1"/>
  <c r="H11" i="21"/>
  <c r="J16" i="12"/>
  <c r="E16" s="1"/>
  <c r="AO26" i="32"/>
  <c r="H11" i="29"/>
  <c r="AM3" i="32"/>
  <c r="I11" i="30"/>
  <c r="J11" s="1"/>
  <c r="F11" s="1"/>
  <c r="I11" i="26"/>
  <c r="AI3" i="32"/>
  <c r="I11" i="21"/>
  <c r="J15" s="1"/>
  <c r="AD3" i="32"/>
  <c r="I11" i="20"/>
  <c r="AC3" i="32"/>
  <c r="F20"/>
  <c r="AA7"/>
  <c r="I11" i="18"/>
  <c r="J11" s="1"/>
  <c r="F11" s="1"/>
  <c r="G11" s="1"/>
  <c r="Z3" i="32"/>
  <c r="I11" i="17"/>
  <c r="I11" i="16"/>
  <c r="J15" s="1"/>
  <c r="Y4" i="32"/>
  <c r="I11" i="15"/>
  <c r="J11" s="1"/>
  <c r="F11" s="1"/>
  <c r="G11" s="1"/>
  <c r="X3" i="32"/>
  <c r="V4"/>
  <c r="I11" i="13"/>
  <c r="J15" s="1"/>
  <c r="J17" s="1"/>
  <c r="E17" s="1"/>
  <c r="E20" s="1"/>
  <c r="D20" s="1"/>
  <c r="I11" i="12"/>
  <c r="J15" s="1"/>
  <c r="I11" i="9"/>
  <c r="R3" i="32"/>
  <c r="I11" i="8"/>
  <c r="J15" s="1"/>
  <c r="E15" s="1"/>
  <c r="Q3" i="32"/>
  <c r="I11" i="6"/>
  <c r="J15" s="1"/>
  <c r="E15" s="1"/>
  <c r="I11" i="5"/>
  <c r="N3" i="32"/>
  <c r="I11" i="4"/>
  <c r="L3" i="32"/>
  <c r="I11" i="3"/>
  <c r="J11" s="1"/>
  <c r="F11" s="1"/>
  <c r="G11" s="1"/>
  <c r="C19" i="32"/>
  <c r="I11" i="2"/>
  <c r="J5" i="32"/>
  <c r="I11" i="1"/>
  <c r="J15" s="1"/>
  <c r="E15" s="1"/>
  <c r="I11" i="23"/>
  <c r="I11" i="25"/>
  <c r="H11" i="6"/>
  <c r="J16"/>
  <c r="H11" i="7"/>
  <c r="J16"/>
  <c r="E16" s="1"/>
  <c r="I11" i="19"/>
  <c r="AB3" i="32"/>
  <c r="I11" i="24"/>
  <c r="AL4" i="32"/>
  <c r="I11" i="29"/>
  <c r="AN6" i="32"/>
  <c r="I11" i="31"/>
  <c r="E15" i="16"/>
  <c r="I11" i="28"/>
  <c r="I11" i="22"/>
  <c r="AJ3" i="32"/>
  <c r="I11" i="27"/>
  <c r="W4" i="32"/>
  <c r="I11" i="14"/>
  <c r="H11" i="10"/>
  <c r="J16"/>
  <c r="E16" s="1"/>
  <c r="AO28" i="32"/>
  <c r="P6"/>
  <c r="I11" i="7"/>
  <c r="I11" i="11"/>
  <c r="I11" i="10"/>
  <c r="H11" i="23"/>
  <c r="J16"/>
  <c r="E16" s="1"/>
  <c r="H11" i="1"/>
  <c r="J16"/>
  <c r="J17" i="8" l="1"/>
  <c r="E17" s="1"/>
  <c r="E20" s="1"/>
  <c r="D20" s="1"/>
  <c r="J17" i="16"/>
  <c r="E17" s="1"/>
  <c r="E20" s="1"/>
  <c r="D20" s="1"/>
  <c r="J15" i="30"/>
  <c r="E15" s="1"/>
  <c r="G11"/>
  <c r="J11" i="26"/>
  <c r="F11" s="1"/>
  <c r="G11" s="1"/>
  <c r="J15"/>
  <c r="J11" i="21"/>
  <c r="F11" s="1"/>
  <c r="G11" s="1"/>
  <c r="J17"/>
  <c r="E17" s="1"/>
  <c r="E20" s="1"/>
  <c r="D20" s="1"/>
  <c r="E15"/>
  <c r="D23" i="32"/>
  <c r="J11" i="20"/>
  <c r="F11" s="1"/>
  <c r="G11" s="1"/>
  <c r="J15"/>
  <c r="J15" i="18"/>
  <c r="J17" s="1"/>
  <c r="E17" s="1"/>
  <c r="E20" s="1"/>
  <c r="D20" s="1"/>
  <c r="J11" i="17"/>
  <c r="F11" s="1"/>
  <c r="G11" s="1"/>
  <c r="J15"/>
  <c r="J11" i="16"/>
  <c r="F11" s="1"/>
  <c r="G11" s="1"/>
  <c r="J15" i="15"/>
  <c r="J17" s="1"/>
  <c r="E17" s="1"/>
  <c r="E20" s="1"/>
  <c r="D20" s="1"/>
  <c r="J11" i="13"/>
  <c r="F11" s="1"/>
  <c r="G11" s="1"/>
  <c r="E15"/>
  <c r="J11" i="12"/>
  <c r="F11" s="1"/>
  <c r="G11" s="1"/>
  <c r="J17"/>
  <c r="E17" s="1"/>
  <c r="E20" s="1"/>
  <c r="D20" s="1"/>
  <c r="E15"/>
  <c r="J15" i="9"/>
  <c r="J11"/>
  <c r="F11" s="1"/>
  <c r="G11" s="1"/>
  <c r="J11" i="8"/>
  <c r="F11" s="1"/>
  <c r="G11" s="1"/>
  <c r="J11" i="6"/>
  <c r="F11" s="1"/>
  <c r="G11" s="1"/>
  <c r="J11" i="5"/>
  <c r="F11" s="1"/>
  <c r="G11" s="1"/>
  <c r="J15"/>
  <c r="J15" i="4"/>
  <c r="J11"/>
  <c r="F11" s="1"/>
  <c r="G11" s="1"/>
  <c r="J15" i="3"/>
  <c r="E15" s="1"/>
  <c r="J11" i="2"/>
  <c r="F11" s="1"/>
  <c r="G11" s="1"/>
  <c r="J15"/>
  <c r="J11" i="1"/>
  <c r="F11" s="1"/>
  <c r="G11" s="1"/>
  <c r="E16"/>
  <c r="J17"/>
  <c r="E17" s="1"/>
  <c r="J11" i="10"/>
  <c r="F11" s="1"/>
  <c r="G11" s="1"/>
  <c r="J15"/>
  <c r="J11" i="28"/>
  <c r="F11" s="1"/>
  <c r="G11" s="1"/>
  <c r="J15"/>
  <c r="J15" i="31"/>
  <c r="J11"/>
  <c r="F11" s="1"/>
  <c r="G11" s="1"/>
  <c r="J15" i="19"/>
  <c r="J11"/>
  <c r="F11" s="1"/>
  <c r="G11" s="1"/>
  <c r="J11" i="11"/>
  <c r="F11" s="1"/>
  <c r="G11" s="1"/>
  <c r="J15"/>
  <c r="J11" i="14"/>
  <c r="F11" s="1"/>
  <c r="G11" s="1"/>
  <c r="J15"/>
  <c r="J15" i="22"/>
  <c r="J11"/>
  <c r="F11" s="1"/>
  <c r="G11" s="1"/>
  <c r="J15" i="25"/>
  <c r="J11"/>
  <c r="F11" s="1"/>
  <c r="G11" s="1"/>
  <c r="J11" i="29"/>
  <c r="F11" s="1"/>
  <c r="G11" s="1"/>
  <c r="J15"/>
  <c r="J15" i="24"/>
  <c r="J11"/>
  <c r="F11" s="1"/>
  <c r="G11" s="1"/>
  <c r="J15" i="23"/>
  <c r="J11"/>
  <c r="F11" s="1"/>
  <c r="G11" s="1"/>
  <c r="J15" i="7"/>
  <c r="J11"/>
  <c r="F11" s="1"/>
  <c r="G11" s="1"/>
  <c r="J15" i="27"/>
  <c r="J11"/>
  <c r="F11" s="1"/>
  <c r="G11" s="1"/>
  <c r="E16" i="6"/>
  <c r="J17"/>
  <c r="E17" s="1"/>
  <c r="E20" s="1"/>
  <c r="D20" s="1"/>
  <c r="J17" i="30" l="1"/>
  <c r="E17" s="1"/>
  <c r="E20" s="1"/>
  <c r="D20" s="1"/>
  <c r="E15" i="18"/>
  <c r="E15" i="26"/>
  <c r="J17"/>
  <c r="E17" s="1"/>
  <c r="E20" s="1"/>
  <c r="D20" s="1"/>
  <c r="E15" i="20"/>
  <c r="J17"/>
  <c r="E17" s="1"/>
  <c r="E20" s="1"/>
  <c r="D20" s="1"/>
  <c r="E15" i="17"/>
  <c r="J17"/>
  <c r="E17" s="1"/>
  <c r="E20" s="1"/>
  <c r="D20" s="1"/>
  <c r="E15" i="15"/>
  <c r="E15" i="9"/>
  <c r="J17"/>
  <c r="E17" s="1"/>
  <c r="E20" s="1"/>
  <c r="D20" s="1"/>
  <c r="E15" i="5"/>
  <c r="J17"/>
  <c r="E17" s="1"/>
  <c r="E20" s="1"/>
  <c r="D20" s="1"/>
  <c r="J17" i="4"/>
  <c r="E17" s="1"/>
  <c r="E20" s="1"/>
  <c r="D20" s="1"/>
  <c r="E15"/>
  <c r="J17" i="3"/>
  <c r="E17" s="1"/>
  <c r="E20" s="1"/>
  <c r="D20" s="1"/>
  <c r="J17" i="2"/>
  <c r="E17" s="1"/>
  <c r="E20" s="1"/>
  <c r="D20" s="1"/>
  <c r="E15"/>
  <c r="J17" i="27"/>
  <c r="E17" s="1"/>
  <c r="E20" s="1"/>
  <c r="D20" s="1"/>
  <c r="E15"/>
  <c r="J17" i="23"/>
  <c r="E17" s="1"/>
  <c r="E20" s="1"/>
  <c r="D20" s="1"/>
  <c r="E15"/>
  <c r="J17" i="24"/>
  <c r="E17" s="1"/>
  <c r="E20" s="1"/>
  <c r="D20" s="1"/>
  <c r="E15"/>
  <c r="J17" i="29"/>
  <c r="E17" s="1"/>
  <c r="E20" s="1"/>
  <c r="D20" s="1"/>
  <c r="E15"/>
  <c r="J17" i="22"/>
  <c r="E17" s="1"/>
  <c r="E20" s="1"/>
  <c r="D20" s="1"/>
  <c r="E15"/>
  <c r="E15" i="19"/>
  <c r="J17"/>
  <c r="E17" s="1"/>
  <c r="E20" s="1"/>
  <c r="D20" s="1"/>
  <c r="E15" i="11"/>
  <c r="J17"/>
  <c r="E17" s="1"/>
  <c r="E20" s="1"/>
  <c r="D20" s="1"/>
  <c r="J17" i="28"/>
  <c r="E17" s="1"/>
  <c r="E20" s="1"/>
  <c r="D20" s="1"/>
  <c r="E15"/>
  <c r="E15" i="25"/>
  <c r="J17"/>
  <c r="E17" s="1"/>
  <c r="E20" s="1"/>
  <c r="D20" s="1"/>
  <c r="J17" i="14"/>
  <c r="E17" s="1"/>
  <c r="E20" s="1"/>
  <c r="D20" s="1"/>
  <c r="E15"/>
  <c r="E20" i="1"/>
  <c r="D20" s="1"/>
  <c r="E15" i="7"/>
  <c r="J17"/>
  <c r="E17" s="1"/>
  <c r="E20" s="1"/>
  <c r="D20" s="1"/>
  <c r="E15" i="31"/>
  <c r="J17"/>
  <c r="E17" s="1"/>
  <c r="E20" s="1"/>
  <c r="D20" s="1"/>
  <c r="J17" i="10"/>
  <c r="E17" s="1"/>
  <c r="E20" s="1"/>
  <c r="D20" s="1"/>
  <c r="E15"/>
  <c r="E26" i="32" l="1"/>
</calcChain>
</file>

<file path=xl/sharedStrings.xml><?xml version="1.0" encoding="utf-8"?>
<sst xmlns="http://schemas.openxmlformats.org/spreadsheetml/2006/main" count="1027" uniqueCount="39">
  <si>
    <t>CODIGO</t>
  </si>
  <si>
    <t>Nº de RECIBO</t>
  </si>
  <si>
    <t>PRODUCTOR</t>
  </si>
  <si>
    <t>TOTAL</t>
  </si>
  <si>
    <t>RUTA VILLANUEVA</t>
  </si>
  <si>
    <t>Finca</t>
  </si>
  <si>
    <t>Cantinas</t>
  </si>
  <si>
    <t>Resto</t>
  </si>
  <si>
    <t>045430</t>
  </si>
  <si>
    <t>LA ESTRELLA</t>
  </si>
  <si>
    <t>TOTALES =</t>
  </si>
  <si>
    <t xml:space="preserve">FECHA = </t>
  </si>
  <si>
    <t>TOTAL ACIDA =</t>
  </si>
  <si>
    <t>TOTAL LECHE BUENA =</t>
  </si>
  <si>
    <t>Acida</t>
  </si>
  <si>
    <t>TOTAL POR RECIBIDO =</t>
  </si>
  <si>
    <t>TOTAL ENTRADA POR FISICO =</t>
  </si>
  <si>
    <t>OBSERVACIONES =</t>
  </si>
  <si>
    <t>Primera Quincena</t>
  </si>
  <si>
    <t>Fecha</t>
  </si>
  <si>
    <t>Cantidad</t>
  </si>
  <si>
    <t>Total=</t>
  </si>
  <si>
    <t>Segunda Quincena</t>
  </si>
  <si>
    <t>Total Mes=</t>
  </si>
  <si>
    <t>Acida al Transportador</t>
  </si>
  <si>
    <t>LECHE ACIDA</t>
  </si>
  <si>
    <t>DANIRO TRUYOL DAZA</t>
  </si>
  <si>
    <t>037660</t>
  </si>
  <si>
    <t>FERMIN OVALLE ISAZA</t>
  </si>
  <si>
    <t>LA ARCADIA</t>
  </si>
  <si>
    <t>002250</t>
  </si>
  <si>
    <t>INV. ARAUJO BAUTE</t>
  </si>
  <si>
    <t>EL DESTINO</t>
  </si>
  <si>
    <t>040810</t>
  </si>
  <si>
    <t>CARLOS QUINTERO</t>
  </si>
  <si>
    <t>BELGICA</t>
  </si>
  <si>
    <t>013860</t>
  </si>
  <si>
    <t>RODRIGO DANGOND</t>
  </si>
  <si>
    <t>LAS MARIAS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</si>
</sst>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#,##0.0"/>
  </numFmts>
  <fonts count="16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2" xfId="0" applyNumberFormat="1" applyFont="1" applyBorder="1" applyAlignment="1" applyProtection="1">
      <alignment horizontal="center" vertical="center" wrapText="1"/>
      <protection locked="0"/>
    </xf>
    <xf numFmtId="3" fontId="1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</xf>
    <xf numFmtId="3" fontId="2" fillId="0" borderId="1" xfId="0" applyNumberFormat="1" applyFont="1" applyBorder="1" applyAlignment="1" applyProtection="1">
      <alignment horizontal="left" vertical="center" wrapText="1"/>
    </xf>
    <xf numFmtId="3" fontId="3" fillId="0" borderId="1" xfId="0" applyNumberFormat="1" applyFont="1" applyBorder="1" applyAlignment="1" applyProtection="1">
      <alignment horizontal="center" vertical="center" wrapText="1"/>
    </xf>
    <xf numFmtId="3" fontId="2" fillId="0" borderId="2" xfId="0" applyNumberFormat="1" applyFont="1" applyBorder="1" applyAlignment="1" applyProtection="1">
      <alignment horizontal="left" vertical="center" wrapText="1"/>
    </xf>
    <xf numFmtId="3" fontId="3" fillId="0" borderId="0" xfId="0" applyNumberFormat="1" applyFont="1" applyAlignment="1" applyProtection="1">
      <alignment horizontal="right" vertical="center" wrapText="1"/>
    </xf>
    <xf numFmtId="49" fontId="2" fillId="0" borderId="0" xfId="0" applyNumberFormat="1" applyFont="1" applyBorder="1" applyAlignment="1" applyProtection="1">
      <alignment horizontal="center" vertical="center" wrapText="1"/>
    </xf>
    <xf numFmtId="3" fontId="2" fillId="0" borderId="0" xfId="0" applyNumberFormat="1" applyFont="1" applyBorder="1" applyAlignment="1" applyProtection="1">
      <alignment horizontal="left" vertical="center" wrapText="1"/>
    </xf>
    <xf numFmtId="3" fontId="2" fillId="0" borderId="0" xfId="0" applyNumberFormat="1" applyFont="1" applyBorder="1" applyAlignment="1" applyProtection="1">
      <alignment horizontal="right" vertical="center" wrapText="1"/>
    </xf>
    <xf numFmtId="3" fontId="9" fillId="0" borderId="0" xfId="0" applyNumberFormat="1" applyFont="1" applyBorder="1" applyAlignment="1" applyProtection="1">
      <alignment horizontal="center" vertical="center" wrapText="1"/>
      <protection locked="0"/>
    </xf>
    <xf numFmtId="3" fontId="2" fillId="0" borderId="0" xfId="0" applyNumberFormat="1" applyFont="1" applyBorder="1" applyAlignment="1" applyProtection="1">
      <alignment horizontal="center" vertical="center" wrapText="1"/>
    </xf>
    <xf numFmtId="3" fontId="7" fillId="0" borderId="0" xfId="0" applyNumberFormat="1" applyFont="1" applyBorder="1" applyAlignment="1" applyProtection="1">
      <alignment horizontal="right" vertical="center" wrapText="1"/>
    </xf>
    <xf numFmtId="49" fontId="2" fillId="0" borderId="0" xfId="0" applyNumberFormat="1" applyFont="1" applyAlignment="1" applyProtection="1">
      <alignment horizontal="center" vertical="center" wrapText="1"/>
    </xf>
    <xf numFmtId="3" fontId="2" fillId="0" borderId="0" xfId="0" applyNumberFormat="1" applyFont="1" applyAlignment="1" applyProtection="1">
      <alignment horizontal="left" vertical="center" wrapText="1"/>
    </xf>
    <xf numFmtId="3" fontId="2" fillId="0" borderId="0" xfId="0" applyNumberFormat="1" applyFont="1" applyAlignment="1" applyProtection="1">
      <alignment horizontal="center" vertical="center" wrapText="1"/>
    </xf>
    <xf numFmtId="3" fontId="3" fillId="0" borderId="0" xfId="0" applyNumberFormat="1" applyFont="1" applyAlignment="1" applyProtection="1">
      <alignment horizontal="center" vertical="center" wrapText="1"/>
    </xf>
    <xf numFmtId="49" fontId="2" fillId="0" borderId="0" xfId="0" applyNumberFormat="1" applyFont="1" applyAlignment="1" applyProtection="1">
      <alignment vertical="center" wrapText="1"/>
    </xf>
    <xf numFmtId="49" fontId="3" fillId="0" borderId="0" xfId="0" applyNumberFormat="1" applyFont="1" applyAlignment="1" applyProtection="1">
      <alignment horizontal="right" vertical="center" wrapText="1"/>
    </xf>
    <xf numFmtId="49" fontId="3" fillId="0" borderId="1" xfId="0" applyNumberFormat="1" applyFont="1" applyBorder="1" applyAlignment="1" applyProtection="1">
      <alignment horizontal="center" vertical="center" wrapText="1"/>
    </xf>
    <xf numFmtId="3" fontId="3" fillId="0" borderId="3" xfId="0" applyNumberFormat="1" applyFont="1" applyBorder="1" applyAlignment="1" applyProtection="1">
      <alignment horizontal="right" vertical="center" wrapText="1"/>
    </xf>
    <xf numFmtId="3" fontId="10" fillId="0" borderId="0" xfId="0" applyNumberFormat="1" applyFont="1" applyBorder="1" applyAlignment="1" applyProtection="1">
      <alignment horizontal="right" vertical="center" wrapText="1"/>
    </xf>
    <xf numFmtId="49" fontId="10" fillId="0" borderId="0" xfId="0" applyNumberFormat="1" applyFont="1" applyBorder="1" applyAlignment="1" applyProtection="1">
      <alignment vertical="top" wrapText="1"/>
    </xf>
    <xf numFmtId="0" fontId="0" fillId="0" borderId="0" xfId="0" applyProtection="1">
      <protection hidden="1"/>
    </xf>
    <xf numFmtId="49" fontId="3" fillId="0" borderId="1" xfId="0" applyNumberFormat="1" applyFont="1" applyBorder="1" applyAlignment="1" applyProtection="1">
      <alignment horizontal="center" vertical="center" wrapText="1"/>
      <protection hidden="1"/>
    </xf>
    <xf numFmtId="3" fontId="3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3" fontId="11" fillId="0" borderId="1" xfId="0" applyNumberFormat="1" applyFont="1" applyBorder="1" applyAlignment="1" applyProtection="1">
      <alignment horizontal="center" vertical="center"/>
      <protection hidden="1"/>
    </xf>
    <xf numFmtId="15" fontId="0" fillId="0" borderId="1" xfId="0" applyNumberFormat="1" applyBorder="1" applyAlignment="1" applyProtection="1">
      <alignment horizontal="center" vertical="center"/>
      <protection hidden="1"/>
    </xf>
    <xf numFmtId="3" fontId="0" fillId="0" borderId="1" xfId="0" applyNumberFormat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15" fontId="8" fillId="0" borderId="3" xfId="0" applyNumberFormat="1" applyFont="1" applyBorder="1" applyAlignment="1" applyProtection="1">
      <alignment horizontal="right" vertical="center"/>
      <protection hidden="1"/>
    </xf>
    <xf numFmtId="3" fontId="12" fillId="0" borderId="4" xfId="0" applyNumberFormat="1" applyFont="1" applyBorder="1" applyProtection="1">
      <protection hidden="1"/>
    </xf>
    <xf numFmtId="15" fontId="0" fillId="0" borderId="0" xfId="0" applyNumberForma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right"/>
      <protection hidden="1"/>
    </xf>
    <xf numFmtId="3" fontId="4" fillId="2" borderId="5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center"/>
      <protection hidden="1"/>
    </xf>
    <xf numFmtId="3" fontId="8" fillId="0" borderId="1" xfId="0" applyNumberFormat="1" applyFont="1" applyBorder="1" applyAlignment="1" applyProtection="1">
      <alignment horizontal="center" vertical="center"/>
      <protection hidden="1"/>
    </xf>
    <xf numFmtId="3" fontId="3" fillId="0" borderId="0" xfId="0" applyNumberFormat="1" applyFont="1" applyBorder="1" applyAlignment="1" applyProtection="1">
      <alignment horizontal="right" vertical="center" wrapText="1"/>
    </xf>
    <xf numFmtId="3" fontId="4" fillId="0" borderId="0" xfId="0" applyNumberFormat="1" applyFont="1" applyBorder="1" applyAlignment="1" applyProtection="1">
      <alignment horizontal="center" vertical="center" wrapText="1"/>
    </xf>
    <xf numFmtId="3" fontId="5" fillId="0" borderId="6" xfId="0" applyNumberFormat="1" applyFont="1" applyBorder="1" applyAlignment="1" applyProtection="1">
      <alignment vertical="center" wrapText="1"/>
    </xf>
    <xf numFmtId="165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" xfId="0" applyNumberFormat="1" applyFont="1" applyFill="1" applyBorder="1" applyAlignment="1" applyProtection="1">
      <alignment horizontal="center" vertical="center" wrapText="1"/>
    </xf>
    <xf numFmtId="3" fontId="4" fillId="0" borderId="4" xfId="0" applyNumberFormat="1" applyFont="1" applyFill="1" applyBorder="1" applyAlignment="1" applyProtection="1">
      <alignment horizontal="center" vertical="center" wrapText="1"/>
    </xf>
    <xf numFmtId="3" fontId="4" fillId="0" borderId="7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Alignment="1" applyProtection="1">
      <alignment horizontal="center" vertical="center" wrapText="1"/>
    </xf>
    <xf numFmtId="3" fontId="5" fillId="0" borderId="0" xfId="0" applyNumberFormat="1" applyFont="1" applyFill="1" applyAlignment="1" applyProtection="1">
      <alignment horizontal="center" vertical="center" wrapText="1"/>
    </xf>
    <xf numFmtId="165" fontId="7" fillId="0" borderId="0" xfId="0" applyNumberFormat="1" applyFont="1" applyFill="1" applyBorder="1" applyAlignment="1" applyProtection="1">
      <alignment horizontal="center" vertical="center" wrapText="1"/>
    </xf>
    <xf numFmtId="165" fontId="13" fillId="0" borderId="0" xfId="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Alignment="1" applyProtection="1">
      <alignment horizontal="center" vertical="center" wrapText="1"/>
    </xf>
    <xf numFmtId="3" fontId="14" fillId="0" borderId="0" xfId="0" applyNumberFormat="1" applyFont="1" applyAlignment="1" applyProtection="1">
      <alignment vertical="center"/>
      <protection hidden="1"/>
    </xf>
    <xf numFmtId="164" fontId="5" fillId="0" borderId="8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Alignment="1" applyProtection="1">
      <alignment horizontal="right" vertical="top" wrapText="1"/>
    </xf>
    <xf numFmtId="49" fontId="13" fillId="0" borderId="9" xfId="0" applyNumberFormat="1" applyFont="1" applyBorder="1" applyAlignment="1" applyProtection="1">
      <alignment horizontal="left" vertical="top" wrapText="1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12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13" xfId="0" applyNumberFormat="1" applyFont="1" applyBorder="1" applyAlignment="1" applyProtection="1">
      <alignment horizontal="left" vertical="top" wrapText="1"/>
      <protection locked="0"/>
    </xf>
    <xf numFmtId="49" fontId="13" fillId="0" borderId="14" xfId="0" applyNumberFormat="1" applyFont="1" applyBorder="1" applyAlignment="1" applyProtection="1">
      <alignment horizontal="left" vertical="top" wrapText="1"/>
      <protection locked="0"/>
    </xf>
    <xf numFmtId="49" fontId="13" fillId="0" borderId="15" xfId="0" applyNumberFormat="1" applyFont="1" applyBorder="1" applyAlignment="1" applyProtection="1">
      <alignment horizontal="left" vertical="top" wrapText="1"/>
      <protection locked="0"/>
    </xf>
    <xf numFmtId="49" fontId="13" fillId="0" borderId="16" xfId="0" applyNumberFormat="1" applyFont="1" applyBorder="1" applyAlignment="1" applyProtection="1">
      <alignment horizontal="left" vertical="top" wrapText="1"/>
      <protection locked="0"/>
    </xf>
    <xf numFmtId="3" fontId="5" fillId="0" borderId="3" xfId="0" applyNumberFormat="1" applyFont="1" applyBorder="1" applyAlignment="1" applyProtection="1">
      <alignment horizontal="center" vertical="center" wrapText="1"/>
    </xf>
    <xf numFmtId="3" fontId="5" fillId="0" borderId="7" xfId="0" applyNumberFormat="1" applyFont="1" applyBorder="1" applyAlignment="1" applyProtection="1">
      <alignment horizontal="center" vertical="center" wrapText="1"/>
    </xf>
    <xf numFmtId="49" fontId="7" fillId="0" borderId="9" xfId="0" applyNumberFormat="1" applyFont="1" applyBorder="1" applyAlignment="1" applyProtection="1">
      <alignment horizontal="left" vertical="top" wrapText="1"/>
      <protection locked="0"/>
    </xf>
    <xf numFmtId="49" fontId="7" fillId="0" borderId="10" xfId="0" applyNumberFormat="1" applyFont="1" applyBorder="1" applyAlignment="1" applyProtection="1">
      <alignment horizontal="left" vertical="top" wrapText="1"/>
      <protection locked="0"/>
    </xf>
    <xf numFmtId="49" fontId="7" fillId="0" borderId="11" xfId="0" applyNumberFormat="1" applyFont="1" applyBorder="1" applyAlignment="1" applyProtection="1">
      <alignment horizontal="left" vertical="top" wrapText="1"/>
      <protection locked="0"/>
    </xf>
    <xf numFmtId="49" fontId="7" fillId="0" borderId="12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13" xfId="0" applyNumberFormat="1" applyFont="1" applyBorder="1" applyAlignment="1" applyProtection="1">
      <alignment horizontal="left" vertical="top" wrapText="1"/>
      <protection locked="0"/>
    </xf>
    <xf numFmtId="49" fontId="7" fillId="0" borderId="14" xfId="0" applyNumberFormat="1" applyFont="1" applyBorder="1" applyAlignment="1" applyProtection="1">
      <alignment horizontal="left" vertical="top" wrapText="1"/>
      <protection locked="0"/>
    </xf>
    <xf numFmtId="49" fontId="7" fillId="0" borderId="15" xfId="0" applyNumberFormat="1" applyFont="1" applyBorder="1" applyAlignment="1" applyProtection="1">
      <alignment horizontal="left" vertical="top" wrapText="1"/>
      <protection locked="0"/>
    </xf>
    <xf numFmtId="49" fontId="7" fillId="0" borderId="16" xfId="0" applyNumberFormat="1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center" vertical="center"/>
      <protection hidden="1"/>
    </xf>
    <xf numFmtId="3" fontId="12" fillId="0" borderId="0" xfId="0" applyNumberFormat="1" applyFont="1" applyAlignment="1" applyProtection="1">
      <alignment horizontal="center"/>
      <protection hidden="1"/>
    </xf>
    <xf numFmtId="0" fontId="15" fillId="0" borderId="1" xfId="0" applyFont="1" applyBorder="1" applyAlignment="1" applyProtection="1">
      <alignment horizontal="center" vertical="center" textRotation="255"/>
      <protection hidden="1"/>
    </xf>
  </cellXfs>
  <cellStyles count="1">
    <cellStyle name="Normal" xfId="0" builtinId="0"/>
  </cellStyles>
  <dxfs count="39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Ruta Villanueva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RESUMEN!$I$3</c:f>
              <c:strCache>
                <c:ptCount val="1"/>
                <c:pt idx="0">
                  <c:v>DANIRO TRUYOL DAZA</c:v>
                </c:pt>
              </c:strCache>
            </c:strRef>
          </c:tx>
          <c:cat>
            <c:numRef>
              <c:f>RESUMEN!$J$2:$AN$2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RESUMEN!$J$3:$AN$3</c:f>
              <c:numCache>
                <c:formatCode>#,##0</c:formatCode>
                <c:ptCount val="31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RESUMEN!$I$4</c:f>
              <c:strCache>
                <c:ptCount val="1"/>
                <c:pt idx="0">
                  <c:v>FERMIN OVALLE ISAZA</c:v>
                </c:pt>
              </c:strCache>
            </c:strRef>
          </c:tx>
          <c:cat>
            <c:numRef>
              <c:f>RESUMEN!$J$2:$AN$2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RESUMEN!$J$4:$AN$4</c:f>
              <c:numCache>
                <c:formatCode>#,##0</c:formatCode>
                <c:ptCount val="31"/>
                <c:pt idx="0">
                  <c:v>177</c:v>
                </c:pt>
                <c:pt idx="1">
                  <c:v>279</c:v>
                </c:pt>
                <c:pt idx="2">
                  <c:v>210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RESUMEN!$I$5</c:f>
              <c:strCache>
                <c:ptCount val="1"/>
                <c:pt idx="0">
                  <c:v>INV. ARAUJO BAUTE</c:v>
                </c:pt>
              </c:strCache>
            </c:strRef>
          </c:tx>
          <c:cat>
            <c:numRef>
              <c:f>RESUMEN!$J$2:$AN$2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RESUMEN!$J$5:$AN$5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RESUMEN!$I$6</c:f>
              <c:strCache>
                <c:ptCount val="1"/>
                <c:pt idx="0">
                  <c:v>CARLOS QUINTERO</c:v>
                </c:pt>
              </c:strCache>
            </c:strRef>
          </c:tx>
          <c:cat>
            <c:numRef>
              <c:f>RESUMEN!$J$2:$AN$2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RESUMEN!$J$6:$AN$6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RESUMEN!$I$7</c:f>
              <c:strCache>
                <c:ptCount val="1"/>
                <c:pt idx="0">
                  <c:v>RODRIGO DANGOND</c:v>
                </c:pt>
              </c:strCache>
            </c:strRef>
          </c:tx>
          <c:cat>
            <c:numRef>
              <c:f>RESUMEN!$J$2:$AN$2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RESUMEN!$J$7:$AN$7</c:f>
              <c:numCache>
                <c:formatCode>#,##0</c:formatCode>
                <c:ptCount val="31"/>
                <c:pt idx="0">
                  <c:v>170</c:v>
                </c:pt>
                <c:pt idx="1">
                  <c:v>200</c:v>
                </c:pt>
                <c:pt idx="2">
                  <c:v>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06328832"/>
        <c:axId val="106330368"/>
      </c:lineChart>
      <c:catAx>
        <c:axId val="1063288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6330368"/>
        <c:crosses val="autoZero"/>
        <c:auto val="1"/>
        <c:lblAlgn val="ctr"/>
        <c:lblOffset val="100"/>
      </c:catAx>
      <c:valAx>
        <c:axId val="10633036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63288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2363937335665313E-2"/>
          <c:y val="0.85768744023276167"/>
          <c:w val="0.78176768492698456"/>
          <c:h val="0.12131518443915452"/>
        </c:manualLayout>
      </c:layout>
      <c:txPr>
        <a:bodyPr/>
        <a:lstStyle/>
        <a:p>
          <a:pPr>
            <a:defRPr sz="6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95250</xdr:colOff>
      <xdr:row>8</xdr:row>
      <xdr:rowOff>142875</xdr:rowOff>
    </xdr:from>
    <xdr:to>
      <xdr:col>30</xdr:col>
      <xdr:colOff>247650</xdr:colOff>
      <xdr:row>21</xdr:row>
      <xdr:rowOff>104775</xdr:rowOff>
    </xdr:to>
    <xdr:graphicFrame macro="">
      <xdr:nvGraphicFramePr>
        <xdr:cNvPr id="251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20" sqref="E20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v>44562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>
        <v>2</v>
      </c>
      <c r="G5" s="3"/>
      <c r="H5" s="3"/>
      <c r="I5" s="49">
        <f t="shared" ref="I5:I10" si="0">J5</f>
        <v>80</v>
      </c>
      <c r="J5" s="19">
        <f t="shared" ref="J5:J10" si="1">IF(G5&gt;39,"Error",F5*40+G5-H5)</f>
        <v>80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>
        <v>4</v>
      </c>
      <c r="G6" s="3">
        <v>17</v>
      </c>
      <c r="H6" s="3"/>
      <c r="I6" s="49">
        <f>J6</f>
        <v>177</v>
      </c>
      <c r="J6" s="19">
        <f t="shared" si="1"/>
        <v>177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>
        <v>4</v>
      </c>
      <c r="G9" s="3">
        <v>10</v>
      </c>
      <c r="H9" s="5"/>
      <c r="I9" s="49">
        <f t="shared" si="0"/>
        <v>170</v>
      </c>
      <c r="J9" s="19">
        <f t="shared" si="1"/>
        <v>170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10</v>
      </c>
      <c r="G11" s="51">
        <f>(I11+K11)-F11*40</f>
        <v>27</v>
      </c>
      <c r="H11" s="51">
        <f>K11</f>
        <v>0</v>
      </c>
      <c r="I11" s="50">
        <f>SUM(I5:I10)</f>
        <v>427</v>
      </c>
      <c r="J11" s="19">
        <f>INT((I11+K11)/40)</f>
        <v>10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427</v>
      </c>
      <c r="J15" s="19">
        <f>I11+K11</f>
        <v>427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427</v>
      </c>
      <c r="J17" s="19">
        <f>J15-J16</f>
        <v>427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>
        <v>424</v>
      </c>
      <c r="F19" s="15"/>
    </row>
    <row r="20" spans="2:10">
      <c r="B20" s="11"/>
      <c r="C20" s="11"/>
      <c r="D20" s="16" t="str">
        <f>IF(E20&lt;0,"FALTANTE",IF(E20&gt;0,"SOBRANTE",""))</f>
        <v>FALTANTE</v>
      </c>
      <c r="E20" s="54">
        <f>E19-E17</f>
        <v>-3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phoneticPr fontId="6" type="noConversion"/>
  <conditionalFormatting sqref="G5:G10">
    <cfRule type="cellIs" dxfId="398" priority="46" stopIfTrue="1" operator="greaterThan">
      <formula>39</formula>
    </cfRule>
    <cfRule type="cellIs" dxfId="397" priority="47" stopIfTrue="1" operator="greaterThan">
      <formula>40</formula>
    </cfRule>
  </conditionalFormatting>
  <conditionalFormatting sqref="I5:I10">
    <cfRule type="cellIs" dxfId="396" priority="41" stopIfTrue="1" operator="equal">
      <formula>"Error"</formula>
    </cfRule>
    <cfRule type="cellIs" dxfId="395" priority="42" stopIfTrue="1" operator="equal">
      <formula>"""Error"""</formula>
    </cfRule>
    <cfRule type="cellIs" dxfId="394" priority="43" stopIfTrue="1" operator="equal">
      <formula>"""Error"""</formula>
    </cfRule>
  </conditionalFormatting>
  <conditionalFormatting sqref="G5:G10">
    <cfRule type="cellIs" dxfId="393" priority="25" stopIfTrue="1" operator="greaterThan">
      <formula>39</formula>
    </cfRule>
    <cfRule type="cellIs" dxfId="392" priority="26" stopIfTrue="1" operator="greaterThan">
      <formula>40</formula>
    </cfRule>
  </conditionalFormatting>
  <conditionalFormatting sqref="G5:G10">
    <cfRule type="cellIs" dxfId="391" priority="23" stopIfTrue="1" operator="greaterThan">
      <formula>39</formula>
    </cfRule>
    <cfRule type="cellIs" dxfId="390" priority="24" stopIfTrue="1" operator="greaterThan">
      <formula>40</formula>
    </cfRule>
  </conditionalFormatting>
  <conditionalFormatting sqref="D20">
    <cfRule type="cellIs" dxfId="389" priority="21" stopIfTrue="1" operator="equal">
      <formula>"SOBRANTE"</formula>
    </cfRule>
    <cfRule type="cellIs" dxfId="388" priority="22" stopIfTrue="1" operator="equal">
      <formula>"FALTANTE"</formula>
    </cfRule>
  </conditionalFormatting>
  <conditionalFormatting sqref="E20">
    <cfRule type="cellIs" dxfId="387" priority="19" stopIfTrue="1" operator="greaterThan">
      <formula>0</formula>
    </cfRule>
    <cfRule type="cellIs" dxfId="386" priority="20" stopIfTrue="1" operator="lessThan">
      <formula>0</formula>
    </cfRule>
  </conditionalFormatting>
  <dataValidations count="4"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custom" allowBlank="1" showInputMessage="1" showErrorMessage="1" errorTitle="ERROR DE DIGITACION" error="FAVOR NO DIGITAR AQUI" sqref="E15:E17">
      <formula1>"="</formula1>
    </dataValidation>
    <dataValidation type="custom" allowBlank="1" showInputMessage="1" showErrorMessage="1" errorTitle="ERROR DE DIGITACION" error="FAVOR NO DIGITAR AQUI" sqref="F11:I11">
      <formula1>"="</formula1>
    </dataValidation>
  </dataValidations>
  <printOptions verticalCentered="1"/>
  <pageMargins left="0.23622047244094491" right="0.23622047244094491" top="0.74803149606299213" bottom="0.74803149606299213" header="0.31496062992125984" footer="0.31496062992125984"/>
  <pageSetup scale="7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'09'!D2:E2+1</f>
        <v>44571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81" priority="39" stopIfTrue="1" operator="equal">
      <formula>"SOBRANTE"</formula>
    </cfRule>
    <cfRule type="cellIs" dxfId="280" priority="40" stopIfTrue="1" operator="equal">
      <formula>"FALTANTE"</formula>
    </cfRule>
  </conditionalFormatting>
  <conditionalFormatting sqref="E20">
    <cfRule type="cellIs" dxfId="279" priority="37" stopIfTrue="1" operator="greaterThan">
      <formula>0</formula>
    </cfRule>
    <cfRule type="cellIs" dxfId="278" priority="38" stopIfTrue="1" operator="lessThan">
      <formula>0</formula>
    </cfRule>
  </conditionalFormatting>
  <conditionalFormatting sqref="G5:G10">
    <cfRule type="cellIs" dxfId="277" priority="8" stopIfTrue="1" operator="greaterThan">
      <formula>39</formula>
    </cfRule>
    <cfRule type="cellIs" dxfId="276" priority="9" stopIfTrue="1" operator="greaterThan">
      <formula>40</formula>
    </cfRule>
  </conditionalFormatting>
  <conditionalFormatting sqref="I5:I10">
    <cfRule type="cellIs" dxfId="275" priority="5" stopIfTrue="1" operator="equal">
      <formula>"Error"</formula>
    </cfRule>
    <cfRule type="cellIs" dxfId="274" priority="6" stopIfTrue="1" operator="equal">
      <formula>"""Error"""</formula>
    </cfRule>
    <cfRule type="cellIs" dxfId="273" priority="7" stopIfTrue="1" operator="equal">
      <formula>"""Error"""</formula>
    </cfRule>
  </conditionalFormatting>
  <conditionalFormatting sqref="G5:G10">
    <cfRule type="cellIs" dxfId="272" priority="3" stopIfTrue="1" operator="greaterThan">
      <formula>39</formula>
    </cfRule>
    <cfRule type="cellIs" dxfId="271" priority="4" stopIfTrue="1" operator="greaterThan">
      <formula>40</formula>
    </cfRule>
  </conditionalFormatting>
  <conditionalFormatting sqref="G5:G10">
    <cfRule type="cellIs" dxfId="270" priority="1" stopIfTrue="1" operator="greaterThan">
      <formula>39</formula>
    </cfRule>
    <cfRule type="cellIs" dxfId="269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'10'!D2:E2+1</f>
        <v>44572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68" priority="39" stopIfTrue="1" operator="equal">
      <formula>"SOBRANTE"</formula>
    </cfRule>
    <cfRule type="cellIs" dxfId="267" priority="40" stopIfTrue="1" operator="equal">
      <formula>"FALTANTE"</formula>
    </cfRule>
  </conditionalFormatting>
  <conditionalFormatting sqref="E20">
    <cfRule type="cellIs" dxfId="266" priority="37" stopIfTrue="1" operator="greaterThan">
      <formula>0</formula>
    </cfRule>
    <cfRule type="cellIs" dxfId="265" priority="38" stopIfTrue="1" operator="lessThan">
      <formula>0</formula>
    </cfRule>
  </conditionalFormatting>
  <conditionalFormatting sqref="G5:G10">
    <cfRule type="cellIs" dxfId="264" priority="8" stopIfTrue="1" operator="greaterThan">
      <formula>39</formula>
    </cfRule>
    <cfRule type="cellIs" dxfId="263" priority="9" stopIfTrue="1" operator="greaterThan">
      <formula>40</formula>
    </cfRule>
  </conditionalFormatting>
  <conditionalFormatting sqref="I5:I10">
    <cfRule type="cellIs" dxfId="262" priority="5" stopIfTrue="1" operator="equal">
      <formula>"Error"</formula>
    </cfRule>
    <cfRule type="cellIs" dxfId="261" priority="6" stopIfTrue="1" operator="equal">
      <formula>"""Error"""</formula>
    </cfRule>
    <cfRule type="cellIs" dxfId="260" priority="7" stopIfTrue="1" operator="equal">
      <formula>"""Error"""</formula>
    </cfRule>
  </conditionalFormatting>
  <conditionalFormatting sqref="G5:G10">
    <cfRule type="cellIs" dxfId="259" priority="3" stopIfTrue="1" operator="greaterThan">
      <formula>39</formula>
    </cfRule>
    <cfRule type="cellIs" dxfId="258" priority="4" stopIfTrue="1" operator="greaterThan">
      <formula>40</formula>
    </cfRule>
  </conditionalFormatting>
  <conditionalFormatting sqref="G5:G10">
    <cfRule type="cellIs" dxfId="257" priority="1" stopIfTrue="1" operator="greaterThan">
      <formula>39</formula>
    </cfRule>
    <cfRule type="cellIs" dxfId="256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'11'!D2:E2+1</f>
        <v>44573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55" priority="39" stopIfTrue="1" operator="equal">
      <formula>"SOBRANTE"</formula>
    </cfRule>
    <cfRule type="cellIs" dxfId="254" priority="40" stopIfTrue="1" operator="equal">
      <formula>"FALTANTE"</formula>
    </cfRule>
  </conditionalFormatting>
  <conditionalFormatting sqref="E20">
    <cfRule type="cellIs" dxfId="253" priority="37" stopIfTrue="1" operator="greaterThan">
      <formula>0</formula>
    </cfRule>
    <cfRule type="cellIs" dxfId="252" priority="38" stopIfTrue="1" operator="lessThan">
      <formula>0</formula>
    </cfRule>
  </conditionalFormatting>
  <conditionalFormatting sqref="G5:G10">
    <cfRule type="cellIs" dxfId="251" priority="8" stopIfTrue="1" operator="greaterThan">
      <formula>39</formula>
    </cfRule>
    <cfRule type="cellIs" dxfId="250" priority="9" stopIfTrue="1" operator="greaterThan">
      <formula>40</formula>
    </cfRule>
  </conditionalFormatting>
  <conditionalFormatting sqref="I5:I10">
    <cfRule type="cellIs" dxfId="249" priority="5" stopIfTrue="1" operator="equal">
      <formula>"Error"</formula>
    </cfRule>
    <cfRule type="cellIs" dxfId="248" priority="6" stopIfTrue="1" operator="equal">
      <formula>"""Error"""</formula>
    </cfRule>
    <cfRule type="cellIs" dxfId="247" priority="7" stopIfTrue="1" operator="equal">
      <formula>"""Error"""</formula>
    </cfRule>
  </conditionalFormatting>
  <conditionalFormatting sqref="G5:G10">
    <cfRule type="cellIs" dxfId="246" priority="3" stopIfTrue="1" operator="greaterThan">
      <formula>39</formula>
    </cfRule>
    <cfRule type="cellIs" dxfId="245" priority="4" stopIfTrue="1" operator="greaterThan">
      <formula>40</formula>
    </cfRule>
  </conditionalFormatting>
  <conditionalFormatting sqref="G5:G10">
    <cfRule type="cellIs" dxfId="244" priority="1" stopIfTrue="1" operator="greaterThan">
      <formula>39</formula>
    </cfRule>
    <cfRule type="cellIs" dxfId="243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'12'!D2:E2+1</f>
        <v>44574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42" priority="39" stopIfTrue="1" operator="equal">
      <formula>"SOBRANTE"</formula>
    </cfRule>
    <cfRule type="cellIs" dxfId="241" priority="40" stopIfTrue="1" operator="equal">
      <formula>"FALTANTE"</formula>
    </cfRule>
  </conditionalFormatting>
  <conditionalFormatting sqref="E20">
    <cfRule type="cellIs" dxfId="240" priority="37" stopIfTrue="1" operator="greaterThan">
      <formula>0</formula>
    </cfRule>
    <cfRule type="cellIs" dxfId="239" priority="38" stopIfTrue="1" operator="lessThan">
      <formula>0</formula>
    </cfRule>
  </conditionalFormatting>
  <conditionalFormatting sqref="G5:G10">
    <cfRule type="cellIs" dxfId="238" priority="8" stopIfTrue="1" operator="greaterThan">
      <formula>39</formula>
    </cfRule>
    <cfRule type="cellIs" dxfId="237" priority="9" stopIfTrue="1" operator="greaterThan">
      <formula>40</formula>
    </cfRule>
  </conditionalFormatting>
  <conditionalFormatting sqref="I5:I10">
    <cfRule type="cellIs" dxfId="236" priority="5" stopIfTrue="1" operator="equal">
      <formula>"Error"</formula>
    </cfRule>
    <cfRule type="cellIs" dxfId="235" priority="6" stopIfTrue="1" operator="equal">
      <formula>"""Error"""</formula>
    </cfRule>
    <cfRule type="cellIs" dxfId="234" priority="7" stopIfTrue="1" operator="equal">
      <formula>"""Error"""</formula>
    </cfRule>
  </conditionalFormatting>
  <conditionalFormatting sqref="G5:G10">
    <cfRule type="cellIs" dxfId="233" priority="3" stopIfTrue="1" operator="greaterThan">
      <formula>39</formula>
    </cfRule>
    <cfRule type="cellIs" dxfId="232" priority="4" stopIfTrue="1" operator="greaterThan">
      <formula>40</formula>
    </cfRule>
  </conditionalFormatting>
  <conditionalFormatting sqref="G5:G10">
    <cfRule type="cellIs" dxfId="231" priority="1" stopIfTrue="1" operator="greaterThan">
      <formula>39</formula>
    </cfRule>
    <cfRule type="cellIs" dxfId="230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'13'!D2:E2+1</f>
        <v>44575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29" priority="39" stopIfTrue="1" operator="equal">
      <formula>"SOBRANTE"</formula>
    </cfRule>
    <cfRule type="cellIs" dxfId="228" priority="40" stopIfTrue="1" operator="equal">
      <formula>"FALTANTE"</formula>
    </cfRule>
  </conditionalFormatting>
  <conditionalFormatting sqref="E20">
    <cfRule type="cellIs" dxfId="227" priority="37" stopIfTrue="1" operator="greaterThan">
      <formula>0</formula>
    </cfRule>
    <cfRule type="cellIs" dxfId="226" priority="38" stopIfTrue="1" operator="lessThan">
      <formula>0</formula>
    </cfRule>
  </conditionalFormatting>
  <conditionalFormatting sqref="G5:G10">
    <cfRule type="cellIs" dxfId="225" priority="8" stopIfTrue="1" operator="greaterThan">
      <formula>39</formula>
    </cfRule>
    <cfRule type="cellIs" dxfId="224" priority="9" stopIfTrue="1" operator="greaterThan">
      <formula>40</formula>
    </cfRule>
  </conditionalFormatting>
  <conditionalFormatting sqref="I5:I10">
    <cfRule type="cellIs" dxfId="223" priority="5" stopIfTrue="1" operator="equal">
      <formula>"Error"</formula>
    </cfRule>
    <cfRule type="cellIs" dxfId="222" priority="6" stopIfTrue="1" operator="equal">
      <formula>"""Error"""</formula>
    </cfRule>
    <cfRule type="cellIs" dxfId="221" priority="7" stopIfTrue="1" operator="equal">
      <formula>"""Error"""</formula>
    </cfRule>
  </conditionalFormatting>
  <conditionalFormatting sqref="G5:G10">
    <cfRule type="cellIs" dxfId="220" priority="3" stopIfTrue="1" operator="greaterThan">
      <formula>39</formula>
    </cfRule>
    <cfRule type="cellIs" dxfId="219" priority="4" stopIfTrue="1" operator="greaterThan">
      <formula>40</formula>
    </cfRule>
  </conditionalFormatting>
  <conditionalFormatting sqref="G5:G10">
    <cfRule type="cellIs" dxfId="218" priority="1" stopIfTrue="1" operator="greaterThan">
      <formula>39</formula>
    </cfRule>
    <cfRule type="cellIs" dxfId="217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'14'!D2:E2+1</f>
        <v>44576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56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5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16" priority="39" stopIfTrue="1" operator="equal">
      <formula>"SOBRANTE"</formula>
    </cfRule>
    <cfRule type="cellIs" dxfId="215" priority="40" stopIfTrue="1" operator="equal">
      <formula>"FALTANTE"</formula>
    </cfRule>
  </conditionalFormatting>
  <conditionalFormatting sqref="E20">
    <cfRule type="cellIs" dxfId="214" priority="37" stopIfTrue="1" operator="greaterThan">
      <formula>0</formula>
    </cfRule>
    <cfRule type="cellIs" dxfId="213" priority="38" stopIfTrue="1" operator="lessThan">
      <formula>0</formula>
    </cfRule>
  </conditionalFormatting>
  <conditionalFormatting sqref="G5:G10">
    <cfRule type="cellIs" dxfId="212" priority="8" stopIfTrue="1" operator="greaterThan">
      <formula>39</formula>
    </cfRule>
    <cfRule type="cellIs" dxfId="211" priority="9" stopIfTrue="1" operator="greaterThan">
      <formula>40</formula>
    </cfRule>
  </conditionalFormatting>
  <conditionalFormatting sqref="I5:I10">
    <cfRule type="cellIs" dxfId="210" priority="5" stopIfTrue="1" operator="equal">
      <formula>"Error"</formula>
    </cfRule>
    <cfRule type="cellIs" dxfId="209" priority="6" stopIfTrue="1" operator="equal">
      <formula>"""Error"""</formula>
    </cfRule>
    <cfRule type="cellIs" dxfId="208" priority="7" stopIfTrue="1" operator="equal">
      <formula>"""Error"""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  <pageSetup orientation="portrait" horizontalDpi="120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'15'!D2:E2+1</f>
        <v>44577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07" priority="39" stopIfTrue="1" operator="equal">
      <formula>"SOBRANTE"</formula>
    </cfRule>
    <cfRule type="cellIs" dxfId="206" priority="40" stopIfTrue="1" operator="equal">
      <formula>"FALTANTE"</formula>
    </cfRule>
  </conditionalFormatting>
  <conditionalFormatting sqref="E20">
    <cfRule type="cellIs" dxfId="205" priority="37" stopIfTrue="1" operator="greaterThan">
      <formula>0</formula>
    </cfRule>
    <cfRule type="cellIs" dxfId="204" priority="38" stopIfTrue="1" operator="lessThan">
      <formula>0</formula>
    </cfRule>
  </conditionalFormatting>
  <conditionalFormatting sqref="G5:G10">
    <cfRule type="cellIs" dxfId="203" priority="8" stopIfTrue="1" operator="greaterThan">
      <formula>39</formula>
    </cfRule>
    <cfRule type="cellIs" dxfId="202" priority="9" stopIfTrue="1" operator="greaterThan">
      <formula>40</formula>
    </cfRule>
  </conditionalFormatting>
  <conditionalFormatting sqref="I5:I10">
    <cfRule type="cellIs" dxfId="201" priority="5" stopIfTrue="1" operator="equal">
      <formula>"Error"</formula>
    </cfRule>
    <cfRule type="cellIs" dxfId="200" priority="6" stopIfTrue="1" operator="equal">
      <formula>"""Error"""</formula>
    </cfRule>
    <cfRule type="cellIs" dxfId="199" priority="7" stopIfTrue="1" operator="equal">
      <formula>"""Error"""</formula>
    </cfRule>
  </conditionalFormatting>
  <conditionalFormatting sqref="G5:G10">
    <cfRule type="cellIs" dxfId="198" priority="3" stopIfTrue="1" operator="greaterThan">
      <formula>39</formula>
    </cfRule>
    <cfRule type="cellIs" dxfId="197" priority="4" stopIfTrue="1" operator="greaterThan">
      <formula>40</formula>
    </cfRule>
  </conditionalFormatting>
  <conditionalFormatting sqref="G5:G10">
    <cfRule type="cellIs" dxfId="196" priority="1" stopIfTrue="1" operator="greaterThan">
      <formula>39</formula>
    </cfRule>
    <cfRule type="cellIs" dxfId="195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'16'!D2:E2+1</f>
        <v>44578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94" priority="39" stopIfTrue="1" operator="equal">
      <formula>"SOBRANTE"</formula>
    </cfRule>
    <cfRule type="cellIs" dxfId="193" priority="40" stopIfTrue="1" operator="equal">
      <formula>"FALTANTE"</formula>
    </cfRule>
  </conditionalFormatting>
  <conditionalFormatting sqref="E20">
    <cfRule type="cellIs" dxfId="192" priority="37" stopIfTrue="1" operator="greaterThan">
      <formula>0</formula>
    </cfRule>
    <cfRule type="cellIs" dxfId="191" priority="38" stopIfTrue="1" operator="lessThan">
      <formula>0</formula>
    </cfRule>
  </conditionalFormatting>
  <conditionalFormatting sqref="G5:G10">
    <cfRule type="cellIs" dxfId="190" priority="8" stopIfTrue="1" operator="greaterThan">
      <formula>39</formula>
    </cfRule>
    <cfRule type="cellIs" dxfId="189" priority="9" stopIfTrue="1" operator="greaterThan">
      <formula>40</formula>
    </cfRule>
  </conditionalFormatting>
  <conditionalFormatting sqref="I5:I10">
    <cfRule type="cellIs" dxfId="188" priority="5" stopIfTrue="1" operator="equal">
      <formula>"Error"</formula>
    </cfRule>
    <cfRule type="cellIs" dxfId="187" priority="6" stopIfTrue="1" operator="equal">
      <formula>"""Error"""</formula>
    </cfRule>
    <cfRule type="cellIs" dxfId="186" priority="7" stopIfTrue="1" operator="equal">
      <formula>"""Error"""</formula>
    </cfRule>
  </conditionalFormatting>
  <conditionalFormatting sqref="G5:G10">
    <cfRule type="cellIs" dxfId="185" priority="3" stopIfTrue="1" operator="greaterThan">
      <formula>39</formula>
    </cfRule>
    <cfRule type="cellIs" dxfId="184" priority="4" stopIfTrue="1" operator="greaterThan">
      <formula>40</formula>
    </cfRule>
  </conditionalFormatting>
  <conditionalFormatting sqref="G5:G10">
    <cfRule type="cellIs" dxfId="183" priority="1" stopIfTrue="1" operator="greaterThan">
      <formula>39</formula>
    </cfRule>
    <cfRule type="cellIs" dxfId="182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'17'!D2:E2+1</f>
        <v>44579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81" priority="45" stopIfTrue="1" operator="equal">
      <formula>"SOBRANTE"</formula>
    </cfRule>
    <cfRule type="cellIs" dxfId="180" priority="46" stopIfTrue="1" operator="equal">
      <formula>"FALTANTE"</formula>
    </cfRule>
  </conditionalFormatting>
  <conditionalFormatting sqref="E20">
    <cfRule type="cellIs" dxfId="179" priority="43" stopIfTrue="1" operator="greaterThan">
      <formula>0</formula>
    </cfRule>
    <cfRule type="cellIs" dxfId="178" priority="44" stopIfTrue="1" operator="lessThan">
      <formula>0</formula>
    </cfRule>
  </conditionalFormatting>
  <conditionalFormatting sqref="G5:G10">
    <cfRule type="cellIs" dxfId="177" priority="8" stopIfTrue="1" operator="greaterThan">
      <formula>39</formula>
    </cfRule>
    <cfRule type="cellIs" dxfId="176" priority="9" stopIfTrue="1" operator="greaterThan">
      <formula>40</formula>
    </cfRule>
  </conditionalFormatting>
  <conditionalFormatting sqref="I5:I10">
    <cfRule type="cellIs" dxfId="175" priority="5" stopIfTrue="1" operator="equal">
      <formula>"Error"</formula>
    </cfRule>
    <cfRule type="cellIs" dxfId="174" priority="6" stopIfTrue="1" operator="equal">
      <formula>"""Error"""</formula>
    </cfRule>
    <cfRule type="cellIs" dxfId="173" priority="7" stopIfTrue="1" operator="equal">
      <formula>"""Error"""</formula>
    </cfRule>
  </conditionalFormatting>
  <conditionalFormatting sqref="G5:G10">
    <cfRule type="cellIs" dxfId="172" priority="3" stopIfTrue="1" operator="greaterThan">
      <formula>39</formula>
    </cfRule>
    <cfRule type="cellIs" dxfId="171" priority="4" stopIfTrue="1" operator="greaterThan">
      <formula>40</formula>
    </cfRule>
  </conditionalFormatting>
  <conditionalFormatting sqref="G5:G10">
    <cfRule type="cellIs" dxfId="170" priority="1" stopIfTrue="1" operator="greaterThan">
      <formula>39</formula>
    </cfRule>
    <cfRule type="cellIs" dxfId="169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'18'!D2:E2+1</f>
        <v>44580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68" priority="39" stopIfTrue="1" operator="equal">
      <formula>"SOBRANTE"</formula>
    </cfRule>
    <cfRule type="cellIs" dxfId="167" priority="40" stopIfTrue="1" operator="equal">
      <formula>"FALTANTE"</formula>
    </cfRule>
  </conditionalFormatting>
  <conditionalFormatting sqref="E20">
    <cfRule type="cellIs" dxfId="166" priority="37" stopIfTrue="1" operator="greaterThan">
      <formula>0</formula>
    </cfRule>
    <cfRule type="cellIs" dxfId="165" priority="38" stopIfTrue="1" operator="lessThan">
      <formula>0</formula>
    </cfRule>
  </conditionalFormatting>
  <conditionalFormatting sqref="G5:G10">
    <cfRule type="cellIs" dxfId="164" priority="8" stopIfTrue="1" operator="greaterThan">
      <formula>39</formula>
    </cfRule>
    <cfRule type="cellIs" dxfId="163" priority="9" stopIfTrue="1" operator="greaterThan">
      <formula>40</formula>
    </cfRule>
  </conditionalFormatting>
  <conditionalFormatting sqref="I5:I10">
    <cfRule type="cellIs" dxfId="162" priority="5" stopIfTrue="1" operator="equal">
      <formula>"Error"</formula>
    </cfRule>
    <cfRule type="cellIs" dxfId="161" priority="6" stopIfTrue="1" operator="equal">
      <formula>"""Error"""</formula>
    </cfRule>
    <cfRule type="cellIs" dxfId="160" priority="7" stopIfTrue="1" operator="equal">
      <formula>"""Error"""</formula>
    </cfRule>
  </conditionalFormatting>
  <conditionalFormatting sqref="G5:G10">
    <cfRule type="cellIs" dxfId="159" priority="3" stopIfTrue="1" operator="greaterThan">
      <formula>39</formula>
    </cfRule>
    <cfRule type="cellIs" dxfId="158" priority="4" stopIfTrue="1" operator="greaterThan">
      <formula>40</formula>
    </cfRule>
  </conditionalFormatting>
  <conditionalFormatting sqref="G5:G10">
    <cfRule type="cellIs" dxfId="157" priority="1" stopIfTrue="1" operator="greaterThan">
      <formula>39</formula>
    </cfRule>
    <cfRule type="cellIs" dxfId="156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20" sqref="E20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'01'!D2:E2+1</f>
        <v>44563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>
        <v>2</v>
      </c>
      <c r="G5" s="3"/>
      <c r="H5" s="3"/>
      <c r="I5" s="49">
        <f t="shared" ref="I5:I10" si="0">J5</f>
        <v>80</v>
      </c>
      <c r="J5" s="19">
        <f t="shared" ref="J5:J10" si="1">IF(G5&gt;39,"Error",F5*40+G5-H5)</f>
        <v>80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>
        <v>6</v>
      </c>
      <c r="G6" s="3">
        <v>39</v>
      </c>
      <c r="H6" s="3"/>
      <c r="I6" s="49">
        <f>J6</f>
        <v>279</v>
      </c>
      <c r="J6" s="19">
        <f t="shared" si="1"/>
        <v>279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>
        <v>5</v>
      </c>
      <c r="G9" s="3"/>
      <c r="H9" s="5"/>
      <c r="I9" s="49">
        <f t="shared" si="0"/>
        <v>200</v>
      </c>
      <c r="J9" s="19">
        <f t="shared" si="1"/>
        <v>200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13</v>
      </c>
      <c r="G11" s="51">
        <f>(I11+K11)-F11*40</f>
        <v>39</v>
      </c>
      <c r="H11" s="51">
        <f>K11</f>
        <v>0</v>
      </c>
      <c r="I11" s="50">
        <f>SUM(I5:I10)</f>
        <v>559</v>
      </c>
      <c r="J11" s="19">
        <f>INT((I11+K11)/40)</f>
        <v>13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559</v>
      </c>
      <c r="J15" s="19">
        <f>I11+K11</f>
        <v>559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559</v>
      </c>
      <c r="J17" s="19">
        <f>J15-J16</f>
        <v>559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>
        <v>559</v>
      </c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385" priority="39" stopIfTrue="1" operator="equal">
      <formula>"SOBRANTE"</formula>
    </cfRule>
    <cfRule type="cellIs" dxfId="384" priority="40" stopIfTrue="1" operator="equal">
      <formula>"FALTANTE"</formula>
    </cfRule>
  </conditionalFormatting>
  <conditionalFormatting sqref="E20">
    <cfRule type="cellIs" dxfId="383" priority="37" stopIfTrue="1" operator="greaterThan">
      <formula>0</formula>
    </cfRule>
    <cfRule type="cellIs" dxfId="382" priority="38" stopIfTrue="1" operator="lessThan">
      <formula>0</formula>
    </cfRule>
  </conditionalFormatting>
  <conditionalFormatting sqref="G5:G10">
    <cfRule type="cellIs" dxfId="381" priority="8" stopIfTrue="1" operator="greaterThan">
      <formula>39</formula>
    </cfRule>
    <cfRule type="cellIs" dxfId="380" priority="9" stopIfTrue="1" operator="greaterThan">
      <formula>40</formula>
    </cfRule>
  </conditionalFormatting>
  <conditionalFormatting sqref="I5:I10">
    <cfRule type="cellIs" dxfId="379" priority="5" stopIfTrue="1" operator="equal">
      <formula>"Error"</formula>
    </cfRule>
    <cfRule type="cellIs" dxfId="378" priority="6" stopIfTrue="1" operator="equal">
      <formula>"""Error"""</formula>
    </cfRule>
    <cfRule type="cellIs" dxfId="377" priority="7" stopIfTrue="1" operator="equal">
      <formula>"""Error"""</formula>
    </cfRule>
  </conditionalFormatting>
  <conditionalFormatting sqref="G5:G10">
    <cfRule type="cellIs" dxfId="376" priority="3" stopIfTrue="1" operator="greaterThan">
      <formula>39</formula>
    </cfRule>
    <cfRule type="cellIs" dxfId="375" priority="4" stopIfTrue="1" operator="greaterThan">
      <formula>40</formula>
    </cfRule>
  </conditionalFormatting>
  <conditionalFormatting sqref="G5:G10">
    <cfRule type="cellIs" dxfId="374" priority="1" stopIfTrue="1" operator="greaterThan">
      <formula>39</formula>
    </cfRule>
    <cfRule type="cellIs" dxfId="373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'19'!D2:E2+1</f>
        <v>44581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55" priority="39" stopIfTrue="1" operator="equal">
      <formula>"SOBRANTE"</formula>
    </cfRule>
    <cfRule type="cellIs" dxfId="154" priority="40" stopIfTrue="1" operator="equal">
      <formula>"FALTANTE"</formula>
    </cfRule>
  </conditionalFormatting>
  <conditionalFormatting sqref="E20">
    <cfRule type="cellIs" dxfId="153" priority="37" stopIfTrue="1" operator="greaterThan">
      <formula>0</formula>
    </cfRule>
    <cfRule type="cellIs" dxfId="152" priority="38" stopIfTrue="1" operator="lessThan">
      <formula>0</formula>
    </cfRule>
  </conditionalFormatting>
  <conditionalFormatting sqref="G5:G10">
    <cfRule type="cellIs" dxfId="151" priority="8" stopIfTrue="1" operator="greaterThan">
      <formula>39</formula>
    </cfRule>
    <cfRule type="cellIs" dxfId="150" priority="9" stopIfTrue="1" operator="greaterThan">
      <formula>40</formula>
    </cfRule>
  </conditionalFormatting>
  <conditionalFormatting sqref="I5:I10">
    <cfRule type="cellIs" dxfId="149" priority="5" stopIfTrue="1" operator="equal">
      <formula>"Error"</formula>
    </cfRule>
    <cfRule type="cellIs" dxfId="148" priority="6" stopIfTrue="1" operator="equal">
      <formula>"""Error"""</formula>
    </cfRule>
    <cfRule type="cellIs" dxfId="147" priority="7" stopIfTrue="1" operator="equal">
      <formula>"""Error"""</formula>
    </cfRule>
  </conditionalFormatting>
  <conditionalFormatting sqref="G5:G10">
    <cfRule type="cellIs" dxfId="146" priority="3" stopIfTrue="1" operator="greaterThan">
      <formula>39</formula>
    </cfRule>
    <cfRule type="cellIs" dxfId="145" priority="4" stopIfTrue="1" operator="greaterThan">
      <formula>40</formula>
    </cfRule>
  </conditionalFormatting>
  <conditionalFormatting sqref="G5:G10">
    <cfRule type="cellIs" dxfId="144" priority="1" stopIfTrue="1" operator="greaterThan">
      <formula>39</formula>
    </cfRule>
    <cfRule type="cellIs" dxfId="143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'20'!D2:E2+1</f>
        <v>44582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42" priority="43" stopIfTrue="1" operator="equal">
      <formula>"SOBRANTE"</formula>
    </cfRule>
    <cfRule type="cellIs" dxfId="141" priority="44" stopIfTrue="1" operator="equal">
      <formula>"FALTANTE"</formula>
    </cfRule>
  </conditionalFormatting>
  <conditionalFormatting sqref="E20">
    <cfRule type="cellIs" dxfId="140" priority="41" stopIfTrue="1" operator="greaterThan">
      <formula>0</formula>
    </cfRule>
    <cfRule type="cellIs" dxfId="139" priority="42" stopIfTrue="1" operator="lessThan">
      <formula>0</formula>
    </cfRule>
  </conditionalFormatting>
  <conditionalFormatting sqref="G5:G10">
    <cfRule type="cellIs" dxfId="138" priority="8" stopIfTrue="1" operator="greaterThan">
      <formula>39</formula>
    </cfRule>
    <cfRule type="cellIs" dxfId="137" priority="9" stopIfTrue="1" operator="greaterThan">
      <formula>40</formula>
    </cfRule>
  </conditionalFormatting>
  <conditionalFormatting sqref="I5:I10">
    <cfRule type="cellIs" dxfId="136" priority="5" stopIfTrue="1" operator="equal">
      <formula>"Error"</formula>
    </cfRule>
    <cfRule type="cellIs" dxfId="135" priority="6" stopIfTrue="1" operator="equal">
      <formula>"""Error"""</formula>
    </cfRule>
    <cfRule type="cellIs" dxfId="134" priority="7" stopIfTrue="1" operator="equal">
      <formula>"""Error"""</formula>
    </cfRule>
  </conditionalFormatting>
  <conditionalFormatting sqref="G5:G10">
    <cfRule type="cellIs" dxfId="133" priority="3" stopIfTrue="1" operator="greaterThan">
      <formula>39</formula>
    </cfRule>
    <cfRule type="cellIs" dxfId="132" priority="4" stopIfTrue="1" operator="greaterThan">
      <formula>40</formula>
    </cfRule>
  </conditionalFormatting>
  <conditionalFormatting sqref="G5:G10">
    <cfRule type="cellIs" dxfId="131" priority="1" stopIfTrue="1" operator="greaterThan">
      <formula>39</formula>
    </cfRule>
    <cfRule type="cellIs" dxfId="130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'21'!D2:E2+1</f>
        <v>44583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29" priority="39" stopIfTrue="1" operator="equal">
      <formula>"SOBRANTE"</formula>
    </cfRule>
    <cfRule type="cellIs" dxfId="128" priority="40" stopIfTrue="1" operator="equal">
      <formula>"FALTANTE"</formula>
    </cfRule>
  </conditionalFormatting>
  <conditionalFormatting sqref="E20">
    <cfRule type="cellIs" dxfId="127" priority="37" stopIfTrue="1" operator="greaterThan">
      <formula>0</formula>
    </cfRule>
    <cfRule type="cellIs" dxfId="126" priority="38" stopIfTrue="1" operator="lessThan">
      <formula>0</formula>
    </cfRule>
  </conditionalFormatting>
  <conditionalFormatting sqref="G5:G10">
    <cfRule type="cellIs" dxfId="125" priority="8" stopIfTrue="1" operator="greaterThan">
      <formula>39</formula>
    </cfRule>
    <cfRule type="cellIs" dxfId="124" priority="9" stopIfTrue="1" operator="greaterThan">
      <formula>40</formula>
    </cfRule>
  </conditionalFormatting>
  <conditionalFormatting sqref="I5:I10">
    <cfRule type="cellIs" dxfId="123" priority="5" stopIfTrue="1" operator="equal">
      <formula>"Error"</formula>
    </cfRule>
    <cfRule type="cellIs" dxfId="122" priority="6" stopIfTrue="1" operator="equal">
      <formula>"""Error"""</formula>
    </cfRule>
    <cfRule type="cellIs" dxfId="121" priority="7" stopIfTrue="1" operator="equal">
      <formula>"""Error"""</formula>
    </cfRule>
  </conditionalFormatting>
  <conditionalFormatting sqref="G5:G10">
    <cfRule type="cellIs" dxfId="120" priority="3" stopIfTrue="1" operator="greaterThan">
      <formula>39</formula>
    </cfRule>
    <cfRule type="cellIs" dxfId="119" priority="4" stopIfTrue="1" operator="greaterThan">
      <formula>40</formula>
    </cfRule>
  </conditionalFormatting>
  <conditionalFormatting sqref="G5:G10">
    <cfRule type="cellIs" dxfId="118" priority="1" stopIfTrue="1" operator="greaterThan">
      <formula>39</formula>
    </cfRule>
    <cfRule type="cellIs" dxfId="117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'22'!D2:E2+1</f>
        <v>44584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16" priority="39" stopIfTrue="1" operator="equal">
      <formula>"SOBRANTE"</formula>
    </cfRule>
    <cfRule type="cellIs" dxfId="115" priority="40" stopIfTrue="1" operator="equal">
      <formula>"FALTANTE"</formula>
    </cfRule>
  </conditionalFormatting>
  <conditionalFormatting sqref="E20">
    <cfRule type="cellIs" dxfId="114" priority="37" stopIfTrue="1" operator="greaterThan">
      <formula>0</formula>
    </cfRule>
    <cfRule type="cellIs" dxfId="113" priority="38" stopIfTrue="1" operator="lessThan">
      <formula>0</formula>
    </cfRule>
  </conditionalFormatting>
  <conditionalFormatting sqref="G5:G10">
    <cfRule type="cellIs" dxfId="112" priority="8" stopIfTrue="1" operator="greaterThan">
      <formula>39</formula>
    </cfRule>
    <cfRule type="cellIs" dxfId="111" priority="9" stopIfTrue="1" operator="greaterThan">
      <formula>40</formula>
    </cfRule>
  </conditionalFormatting>
  <conditionalFormatting sqref="I5:I10">
    <cfRule type="cellIs" dxfId="110" priority="5" stopIfTrue="1" operator="equal">
      <formula>"Error"</formula>
    </cfRule>
    <cfRule type="cellIs" dxfId="109" priority="6" stopIfTrue="1" operator="equal">
      <formula>"""Error"""</formula>
    </cfRule>
    <cfRule type="cellIs" dxfId="108" priority="7" stopIfTrue="1" operator="equal">
      <formula>"""Error"""</formula>
    </cfRule>
  </conditionalFormatting>
  <conditionalFormatting sqref="G5:G10">
    <cfRule type="cellIs" dxfId="107" priority="3" stopIfTrue="1" operator="greaterThan">
      <formula>39</formula>
    </cfRule>
    <cfRule type="cellIs" dxfId="106" priority="4" stopIfTrue="1" operator="greaterThan">
      <formula>40</formula>
    </cfRule>
  </conditionalFormatting>
  <conditionalFormatting sqref="G5:G10">
    <cfRule type="cellIs" dxfId="105" priority="1" stopIfTrue="1" operator="greaterThan">
      <formula>39</formula>
    </cfRule>
    <cfRule type="cellIs" dxfId="104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'23'!D2:E2+1</f>
        <v>44585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03" priority="39" stopIfTrue="1" operator="equal">
      <formula>"SOBRANTE"</formula>
    </cfRule>
    <cfRule type="cellIs" dxfId="102" priority="40" stopIfTrue="1" operator="equal">
      <formula>"FALTANTE"</formula>
    </cfRule>
  </conditionalFormatting>
  <conditionalFormatting sqref="E20">
    <cfRule type="cellIs" dxfId="101" priority="37" stopIfTrue="1" operator="greaterThan">
      <formula>0</formula>
    </cfRule>
    <cfRule type="cellIs" dxfId="100" priority="38" stopIfTrue="1" operator="lessThan">
      <formula>0</formula>
    </cfRule>
  </conditionalFormatting>
  <conditionalFormatting sqref="G5:G10">
    <cfRule type="cellIs" dxfId="99" priority="8" stopIfTrue="1" operator="greaterThan">
      <formula>39</formula>
    </cfRule>
    <cfRule type="cellIs" dxfId="98" priority="9" stopIfTrue="1" operator="greaterThan">
      <formula>40</formula>
    </cfRule>
  </conditionalFormatting>
  <conditionalFormatting sqref="I5:I10">
    <cfRule type="cellIs" dxfId="97" priority="5" stopIfTrue="1" operator="equal">
      <formula>"Error"</formula>
    </cfRule>
    <cfRule type="cellIs" dxfId="96" priority="6" stopIfTrue="1" operator="equal">
      <formula>"""Error"""</formula>
    </cfRule>
    <cfRule type="cellIs" dxfId="95" priority="7" stopIfTrue="1" operator="equal">
      <formula>"""Error"""</formula>
    </cfRule>
  </conditionalFormatting>
  <conditionalFormatting sqref="G5:G10">
    <cfRule type="cellIs" dxfId="94" priority="3" stopIfTrue="1" operator="greaterThan">
      <formula>39</formula>
    </cfRule>
    <cfRule type="cellIs" dxfId="93" priority="4" stopIfTrue="1" operator="greaterThan">
      <formula>40</formula>
    </cfRule>
  </conditionalFormatting>
  <conditionalFormatting sqref="G5:G10">
    <cfRule type="cellIs" dxfId="92" priority="1" stopIfTrue="1" operator="greaterThan">
      <formula>39</formula>
    </cfRule>
    <cfRule type="cellIs" dxfId="91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'24'!D2:E2+1</f>
        <v>44586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90" priority="39" stopIfTrue="1" operator="equal">
      <formula>"SOBRANTE"</formula>
    </cfRule>
    <cfRule type="cellIs" dxfId="89" priority="40" stopIfTrue="1" operator="equal">
      <formula>"FALTANTE"</formula>
    </cfRule>
  </conditionalFormatting>
  <conditionalFormatting sqref="E20">
    <cfRule type="cellIs" dxfId="88" priority="37" stopIfTrue="1" operator="greaterThan">
      <formula>0</formula>
    </cfRule>
    <cfRule type="cellIs" dxfId="87" priority="38" stopIfTrue="1" operator="lessThan">
      <formula>0</formula>
    </cfRule>
  </conditionalFormatting>
  <conditionalFormatting sqref="G5:G10">
    <cfRule type="cellIs" dxfId="86" priority="8" stopIfTrue="1" operator="greaterThan">
      <formula>39</formula>
    </cfRule>
    <cfRule type="cellIs" dxfId="85" priority="9" stopIfTrue="1" operator="greaterThan">
      <formula>40</formula>
    </cfRule>
  </conditionalFormatting>
  <conditionalFormatting sqref="I5:I10">
    <cfRule type="cellIs" dxfId="84" priority="5" stopIfTrue="1" operator="equal">
      <formula>"Error"</formula>
    </cfRule>
    <cfRule type="cellIs" dxfId="83" priority="6" stopIfTrue="1" operator="equal">
      <formula>"""Error"""</formula>
    </cfRule>
    <cfRule type="cellIs" dxfId="82" priority="7" stopIfTrue="1" operator="equal">
      <formula>"""Error"""</formula>
    </cfRule>
  </conditionalFormatting>
  <conditionalFormatting sqref="G5:G10">
    <cfRule type="cellIs" dxfId="81" priority="3" stopIfTrue="1" operator="greaterThan">
      <formula>39</formula>
    </cfRule>
    <cfRule type="cellIs" dxfId="80" priority="4" stopIfTrue="1" operator="greaterThan">
      <formula>40</formula>
    </cfRule>
  </conditionalFormatting>
  <conditionalFormatting sqref="G5:G10">
    <cfRule type="cellIs" dxfId="79" priority="1" stopIfTrue="1" operator="greaterThan">
      <formula>39</formula>
    </cfRule>
    <cfRule type="cellIs" dxfId="78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'25'!D2:E2+1</f>
        <v>44587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77" priority="39" stopIfTrue="1" operator="equal">
      <formula>"SOBRANTE"</formula>
    </cfRule>
    <cfRule type="cellIs" dxfId="76" priority="40" stopIfTrue="1" operator="equal">
      <formula>"FALTANTE"</formula>
    </cfRule>
  </conditionalFormatting>
  <conditionalFormatting sqref="E20">
    <cfRule type="cellIs" dxfId="75" priority="37" stopIfTrue="1" operator="greaterThan">
      <formula>0</formula>
    </cfRule>
    <cfRule type="cellIs" dxfId="74" priority="38" stopIfTrue="1" operator="lessThan">
      <formula>0</formula>
    </cfRule>
  </conditionalFormatting>
  <conditionalFormatting sqref="G5:G10">
    <cfRule type="cellIs" dxfId="73" priority="8" stopIfTrue="1" operator="greaterThan">
      <formula>39</formula>
    </cfRule>
    <cfRule type="cellIs" dxfId="72" priority="9" stopIfTrue="1" operator="greaterThan">
      <formula>40</formula>
    </cfRule>
  </conditionalFormatting>
  <conditionalFormatting sqref="I5:I10">
    <cfRule type="cellIs" dxfId="71" priority="5" stopIfTrue="1" operator="equal">
      <formula>"Error"</formula>
    </cfRule>
    <cfRule type="cellIs" dxfId="70" priority="6" stopIfTrue="1" operator="equal">
      <formula>"""Error"""</formula>
    </cfRule>
    <cfRule type="cellIs" dxfId="69" priority="7" stopIfTrue="1" operator="equal">
      <formula>"""Error"""</formula>
    </cfRule>
  </conditionalFormatting>
  <conditionalFormatting sqref="G5:G10">
    <cfRule type="cellIs" dxfId="68" priority="3" stopIfTrue="1" operator="greaterThan">
      <formula>39</formula>
    </cfRule>
    <cfRule type="cellIs" dxfId="67" priority="4" stopIfTrue="1" operator="greaterThan">
      <formula>40</formula>
    </cfRule>
  </conditionalFormatting>
  <conditionalFormatting sqref="G5:G10">
    <cfRule type="cellIs" dxfId="66" priority="1" stopIfTrue="1" operator="greaterThan">
      <formula>39</formula>
    </cfRule>
    <cfRule type="cellIs" dxfId="65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'26'!D2:E2+1</f>
        <v>44588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64" priority="39" stopIfTrue="1" operator="equal">
      <formula>"SOBRANTE"</formula>
    </cfRule>
    <cfRule type="cellIs" dxfId="63" priority="40" stopIfTrue="1" operator="equal">
      <formula>"FALTANTE"</formula>
    </cfRule>
  </conditionalFormatting>
  <conditionalFormatting sqref="E20">
    <cfRule type="cellIs" dxfId="62" priority="37" stopIfTrue="1" operator="greaterThan">
      <formula>0</formula>
    </cfRule>
    <cfRule type="cellIs" dxfId="61" priority="38" stopIfTrue="1" operator="lessThan">
      <formula>0</formula>
    </cfRule>
  </conditionalFormatting>
  <conditionalFormatting sqref="G5:G10">
    <cfRule type="cellIs" dxfId="60" priority="8" stopIfTrue="1" operator="greaterThan">
      <formula>39</formula>
    </cfRule>
    <cfRule type="cellIs" dxfId="59" priority="9" stopIfTrue="1" operator="greaterThan">
      <formula>40</formula>
    </cfRule>
  </conditionalFormatting>
  <conditionalFormatting sqref="I5:I10">
    <cfRule type="cellIs" dxfId="58" priority="5" stopIfTrue="1" operator="equal">
      <formula>"Error"</formula>
    </cfRule>
    <cfRule type="cellIs" dxfId="57" priority="6" stopIfTrue="1" operator="equal">
      <formula>"""Error"""</formula>
    </cfRule>
    <cfRule type="cellIs" dxfId="56" priority="7" stopIfTrue="1" operator="equal">
      <formula>"""Error"""</formula>
    </cfRule>
  </conditionalFormatting>
  <conditionalFormatting sqref="G5:G10">
    <cfRule type="cellIs" dxfId="55" priority="3" stopIfTrue="1" operator="greaterThan">
      <formula>39</formula>
    </cfRule>
    <cfRule type="cellIs" dxfId="54" priority="4" stopIfTrue="1" operator="greaterThan">
      <formula>40</formula>
    </cfRule>
  </conditionalFormatting>
  <conditionalFormatting sqref="G5:G10">
    <cfRule type="cellIs" dxfId="53" priority="1" stopIfTrue="1" operator="greaterThan">
      <formula>39</formula>
    </cfRule>
    <cfRule type="cellIs" dxfId="52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  <pageSetup orientation="portrait" horizontalDpi="120" verticalDpi="72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'27'!D2:E2+1</f>
        <v>44589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51" priority="39" stopIfTrue="1" operator="equal">
      <formula>"SOBRANTE"</formula>
    </cfRule>
    <cfRule type="cellIs" dxfId="50" priority="40" stopIfTrue="1" operator="equal">
      <formula>"FALTANTE"</formula>
    </cfRule>
  </conditionalFormatting>
  <conditionalFormatting sqref="E20">
    <cfRule type="cellIs" dxfId="49" priority="37" stopIfTrue="1" operator="greaterThan">
      <formula>0</formula>
    </cfRule>
    <cfRule type="cellIs" dxfId="48" priority="38" stopIfTrue="1" operator="lessThan">
      <formula>0</formula>
    </cfRule>
  </conditionalFormatting>
  <conditionalFormatting sqref="G5:G10">
    <cfRule type="cellIs" dxfId="47" priority="8" stopIfTrue="1" operator="greaterThan">
      <formula>39</formula>
    </cfRule>
    <cfRule type="cellIs" dxfId="46" priority="9" stopIfTrue="1" operator="greaterThan">
      <formula>40</formula>
    </cfRule>
  </conditionalFormatting>
  <conditionalFormatting sqref="I5:I10">
    <cfRule type="cellIs" dxfId="45" priority="5" stopIfTrue="1" operator="equal">
      <formula>"Error"</formula>
    </cfRule>
    <cfRule type="cellIs" dxfId="44" priority="6" stopIfTrue="1" operator="equal">
      <formula>"""Error"""</formula>
    </cfRule>
    <cfRule type="cellIs" dxfId="43" priority="7" stopIfTrue="1" operator="equal">
      <formula>"""Error"""</formula>
    </cfRule>
  </conditionalFormatting>
  <conditionalFormatting sqref="G5:G10">
    <cfRule type="cellIs" dxfId="42" priority="3" stopIfTrue="1" operator="greaterThan">
      <formula>39</formula>
    </cfRule>
    <cfRule type="cellIs" dxfId="41" priority="4" stopIfTrue="1" operator="greaterThan">
      <formula>40</formula>
    </cfRule>
  </conditionalFormatting>
  <conditionalFormatting sqref="G5:G10">
    <cfRule type="cellIs" dxfId="40" priority="1" stopIfTrue="1" operator="greaterThan">
      <formula>39</formula>
    </cfRule>
    <cfRule type="cellIs" dxfId="39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'28'!D2:E2+1</f>
        <v>44590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38" priority="39" stopIfTrue="1" operator="equal">
      <formula>"SOBRANTE"</formula>
    </cfRule>
    <cfRule type="cellIs" dxfId="37" priority="40" stopIfTrue="1" operator="equal">
      <formula>"FALTANTE"</formula>
    </cfRule>
  </conditionalFormatting>
  <conditionalFormatting sqref="E20">
    <cfRule type="cellIs" dxfId="36" priority="37" stopIfTrue="1" operator="greaterThan">
      <formula>0</formula>
    </cfRule>
    <cfRule type="cellIs" dxfId="35" priority="38" stopIfTrue="1" operator="lessThan">
      <formula>0</formula>
    </cfRule>
  </conditionalFormatting>
  <conditionalFormatting sqref="G5:G10">
    <cfRule type="cellIs" dxfId="34" priority="8" stopIfTrue="1" operator="greaterThan">
      <formula>39</formula>
    </cfRule>
    <cfRule type="cellIs" dxfId="33" priority="9" stopIfTrue="1" operator="greaterThan">
      <formula>40</formula>
    </cfRule>
  </conditionalFormatting>
  <conditionalFormatting sqref="I5:I10">
    <cfRule type="cellIs" dxfId="32" priority="5" stopIfTrue="1" operator="equal">
      <formula>"Error"</formula>
    </cfRule>
    <cfRule type="cellIs" dxfId="31" priority="6" stopIfTrue="1" operator="equal">
      <formula>"""Error"""</formula>
    </cfRule>
    <cfRule type="cellIs" dxfId="30" priority="7" stopIfTrue="1" operator="equal">
      <formula>"""Error"""</formula>
    </cfRule>
  </conditionalFormatting>
  <conditionalFormatting sqref="G5:G10">
    <cfRule type="cellIs" dxfId="29" priority="3" stopIfTrue="1" operator="greaterThan">
      <formula>39</formula>
    </cfRule>
    <cfRule type="cellIs" dxfId="28" priority="4" stopIfTrue="1" operator="greaterThan">
      <formula>40</formula>
    </cfRule>
  </conditionalFormatting>
  <conditionalFormatting sqref="G5:G10">
    <cfRule type="cellIs" dxfId="27" priority="1" stopIfTrue="1" operator="greaterThan">
      <formula>39</formula>
    </cfRule>
    <cfRule type="cellIs" dxfId="26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X44"/>
  <sheetViews>
    <sheetView showGridLines="0" tabSelected="1" zoomScale="90" zoomScaleNormal="90" workbookViewId="0">
      <selection activeCell="F19" sqref="F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'01'!D2:E2+2</f>
        <v>44564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>
        <v>2</v>
      </c>
      <c r="G5" s="3">
        <v>5</v>
      </c>
      <c r="H5" s="3"/>
      <c r="I5" s="49">
        <f t="shared" ref="I5:I10" si="0">J5</f>
        <v>85</v>
      </c>
      <c r="J5" s="19">
        <f t="shared" ref="J5:J10" si="1">IF(G5&gt;39,"Error",F5*40+G5-H5)</f>
        <v>85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>
        <v>5</v>
      </c>
      <c r="G6" s="3">
        <v>10</v>
      </c>
      <c r="H6" s="3"/>
      <c r="I6" s="49">
        <f>J6</f>
        <v>210</v>
      </c>
      <c r="J6" s="19">
        <f t="shared" si="1"/>
        <v>210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>
        <v>7</v>
      </c>
      <c r="G9" s="3">
        <v>6</v>
      </c>
      <c r="H9" s="5"/>
      <c r="I9" s="49">
        <f t="shared" si="0"/>
        <v>286</v>
      </c>
      <c r="J9" s="19">
        <f t="shared" si="1"/>
        <v>286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14</v>
      </c>
      <c r="G11" s="51">
        <f>(I11+K11)-F11*40</f>
        <v>21</v>
      </c>
      <c r="H11" s="51">
        <f>K11</f>
        <v>0</v>
      </c>
      <c r="I11" s="50">
        <f>SUM(I5:I10)</f>
        <v>581</v>
      </c>
      <c r="J11" s="19">
        <f>INT((I11+K11)/40)</f>
        <v>14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581</v>
      </c>
      <c r="J15" s="19">
        <f>I11+K11</f>
        <v>581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581</v>
      </c>
      <c r="J17" s="19">
        <f>J15-J16</f>
        <v>581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>
        <v>584</v>
      </c>
      <c r="F19" s="15"/>
    </row>
    <row r="20" spans="2:10">
      <c r="B20" s="11"/>
      <c r="C20" s="11"/>
      <c r="D20" s="16" t="str">
        <f>IF(E20&lt;0,"FALTANTE",IF(E20&gt;0,"SOBRANTE",""))</f>
        <v>SOBRANTE</v>
      </c>
      <c r="E20" s="54">
        <f>E19-E17</f>
        <v>3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372" priority="39" stopIfTrue="1" operator="equal">
      <formula>"SOBRANTE"</formula>
    </cfRule>
    <cfRule type="cellIs" dxfId="371" priority="40" stopIfTrue="1" operator="equal">
      <formula>"FALTANTE"</formula>
    </cfRule>
  </conditionalFormatting>
  <conditionalFormatting sqref="E20">
    <cfRule type="cellIs" dxfId="370" priority="37" stopIfTrue="1" operator="greaterThan">
      <formula>0</formula>
    </cfRule>
    <cfRule type="cellIs" dxfId="369" priority="38" stopIfTrue="1" operator="lessThan">
      <formula>0</formula>
    </cfRule>
  </conditionalFormatting>
  <conditionalFormatting sqref="G5:G10">
    <cfRule type="cellIs" dxfId="368" priority="8" stopIfTrue="1" operator="greaterThan">
      <formula>39</formula>
    </cfRule>
    <cfRule type="cellIs" dxfId="367" priority="9" stopIfTrue="1" operator="greaterThan">
      <formula>40</formula>
    </cfRule>
  </conditionalFormatting>
  <conditionalFormatting sqref="I5:I10">
    <cfRule type="cellIs" dxfId="366" priority="5" stopIfTrue="1" operator="equal">
      <formula>"Error"</formula>
    </cfRule>
    <cfRule type="cellIs" dxfId="365" priority="6" stopIfTrue="1" operator="equal">
      <formula>"""Error"""</formula>
    </cfRule>
    <cfRule type="cellIs" dxfId="364" priority="7" stopIfTrue="1" operator="equal">
      <formula>"""Error"""</formula>
    </cfRule>
  </conditionalFormatting>
  <conditionalFormatting sqref="G5:G10">
    <cfRule type="cellIs" dxfId="363" priority="3" stopIfTrue="1" operator="greaterThan">
      <formula>39</formula>
    </cfRule>
    <cfRule type="cellIs" dxfId="362" priority="4" stopIfTrue="1" operator="greaterThan">
      <formula>40</formula>
    </cfRule>
  </conditionalFormatting>
  <conditionalFormatting sqref="G5:G10">
    <cfRule type="cellIs" dxfId="361" priority="1" stopIfTrue="1" operator="greaterThan">
      <formula>39</formula>
    </cfRule>
    <cfRule type="cellIs" dxfId="360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'29'!D2:E2+1</f>
        <v>44591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5" priority="39" stopIfTrue="1" operator="equal">
      <formula>"SOBRANTE"</formula>
    </cfRule>
    <cfRule type="cellIs" dxfId="24" priority="40" stopIfTrue="1" operator="equal">
      <formula>"FALTANTE"</formula>
    </cfRule>
  </conditionalFormatting>
  <conditionalFormatting sqref="E20">
    <cfRule type="cellIs" dxfId="23" priority="37" stopIfTrue="1" operator="greaterThan">
      <formula>0</formula>
    </cfRule>
    <cfRule type="cellIs" dxfId="22" priority="38" stopIfTrue="1" operator="lessThan">
      <formula>0</formula>
    </cfRule>
  </conditionalFormatting>
  <conditionalFormatting sqref="G5:G10">
    <cfRule type="cellIs" dxfId="21" priority="8" stopIfTrue="1" operator="greaterThan">
      <formula>39</formula>
    </cfRule>
    <cfRule type="cellIs" dxfId="20" priority="9" stopIfTrue="1" operator="greaterThan">
      <formula>40</formula>
    </cfRule>
  </conditionalFormatting>
  <conditionalFormatting sqref="I5:I10">
    <cfRule type="cellIs" dxfId="19" priority="5" stopIfTrue="1" operator="equal">
      <formula>"Error"</formula>
    </cfRule>
    <cfRule type="cellIs" dxfId="18" priority="6" stopIfTrue="1" operator="equal">
      <formula>"""Error"""</formula>
    </cfRule>
    <cfRule type="cellIs" dxfId="17" priority="7" stopIfTrue="1" operator="equal">
      <formula>"""Error"""</formula>
    </cfRule>
  </conditionalFormatting>
  <conditionalFormatting sqref="G5:G10">
    <cfRule type="cellIs" dxfId="16" priority="3" stopIfTrue="1" operator="greaterThan">
      <formula>39</formula>
    </cfRule>
    <cfRule type="cellIs" dxfId="15" priority="4" stopIfTrue="1" operator="greaterThan">
      <formula>40</formula>
    </cfRule>
  </conditionalFormatting>
  <conditionalFormatting sqref="G5:G10">
    <cfRule type="cellIs" dxfId="14" priority="1" stopIfTrue="1" operator="greaterThan">
      <formula>39</formula>
    </cfRule>
    <cfRule type="cellIs" dxfId="13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'30'!D2+1</f>
        <v>44592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12" priority="39" stopIfTrue="1" operator="equal">
      <formula>"SOBRANTE"</formula>
    </cfRule>
    <cfRule type="cellIs" dxfId="11" priority="40" stopIfTrue="1" operator="equal">
      <formula>"FALTANTE"</formula>
    </cfRule>
  </conditionalFormatting>
  <conditionalFormatting sqref="E20">
    <cfRule type="cellIs" dxfId="10" priority="37" stopIfTrue="1" operator="greaterThan">
      <formula>0</formula>
    </cfRule>
    <cfRule type="cellIs" dxfId="9" priority="38" stopIfTrue="1" operator="lessThan">
      <formula>0</formula>
    </cfRule>
  </conditionalFormatting>
  <conditionalFormatting sqref="G5:G10">
    <cfRule type="cellIs" dxfId="8" priority="8" stopIfTrue="1" operator="greaterThan">
      <formula>39</formula>
    </cfRule>
    <cfRule type="cellIs" dxfId="7" priority="9" stopIfTrue="1" operator="greaterThan">
      <formula>40</formula>
    </cfRule>
  </conditionalFormatting>
  <conditionalFormatting sqref="I5:I10">
    <cfRule type="cellIs" dxfId="6" priority="5" stopIfTrue="1" operator="equal">
      <formula>"Error"</formula>
    </cfRule>
    <cfRule type="cellIs" dxfId="5" priority="6" stopIfTrue="1" operator="equal">
      <formula>"""Error"""</formula>
    </cfRule>
    <cfRule type="cellIs" dxfId="4" priority="7" stopIfTrue="1" operator="equal">
      <formula>"""Error"""</formula>
    </cfRule>
  </conditionalFormatting>
  <conditionalFormatting sqref="G5:G10">
    <cfRule type="cellIs" dxfId="3" priority="3" stopIfTrue="1" operator="greaterThan">
      <formula>39</formula>
    </cfRule>
    <cfRule type="cellIs" dxfId="2" priority="4" stopIfTrue="1" operator="greaterThan">
      <formula>40</formula>
    </cfRule>
  </conditionalFormatting>
  <conditionalFormatting sqref="G5:G10">
    <cfRule type="cellIs" dxfId="1" priority="1" stopIfTrue="1" operator="greaterThan">
      <formula>39</formula>
    </cfRule>
    <cfRule type="cellIs" dxfId="0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2:AO37"/>
  <sheetViews>
    <sheetView showGridLines="0" workbookViewId="0">
      <selection activeCell="F20" sqref="F20"/>
    </sheetView>
  </sheetViews>
  <sheetFormatPr baseColWidth="10" defaultRowHeight="15"/>
  <cols>
    <col min="1" max="1" width="2.85546875" style="27" customWidth="1"/>
    <col min="2" max="2" width="11.42578125" style="27"/>
    <col min="3" max="3" width="9.28515625" style="27" customWidth="1"/>
    <col min="4" max="4" width="4.85546875" style="27" customWidth="1"/>
    <col min="5" max="5" width="11.42578125" style="27"/>
    <col min="6" max="6" width="9.28515625" style="27" customWidth="1"/>
    <col min="7" max="7" width="4" style="27" customWidth="1"/>
    <col min="8" max="8" width="11.42578125" style="27"/>
    <col min="9" max="9" width="31.5703125" style="27" bestFit="1" customWidth="1"/>
    <col min="10" max="10" width="6.28515625" style="36" customWidth="1"/>
    <col min="11" max="40" width="5.42578125" style="36" customWidth="1"/>
    <col min="41" max="41" width="6.5703125" style="27" bestFit="1" customWidth="1"/>
    <col min="42" max="16384" width="11.42578125" style="27"/>
  </cols>
  <sheetData>
    <row r="2" spans="2:41">
      <c r="B2" s="80" t="s">
        <v>18</v>
      </c>
      <c r="C2" s="80"/>
      <c r="E2" s="80" t="s">
        <v>22</v>
      </c>
      <c r="F2" s="80"/>
      <c r="H2" s="28" t="s">
        <v>0</v>
      </c>
      <c r="I2" s="29" t="s">
        <v>2</v>
      </c>
      <c r="J2" s="30">
        <v>1</v>
      </c>
      <c r="K2" s="30">
        <v>2</v>
      </c>
      <c r="L2" s="30">
        <v>3</v>
      </c>
      <c r="M2" s="30">
        <v>4</v>
      </c>
      <c r="N2" s="30">
        <v>5</v>
      </c>
      <c r="O2" s="30">
        <v>6</v>
      </c>
      <c r="P2" s="30">
        <v>7</v>
      </c>
      <c r="Q2" s="30">
        <v>8</v>
      </c>
      <c r="R2" s="30">
        <v>9</v>
      </c>
      <c r="S2" s="30">
        <v>10</v>
      </c>
      <c r="T2" s="30">
        <v>11</v>
      </c>
      <c r="U2" s="30">
        <v>12</v>
      </c>
      <c r="V2" s="30">
        <v>13</v>
      </c>
      <c r="W2" s="30">
        <v>14</v>
      </c>
      <c r="X2" s="30">
        <v>15</v>
      </c>
      <c r="Y2" s="30">
        <v>16</v>
      </c>
      <c r="Z2" s="30">
        <v>17</v>
      </c>
      <c r="AA2" s="30">
        <v>18</v>
      </c>
      <c r="AB2" s="30">
        <v>19</v>
      </c>
      <c r="AC2" s="30">
        <v>20</v>
      </c>
      <c r="AD2" s="30">
        <v>21</v>
      </c>
      <c r="AE2" s="30">
        <v>22</v>
      </c>
      <c r="AF2" s="30">
        <v>23</v>
      </c>
      <c r="AG2" s="30">
        <v>24</v>
      </c>
      <c r="AH2" s="30">
        <v>25</v>
      </c>
      <c r="AI2" s="30">
        <v>26</v>
      </c>
      <c r="AJ2" s="30">
        <v>27</v>
      </c>
      <c r="AK2" s="30">
        <v>28</v>
      </c>
      <c r="AL2" s="30">
        <v>29</v>
      </c>
      <c r="AM2" s="30">
        <v>30</v>
      </c>
      <c r="AN2" s="30">
        <v>31</v>
      </c>
    </row>
    <row r="3" spans="2:41">
      <c r="B3" s="31" t="s">
        <v>19</v>
      </c>
      <c r="C3" s="31" t="s">
        <v>20</v>
      </c>
      <c r="E3" s="31" t="s">
        <v>19</v>
      </c>
      <c r="F3" s="31" t="s">
        <v>20</v>
      </c>
      <c r="H3" s="32" t="s">
        <v>8</v>
      </c>
      <c r="I3" s="32" t="s">
        <v>26</v>
      </c>
      <c r="J3" s="33">
        <f>SUMIF('01'!$C:$C,$H3,'01'!$I:$I)</f>
        <v>80</v>
      </c>
      <c r="K3" s="33">
        <f>SUMIF('02'!$C:$C,$H3,'02'!$I:$I)</f>
        <v>80</v>
      </c>
      <c r="L3" s="33">
        <f>SUMIF('03'!$C:$C,$H3,'03'!$I:$I)</f>
        <v>85</v>
      </c>
      <c r="M3" s="33">
        <f>SUMIF('04'!$C:$C,$H3,'04'!$I:$I)</f>
        <v>0</v>
      </c>
      <c r="N3" s="33">
        <f>SUMIF('05'!$C:$C,$H3,'05'!$I:$I)</f>
        <v>0</v>
      </c>
      <c r="O3" s="33">
        <f>SUMIF('06'!$C:$C,$H3,'06'!$I:$I)</f>
        <v>0</v>
      </c>
      <c r="P3" s="33">
        <f>SUMIF('07'!$C:$C,$H3,'07'!$I:$I)</f>
        <v>0</v>
      </c>
      <c r="Q3" s="33">
        <f>SUMIF('08'!$C:$C,$H3,'08'!$I:$I)</f>
        <v>0</v>
      </c>
      <c r="R3" s="33">
        <f>SUMIF('09'!$C:$C,$H3,'09'!$I:$I)</f>
        <v>0</v>
      </c>
      <c r="S3" s="33">
        <f>SUMIF('10'!$C:$C,$H3,'10'!$I:$I)</f>
        <v>0</v>
      </c>
      <c r="T3" s="33">
        <f>SUMIF('11'!$C:$C,$H3,'11'!$I:$I)</f>
        <v>0</v>
      </c>
      <c r="U3" s="33">
        <f>SUMIF('12'!$C:$C,$H3,'12'!$I:$I)</f>
        <v>0</v>
      </c>
      <c r="V3" s="33">
        <f>SUMIF('13'!$C:$C,$H3,'13'!$I:$I)</f>
        <v>0</v>
      </c>
      <c r="W3" s="33">
        <f>SUMIF('14'!$C:$C,$H3,'14'!$I:$I)</f>
        <v>0</v>
      </c>
      <c r="X3" s="33">
        <f>SUMIF('15'!$C:$C,$H3,'15'!$I:$I)</f>
        <v>0</v>
      </c>
      <c r="Y3" s="33">
        <f>SUMIF('16'!$C:$C,$H3,'16'!$I:$I)</f>
        <v>0</v>
      </c>
      <c r="Z3" s="33">
        <f>SUMIF('17'!$C:$C,$H3,'17'!$I:$I)</f>
        <v>0</v>
      </c>
      <c r="AA3" s="33">
        <f>SUMIF('18'!$C:$C,$H3,'18'!$I:$I)</f>
        <v>0</v>
      </c>
      <c r="AB3" s="33">
        <f>SUMIF('19'!$C:$C,$H3,'19'!$I:$I)</f>
        <v>0</v>
      </c>
      <c r="AC3" s="33">
        <f>SUMIF('20'!$C:$C,$H3,'20'!$I:$I)</f>
        <v>0</v>
      </c>
      <c r="AD3" s="33">
        <f>SUMIF('21'!$C:$C,$H3,'21'!$I:$I)</f>
        <v>0</v>
      </c>
      <c r="AE3" s="33">
        <f>SUMIF('22'!$C:$C,$H3,'22'!$I:$I)</f>
        <v>0</v>
      </c>
      <c r="AF3" s="33">
        <f>SUMIF('23'!$C:$C,$H3,'23'!$I:$I)</f>
        <v>0</v>
      </c>
      <c r="AG3" s="33">
        <f>SUMIF('24'!$C:$C,$H3,'24'!$I:$I)</f>
        <v>0</v>
      </c>
      <c r="AH3" s="33">
        <f>SUMIF('25'!$C:$C,$H3,'25'!$I:$I)</f>
        <v>0</v>
      </c>
      <c r="AI3" s="33">
        <f>SUMIF('26'!$C:$C,$H3,'26'!$I:$I)</f>
        <v>0</v>
      </c>
      <c r="AJ3" s="33">
        <f>SUMIF('27'!$C:$C,$H3,'27'!$I:$I)</f>
        <v>0</v>
      </c>
      <c r="AK3" s="33">
        <f>SUMIF('28'!$C:$C,$H3,'28'!$I:$I)</f>
        <v>0</v>
      </c>
      <c r="AL3" s="33">
        <f>SUMIF('29'!$C:$C,$H3,'29'!$I:$I)</f>
        <v>0</v>
      </c>
      <c r="AM3" s="33">
        <f>SUMIF('30'!$C:$C,$H3,'30'!$I:$I)</f>
        <v>0</v>
      </c>
      <c r="AN3" s="33">
        <f>SUMIF('31'!$C:$C,$H3,'31'!$I:$I)</f>
        <v>0</v>
      </c>
    </row>
    <row r="4" spans="2:41">
      <c r="B4" s="34">
        <f>'01'!D2</f>
        <v>44562</v>
      </c>
      <c r="C4" s="35">
        <f>'01'!$E$19</f>
        <v>424</v>
      </c>
      <c r="E4" s="34">
        <f>B18+1</f>
        <v>44577</v>
      </c>
      <c r="F4" s="35">
        <f>'16'!$E$19</f>
        <v>0</v>
      </c>
      <c r="H4" s="32" t="s">
        <v>27</v>
      </c>
      <c r="I4" s="32" t="s">
        <v>28</v>
      </c>
      <c r="J4" s="33">
        <f>SUMIF('01'!$C:$C,$H4,'01'!$I:$I)</f>
        <v>177</v>
      </c>
      <c r="K4" s="33">
        <f>SUMIF('02'!$C:$C,$H4,'02'!$I:$I)</f>
        <v>279</v>
      </c>
      <c r="L4" s="33">
        <f>SUMIF('03'!$C:$C,$H4,'03'!$I:$I)</f>
        <v>210</v>
      </c>
      <c r="M4" s="33">
        <f>SUMIF('04'!$C:$C,$H4,'04'!$I:$I)</f>
        <v>0</v>
      </c>
      <c r="N4" s="33">
        <f>SUMIF('05'!$C:$C,$H4,'05'!$I:$I)</f>
        <v>0</v>
      </c>
      <c r="O4" s="33">
        <f>SUMIF('06'!$C:$C,$H4,'06'!$I:$I)</f>
        <v>0</v>
      </c>
      <c r="P4" s="33">
        <f>SUMIF('07'!$C:$C,$H4,'07'!$I:$I)</f>
        <v>0</v>
      </c>
      <c r="Q4" s="33">
        <f>SUMIF('08'!$C:$C,$H4,'08'!$I:$I)</f>
        <v>0</v>
      </c>
      <c r="R4" s="33">
        <f>SUMIF('09'!$C:$C,$H4,'09'!$I:$I)</f>
        <v>0</v>
      </c>
      <c r="S4" s="33">
        <f>SUMIF('10'!$C:$C,$H4,'10'!$I:$I)</f>
        <v>0</v>
      </c>
      <c r="T4" s="33">
        <f>SUMIF('11'!$C:$C,$H4,'11'!$I:$I)</f>
        <v>0</v>
      </c>
      <c r="U4" s="33">
        <f>SUMIF('12'!$C:$C,$H4,'12'!$I:$I)</f>
        <v>0</v>
      </c>
      <c r="V4" s="33">
        <f>SUMIF('13'!$C:$C,$H4,'13'!$I:$I)</f>
        <v>0</v>
      </c>
      <c r="W4" s="33">
        <f>SUMIF('14'!$C:$C,$H4,'14'!$I:$I)</f>
        <v>0</v>
      </c>
      <c r="X4" s="33">
        <f>SUMIF('15'!$C:$C,$H4,'15'!$I:$I)</f>
        <v>0</v>
      </c>
      <c r="Y4" s="33">
        <f>SUMIF('16'!$C:$C,$H4,'16'!$I:$I)</f>
        <v>0</v>
      </c>
      <c r="Z4" s="33">
        <f>SUMIF('17'!$C:$C,$H4,'17'!$I:$I)</f>
        <v>0</v>
      </c>
      <c r="AA4" s="33">
        <f>SUMIF('18'!$C:$C,$H4,'18'!$I:$I)</f>
        <v>0</v>
      </c>
      <c r="AB4" s="33">
        <f>SUMIF('19'!$C:$C,$H4,'19'!$I:$I)</f>
        <v>0</v>
      </c>
      <c r="AC4" s="33">
        <f>SUMIF('20'!$C:$C,$H4,'20'!$I:$I)</f>
        <v>0</v>
      </c>
      <c r="AD4" s="33">
        <f>SUMIF('21'!$C:$C,$H4,'21'!$I:$I)</f>
        <v>0</v>
      </c>
      <c r="AE4" s="33">
        <f>SUMIF('22'!$C:$C,$H4,'22'!$I:$I)</f>
        <v>0</v>
      </c>
      <c r="AF4" s="33">
        <f>SUMIF('23'!$C:$C,$H4,'23'!$I:$I)</f>
        <v>0</v>
      </c>
      <c r="AG4" s="33">
        <f>SUMIF('24'!$C:$C,$H4,'24'!$I:$I)</f>
        <v>0</v>
      </c>
      <c r="AH4" s="33">
        <f>SUMIF('25'!$C:$C,$H4,'25'!$I:$I)</f>
        <v>0</v>
      </c>
      <c r="AI4" s="33">
        <f>SUMIF('26'!$C:$C,$H4,'26'!$I:$I)</f>
        <v>0</v>
      </c>
      <c r="AJ4" s="33">
        <f>SUMIF('27'!$C:$C,$H4,'27'!$I:$I)</f>
        <v>0</v>
      </c>
      <c r="AK4" s="33">
        <f>SUMIF('28'!$C:$C,$H4,'28'!$I:$I)</f>
        <v>0</v>
      </c>
      <c r="AL4" s="33">
        <f>SUMIF('29'!$C:$C,$H4,'29'!$I:$I)</f>
        <v>0</v>
      </c>
      <c r="AM4" s="33">
        <f>SUMIF('30'!$C:$C,$H4,'30'!$I:$I)</f>
        <v>0</v>
      </c>
      <c r="AN4" s="33">
        <f>SUMIF('31'!$C:$C,$H4,'31'!$I:$I)</f>
        <v>0</v>
      </c>
    </row>
    <row r="5" spans="2:41">
      <c r="B5" s="34">
        <f>B4+1</f>
        <v>44563</v>
      </c>
      <c r="C5" s="35">
        <f>'02'!$E$19</f>
        <v>559</v>
      </c>
      <c r="E5" s="34">
        <f>E4+1</f>
        <v>44578</v>
      </c>
      <c r="F5" s="35">
        <f>'17'!$E$19</f>
        <v>0</v>
      </c>
      <c r="H5" s="32" t="s">
        <v>30</v>
      </c>
      <c r="I5" s="32" t="s">
        <v>31</v>
      </c>
      <c r="J5" s="33">
        <f>SUMIF('01'!$C:$C,$H5,'01'!$I:$I)</f>
        <v>0</v>
      </c>
      <c r="K5" s="33">
        <f>SUMIF('02'!$C:$C,$H5,'02'!$I:$I)</f>
        <v>0</v>
      </c>
      <c r="L5" s="33">
        <f>SUMIF('03'!$C:$C,$H5,'03'!$I:$I)</f>
        <v>0</v>
      </c>
      <c r="M5" s="33">
        <f>SUMIF('04'!$C:$C,$H5,'04'!$I:$I)</f>
        <v>0</v>
      </c>
      <c r="N5" s="33">
        <f>SUMIF('05'!$C:$C,$H5,'05'!$I:$I)</f>
        <v>0</v>
      </c>
      <c r="O5" s="33">
        <f>SUMIF('06'!$C:$C,$H5,'06'!$I:$I)</f>
        <v>0</v>
      </c>
      <c r="P5" s="33">
        <f>SUMIF('07'!$C:$C,$H5,'07'!$I:$I)</f>
        <v>0</v>
      </c>
      <c r="Q5" s="33">
        <f>SUMIF('08'!$C:$C,$H5,'08'!$I:$I)</f>
        <v>0</v>
      </c>
      <c r="R5" s="33">
        <f>SUMIF('09'!$C:$C,$H5,'09'!$I:$I)</f>
        <v>0</v>
      </c>
      <c r="S5" s="33">
        <f>SUMIF('10'!$C:$C,$H5,'10'!$I:$I)</f>
        <v>0</v>
      </c>
      <c r="T5" s="33">
        <f>SUMIF('11'!$C:$C,$H5,'11'!$I:$I)</f>
        <v>0</v>
      </c>
      <c r="U5" s="33">
        <f>SUMIF('12'!$C:$C,$H5,'12'!$I:$I)</f>
        <v>0</v>
      </c>
      <c r="V5" s="33">
        <f>SUMIF('13'!$C:$C,$H5,'13'!$I:$I)</f>
        <v>0</v>
      </c>
      <c r="W5" s="33">
        <f>SUMIF('14'!$C:$C,$H5,'14'!$I:$I)</f>
        <v>0</v>
      </c>
      <c r="X5" s="33">
        <f>SUMIF('15'!$C:$C,$H5,'15'!$I:$I)</f>
        <v>0</v>
      </c>
      <c r="Y5" s="33">
        <f>SUMIF('16'!$C:$C,$H5,'16'!$I:$I)</f>
        <v>0</v>
      </c>
      <c r="Z5" s="33">
        <f>SUMIF('17'!$C:$C,$H5,'17'!$I:$I)</f>
        <v>0</v>
      </c>
      <c r="AA5" s="33">
        <f>SUMIF('18'!$C:$C,$H5,'18'!$I:$I)</f>
        <v>0</v>
      </c>
      <c r="AB5" s="33">
        <f>SUMIF('19'!$C:$C,$H5,'19'!$I:$I)</f>
        <v>0</v>
      </c>
      <c r="AC5" s="33">
        <f>SUMIF('20'!$C:$C,$H5,'20'!$I:$I)</f>
        <v>0</v>
      </c>
      <c r="AD5" s="33">
        <f>SUMIF('21'!$C:$C,$H5,'21'!$I:$I)</f>
        <v>0</v>
      </c>
      <c r="AE5" s="33">
        <f>SUMIF('22'!$C:$C,$H5,'22'!$I:$I)</f>
        <v>0</v>
      </c>
      <c r="AF5" s="33">
        <f>SUMIF('23'!$C:$C,$H5,'23'!$I:$I)</f>
        <v>0</v>
      </c>
      <c r="AG5" s="33">
        <f>SUMIF('24'!$C:$C,$H5,'24'!$I:$I)</f>
        <v>0</v>
      </c>
      <c r="AH5" s="33">
        <f>SUMIF('25'!$C:$C,$H5,'25'!$I:$I)</f>
        <v>0</v>
      </c>
      <c r="AI5" s="33">
        <f>SUMIF('26'!$C:$C,$H5,'26'!$I:$I)</f>
        <v>0</v>
      </c>
      <c r="AJ5" s="33">
        <f>SUMIF('27'!$C:$C,$H5,'27'!$I:$I)</f>
        <v>0</v>
      </c>
      <c r="AK5" s="33">
        <f>SUMIF('28'!$C:$C,$H5,'28'!$I:$I)</f>
        <v>0</v>
      </c>
      <c r="AL5" s="33">
        <f>SUMIF('29'!$C:$C,$H5,'29'!$I:$I)</f>
        <v>0</v>
      </c>
      <c r="AM5" s="33">
        <f>SUMIF('30'!$C:$C,$H5,'30'!$I:$I)</f>
        <v>0</v>
      </c>
      <c r="AN5" s="33">
        <f>SUMIF('31'!$C:$C,$H5,'31'!$I:$I)</f>
        <v>0</v>
      </c>
    </row>
    <row r="6" spans="2:41">
      <c r="B6" s="34">
        <f t="shared" ref="B6:B18" si="0">B5+1</f>
        <v>44564</v>
      </c>
      <c r="C6" s="35">
        <f>'03'!$E$19</f>
        <v>584</v>
      </c>
      <c r="E6" s="34">
        <f t="shared" ref="E6:E15" si="1">E5+1</f>
        <v>44579</v>
      </c>
      <c r="F6" s="35">
        <f>'18'!$E$19</f>
        <v>0</v>
      </c>
      <c r="H6" s="32" t="s">
        <v>33</v>
      </c>
      <c r="I6" s="32" t="s">
        <v>34</v>
      </c>
      <c r="J6" s="33">
        <f>SUMIF('01'!$C:$C,$H6,'01'!$I:$I)</f>
        <v>0</v>
      </c>
      <c r="K6" s="33">
        <f>SUMIF('02'!$C:$C,$H6,'02'!$I:$I)</f>
        <v>0</v>
      </c>
      <c r="L6" s="33">
        <f>SUMIF('03'!$C:$C,$H6,'03'!$I:$I)</f>
        <v>0</v>
      </c>
      <c r="M6" s="33">
        <f>SUMIF('04'!$C:$C,$H6,'04'!$I:$I)</f>
        <v>0</v>
      </c>
      <c r="N6" s="33">
        <f>SUMIF('05'!$C:$C,$H6,'05'!$I:$I)</f>
        <v>0</v>
      </c>
      <c r="O6" s="33">
        <f>SUMIF('06'!$C:$C,$H6,'06'!$I:$I)</f>
        <v>0</v>
      </c>
      <c r="P6" s="33">
        <f>SUMIF('07'!$C:$C,$H6,'07'!$I:$I)</f>
        <v>0</v>
      </c>
      <c r="Q6" s="33">
        <f>SUMIF('08'!$C:$C,$H6,'08'!$I:$I)</f>
        <v>0</v>
      </c>
      <c r="R6" s="33">
        <f>SUMIF('09'!$C:$C,$H6,'09'!$I:$I)</f>
        <v>0</v>
      </c>
      <c r="S6" s="33">
        <f>SUMIF('10'!$C:$C,$H6,'10'!$I:$I)</f>
        <v>0</v>
      </c>
      <c r="T6" s="33">
        <f>SUMIF('11'!$C:$C,$H6,'11'!$I:$I)</f>
        <v>0</v>
      </c>
      <c r="U6" s="33">
        <f>SUMIF('12'!$C:$C,$H6,'12'!$I:$I)</f>
        <v>0</v>
      </c>
      <c r="V6" s="33">
        <f>SUMIF('13'!$C:$C,$H6,'13'!$I:$I)</f>
        <v>0</v>
      </c>
      <c r="W6" s="33">
        <f>SUMIF('14'!$C:$C,$H6,'14'!$I:$I)</f>
        <v>0</v>
      </c>
      <c r="X6" s="33">
        <f>SUMIF('15'!$C:$C,$H6,'15'!$I:$I)</f>
        <v>0</v>
      </c>
      <c r="Y6" s="33">
        <f>SUMIF('16'!$C:$C,$H6,'16'!$I:$I)</f>
        <v>0</v>
      </c>
      <c r="Z6" s="33">
        <f>SUMIF('17'!$C:$C,$H6,'17'!$I:$I)</f>
        <v>0</v>
      </c>
      <c r="AA6" s="33">
        <f>SUMIF('18'!$C:$C,$H6,'18'!$I:$I)</f>
        <v>0</v>
      </c>
      <c r="AB6" s="33">
        <f>SUMIF('19'!$C:$C,$H6,'19'!$I:$I)</f>
        <v>0</v>
      </c>
      <c r="AC6" s="33">
        <f>SUMIF('20'!$C:$C,$H6,'20'!$I:$I)</f>
        <v>0</v>
      </c>
      <c r="AD6" s="33">
        <f>SUMIF('21'!$C:$C,$H6,'21'!$I:$I)</f>
        <v>0</v>
      </c>
      <c r="AE6" s="33">
        <f>SUMIF('22'!$C:$C,$H6,'22'!$I:$I)</f>
        <v>0</v>
      </c>
      <c r="AF6" s="33">
        <f>SUMIF('23'!$C:$C,$H6,'23'!$I:$I)</f>
        <v>0</v>
      </c>
      <c r="AG6" s="33">
        <f>SUMIF('24'!$C:$C,$H6,'24'!$I:$I)</f>
        <v>0</v>
      </c>
      <c r="AH6" s="33">
        <f>SUMIF('25'!$C:$C,$H6,'25'!$I:$I)</f>
        <v>0</v>
      </c>
      <c r="AI6" s="33">
        <f>SUMIF('26'!$C:$C,$H6,'26'!$I:$I)</f>
        <v>0</v>
      </c>
      <c r="AJ6" s="33">
        <f>SUMIF('27'!$C:$C,$H6,'27'!$I:$I)</f>
        <v>0</v>
      </c>
      <c r="AK6" s="33">
        <f>SUMIF('28'!$C:$C,$H6,'28'!$I:$I)</f>
        <v>0</v>
      </c>
      <c r="AL6" s="33">
        <f>SUMIF('29'!$C:$C,$H6,'29'!$I:$I)</f>
        <v>0</v>
      </c>
      <c r="AM6" s="33">
        <f>SUMIF('30'!$C:$C,$H6,'30'!$I:$I)</f>
        <v>0</v>
      </c>
      <c r="AN6" s="33">
        <f>SUMIF('31'!$C:$C,$H6,'31'!$I:$I)</f>
        <v>0</v>
      </c>
    </row>
    <row r="7" spans="2:41">
      <c r="B7" s="34">
        <f t="shared" si="0"/>
        <v>44565</v>
      </c>
      <c r="C7" s="35">
        <f>'04'!$E$19</f>
        <v>0</v>
      </c>
      <c r="E7" s="34">
        <f t="shared" si="1"/>
        <v>44580</v>
      </c>
      <c r="F7" s="35">
        <f>'19'!$E$19</f>
        <v>0</v>
      </c>
      <c r="H7" s="32" t="s">
        <v>36</v>
      </c>
      <c r="I7" s="32" t="s">
        <v>37</v>
      </c>
      <c r="J7" s="33">
        <f>SUMIF('01'!$C:$C,$H7,'01'!$I:$I)</f>
        <v>170</v>
      </c>
      <c r="K7" s="33">
        <f>SUMIF('02'!$C:$C,$H7,'02'!$I:$I)</f>
        <v>200</v>
      </c>
      <c r="L7" s="33">
        <f>SUMIF('03'!$C:$C,$H7,'03'!$I:$I)</f>
        <v>286</v>
      </c>
      <c r="M7" s="33">
        <f>SUMIF('04'!$C:$C,$H7,'04'!$I:$I)</f>
        <v>0</v>
      </c>
      <c r="N7" s="33">
        <f>SUMIF('05'!$C:$C,$H7,'05'!$I:$I)</f>
        <v>0</v>
      </c>
      <c r="O7" s="33">
        <f>SUMIF('06'!$C:$C,$H7,'06'!$I:$I)</f>
        <v>0</v>
      </c>
      <c r="P7" s="33">
        <f>SUMIF('07'!$C:$C,$H7,'07'!$I:$I)</f>
        <v>0</v>
      </c>
      <c r="Q7" s="33">
        <f>SUMIF('08'!$C:$C,$H7,'08'!$I:$I)</f>
        <v>0</v>
      </c>
      <c r="R7" s="33">
        <f>SUMIF('09'!$C:$C,$H7,'09'!$I:$I)</f>
        <v>0</v>
      </c>
      <c r="S7" s="33">
        <f>SUMIF('10'!$C:$C,$H7,'10'!$I:$I)</f>
        <v>0</v>
      </c>
      <c r="T7" s="33">
        <f>SUMIF('11'!$C:$C,$H7,'11'!$I:$I)</f>
        <v>0</v>
      </c>
      <c r="U7" s="33">
        <f>SUMIF('12'!$C:$C,$H7,'12'!$I:$I)</f>
        <v>0</v>
      </c>
      <c r="V7" s="33">
        <f>SUMIF('13'!$C:$C,$H7,'13'!$I:$I)</f>
        <v>0</v>
      </c>
      <c r="W7" s="33">
        <f>SUMIF('14'!$C:$C,$H7,'14'!$I:$I)</f>
        <v>0</v>
      </c>
      <c r="X7" s="33">
        <f>SUMIF('15'!$C:$C,$H7,'15'!$I:$I)</f>
        <v>0</v>
      </c>
      <c r="Y7" s="33">
        <f>SUMIF('16'!$C:$C,$H7,'16'!$I:$I)</f>
        <v>0</v>
      </c>
      <c r="Z7" s="33">
        <f>SUMIF('17'!$C:$C,$H7,'17'!$I:$I)</f>
        <v>0</v>
      </c>
      <c r="AA7" s="33">
        <f>SUMIF('18'!$C:$C,$H7,'18'!$I:$I)</f>
        <v>0</v>
      </c>
      <c r="AB7" s="33">
        <f>SUMIF('19'!$C:$C,$H7,'19'!$I:$I)</f>
        <v>0</v>
      </c>
      <c r="AC7" s="33">
        <f>SUMIF('20'!$C:$C,$H7,'20'!$I:$I)</f>
        <v>0</v>
      </c>
      <c r="AD7" s="33">
        <f>SUMIF('21'!$C:$C,$H7,'21'!$I:$I)</f>
        <v>0</v>
      </c>
      <c r="AE7" s="33">
        <f>SUMIF('22'!$C:$C,$H7,'22'!$I:$I)</f>
        <v>0</v>
      </c>
      <c r="AF7" s="33">
        <f>SUMIF('23'!$C:$C,$H7,'23'!$I:$I)</f>
        <v>0</v>
      </c>
      <c r="AG7" s="33">
        <f>SUMIF('24'!$C:$C,$H7,'24'!$I:$I)</f>
        <v>0</v>
      </c>
      <c r="AH7" s="33">
        <f>SUMIF('25'!$C:$C,$H7,'25'!$I:$I)</f>
        <v>0</v>
      </c>
      <c r="AI7" s="33">
        <f>SUMIF('26'!$C:$C,$H7,'26'!$I:$I)</f>
        <v>0</v>
      </c>
      <c r="AJ7" s="33">
        <f>SUMIF('27'!$C:$C,$H7,'27'!$I:$I)</f>
        <v>0</v>
      </c>
      <c r="AK7" s="33">
        <f>SUMIF('28'!$C:$C,$H7,'28'!$I:$I)</f>
        <v>0</v>
      </c>
      <c r="AL7" s="33">
        <f>SUMIF('29'!$C:$C,$H7,'29'!$I:$I)</f>
        <v>0</v>
      </c>
      <c r="AM7" s="33">
        <f>SUMIF('30'!$C:$C,$H7,'30'!$I:$I)</f>
        <v>0</v>
      </c>
      <c r="AN7" s="33">
        <f>SUMIF('31'!$C:$C,$H7,'31'!$I:$I)</f>
        <v>0</v>
      </c>
    </row>
    <row r="8" spans="2:41">
      <c r="B8" s="34">
        <f t="shared" si="0"/>
        <v>44566</v>
      </c>
      <c r="C8" s="35">
        <f>'05'!$E$19</f>
        <v>0</v>
      </c>
      <c r="E8" s="34">
        <f t="shared" si="1"/>
        <v>44581</v>
      </c>
      <c r="F8" s="35">
        <f>'20'!$E$19</f>
        <v>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2:41">
      <c r="B9" s="34">
        <f t="shared" si="0"/>
        <v>44567</v>
      </c>
      <c r="C9" s="35">
        <f>'06'!$E$19</f>
        <v>0</v>
      </c>
      <c r="E9" s="34">
        <f t="shared" si="1"/>
        <v>44582</v>
      </c>
      <c r="F9" s="35">
        <f>'21'!$E$19</f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2:41">
      <c r="B10" s="34">
        <f t="shared" si="0"/>
        <v>44568</v>
      </c>
      <c r="C10" s="35">
        <f>'07'!$E$19</f>
        <v>0</v>
      </c>
      <c r="E10" s="34">
        <f t="shared" si="1"/>
        <v>44583</v>
      </c>
      <c r="F10" s="35">
        <f>'22'!$E$19</f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2:41">
      <c r="B11" s="34">
        <f t="shared" si="0"/>
        <v>44569</v>
      </c>
      <c r="C11" s="35">
        <f>'08'!$E$19</f>
        <v>0</v>
      </c>
      <c r="E11" s="34">
        <f t="shared" si="1"/>
        <v>44584</v>
      </c>
      <c r="F11" s="35">
        <f>'23'!$E$19</f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2:41">
      <c r="B12" s="34">
        <f t="shared" si="0"/>
        <v>44570</v>
      </c>
      <c r="C12" s="35">
        <f>'09'!$E$19</f>
        <v>0</v>
      </c>
      <c r="E12" s="34">
        <f t="shared" si="1"/>
        <v>44585</v>
      </c>
      <c r="F12" s="35">
        <f>'24'!$E$19</f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2:41">
      <c r="B13" s="34">
        <f t="shared" si="0"/>
        <v>44571</v>
      </c>
      <c r="C13" s="35">
        <f>'10'!$E$19</f>
        <v>0</v>
      </c>
      <c r="E13" s="34">
        <f t="shared" si="1"/>
        <v>44586</v>
      </c>
      <c r="F13" s="35">
        <f>'25'!$E$19</f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2:41">
      <c r="B14" s="34">
        <f t="shared" si="0"/>
        <v>44572</v>
      </c>
      <c r="C14" s="35">
        <f>'11'!$E$19</f>
        <v>0</v>
      </c>
      <c r="E14" s="34">
        <f t="shared" si="1"/>
        <v>44587</v>
      </c>
      <c r="F14" s="35">
        <f>'26'!$E$19</f>
        <v>0</v>
      </c>
    </row>
    <row r="15" spans="2:41">
      <c r="B15" s="34">
        <f t="shared" si="0"/>
        <v>44573</v>
      </c>
      <c r="C15" s="35">
        <f>'12'!$E$19</f>
        <v>0</v>
      </c>
      <c r="E15" s="34">
        <f t="shared" si="1"/>
        <v>44588</v>
      </c>
      <c r="F15" s="35">
        <f>'27'!$E$19</f>
        <v>0</v>
      </c>
    </row>
    <row r="16" spans="2:41">
      <c r="B16" s="34">
        <f>B15+1</f>
        <v>44574</v>
      </c>
      <c r="C16" s="35">
        <f>'13'!$E$19</f>
        <v>0</v>
      </c>
      <c r="E16" s="34">
        <f>E15+1</f>
        <v>44589</v>
      </c>
      <c r="F16" s="35">
        <f>'28'!$E$19</f>
        <v>0</v>
      </c>
    </row>
    <row r="17" spans="2:41">
      <c r="B17" s="34">
        <f t="shared" si="0"/>
        <v>44575</v>
      </c>
      <c r="C17" s="35">
        <f>'14'!$E$19</f>
        <v>0</v>
      </c>
      <c r="E17" s="34">
        <f t="shared" ref="E17:E19" si="2">E16+1</f>
        <v>44590</v>
      </c>
      <c r="F17" s="35">
        <f>'29'!$E$19</f>
        <v>0</v>
      </c>
    </row>
    <row r="18" spans="2:41">
      <c r="B18" s="34">
        <f t="shared" si="0"/>
        <v>44576</v>
      </c>
      <c r="C18" s="35">
        <f>'15'!$E$19</f>
        <v>0</v>
      </c>
      <c r="E18" s="34">
        <f t="shared" si="2"/>
        <v>44591</v>
      </c>
      <c r="F18" s="35">
        <f>'30'!$E$19</f>
        <v>0</v>
      </c>
    </row>
    <row r="19" spans="2:41" ht="15.75">
      <c r="B19" s="37" t="s">
        <v>21</v>
      </c>
      <c r="C19" s="38">
        <f>SUM(C4:C18)</f>
        <v>1567</v>
      </c>
      <c r="E19" s="34">
        <f t="shared" si="2"/>
        <v>44592</v>
      </c>
      <c r="F19" s="35">
        <f>'31'!$E$19</f>
        <v>0</v>
      </c>
    </row>
    <row r="20" spans="2:41" ht="15.75">
      <c r="B20" s="39"/>
      <c r="E20" s="37" t="s">
        <v>21</v>
      </c>
      <c r="F20" s="38">
        <f>SUM(F4:F19)</f>
        <v>0</v>
      </c>
    </row>
    <row r="21" spans="2:41">
      <c r="B21" s="39"/>
    </row>
    <row r="22" spans="2:41">
      <c r="B22" s="39"/>
    </row>
    <row r="23" spans="2:41" ht="15.75">
      <c r="B23" s="39"/>
      <c r="C23" s="40" t="s">
        <v>23</v>
      </c>
      <c r="D23" s="81">
        <f>C19+F20</f>
        <v>1567</v>
      </c>
      <c r="E23" s="81"/>
    </row>
    <row r="25" spans="2:41">
      <c r="G25" s="82" t="s">
        <v>25</v>
      </c>
      <c r="H25" s="28" t="s">
        <v>0</v>
      </c>
      <c r="I25" s="29" t="s">
        <v>2</v>
      </c>
      <c r="J25" s="30">
        <v>1</v>
      </c>
      <c r="K25" s="30">
        <v>2</v>
      </c>
      <c r="L25" s="30">
        <v>3</v>
      </c>
      <c r="M25" s="30">
        <v>4</v>
      </c>
      <c r="N25" s="30">
        <v>5</v>
      </c>
      <c r="O25" s="30">
        <v>6</v>
      </c>
      <c r="P25" s="30">
        <v>7</v>
      </c>
      <c r="Q25" s="30">
        <v>8</v>
      </c>
      <c r="R25" s="30">
        <v>9</v>
      </c>
      <c r="S25" s="30">
        <v>10</v>
      </c>
      <c r="T25" s="30">
        <v>11</v>
      </c>
      <c r="U25" s="30">
        <v>12</v>
      </c>
      <c r="V25" s="30">
        <v>13</v>
      </c>
      <c r="W25" s="30">
        <v>14</v>
      </c>
      <c r="X25" s="30">
        <v>15</v>
      </c>
      <c r="Y25" s="30">
        <v>16</v>
      </c>
      <c r="Z25" s="30">
        <v>17</v>
      </c>
      <c r="AA25" s="30">
        <v>18</v>
      </c>
      <c r="AB25" s="30">
        <v>19</v>
      </c>
      <c r="AC25" s="30">
        <v>20</v>
      </c>
      <c r="AD25" s="30">
        <v>21</v>
      </c>
      <c r="AE25" s="30">
        <v>22</v>
      </c>
      <c r="AF25" s="30">
        <v>23</v>
      </c>
      <c r="AG25" s="30">
        <v>24</v>
      </c>
      <c r="AH25" s="30">
        <v>25</v>
      </c>
      <c r="AI25" s="30">
        <v>26</v>
      </c>
      <c r="AJ25" s="30">
        <v>27</v>
      </c>
      <c r="AK25" s="30">
        <v>28</v>
      </c>
      <c r="AL25" s="30">
        <v>29</v>
      </c>
      <c r="AM25" s="30">
        <v>30</v>
      </c>
      <c r="AN25" s="30">
        <v>31</v>
      </c>
      <c r="AO25" s="42" t="s">
        <v>3</v>
      </c>
    </row>
    <row r="26" spans="2:41">
      <c r="E26" s="57">
        <f>SUM('01:31'!E17)</f>
        <v>1567</v>
      </c>
      <c r="F26" s="43"/>
      <c r="G26" s="82"/>
      <c r="H26" s="32" t="s">
        <v>8</v>
      </c>
      <c r="I26" s="32" t="s">
        <v>26</v>
      </c>
      <c r="J26" s="33">
        <f>SUMIF('01'!$C:$C,$H26,'01'!$H:$H)</f>
        <v>0</v>
      </c>
      <c r="K26" s="33">
        <f>SUMIF('02'!$C:$C,$H26,'02'!$H:$H)</f>
        <v>0</v>
      </c>
      <c r="L26" s="33">
        <f>SUMIF('03'!$C:$C,$H26,'03'!$H:$H)</f>
        <v>0</v>
      </c>
      <c r="M26" s="33">
        <f>SUMIF('04'!$C:$C,$H26,'04'!$H:$H)</f>
        <v>0</v>
      </c>
      <c r="N26" s="33">
        <f>SUMIF('05'!$C:$C,$H26,'05'!$H:$H)</f>
        <v>0</v>
      </c>
      <c r="O26" s="33">
        <f>SUMIF('06'!$C:$C,$H26,'06'!$H:$H)</f>
        <v>0</v>
      </c>
      <c r="P26" s="33">
        <f>SUMIF('07'!$C:$C,$H26,'07'!$H:$H)</f>
        <v>0</v>
      </c>
      <c r="Q26" s="33">
        <f>SUMIF('08'!$C:$C,$H26,'08'!$H:$H)</f>
        <v>0</v>
      </c>
      <c r="R26" s="33">
        <f>SUMIF('09'!$C:$C,$H26,'09'!$H:$H)</f>
        <v>0</v>
      </c>
      <c r="S26" s="33">
        <f>SUMIF('10'!$C:$C,$H26,'10'!$H:$H)</f>
        <v>0</v>
      </c>
      <c r="T26" s="33">
        <f>SUMIF('11'!$C:$C,$H26,'11'!$H:$H)</f>
        <v>0</v>
      </c>
      <c r="U26" s="33">
        <f>SUMIF('12'!$C:$C,$H26,'12'!$H:$H)</f>
        <v>0</v>
      </c>
      <c r="V26" s="33">
        <f>SUMIF('13'!$C:$C,$H26,'13'!$H:$H)</f>
        <v>0</v>
      </c>
      <c r="W26" s="33">
        <f>SUMIF('14'!$C:$C,$H26,'14'!$H:$H)</f>
        <v>0</v>
      </c>
      <c r="X26" s="33">
        <f>SUMIF('15'!$C:$C,$H26,'15'!$H:$H)</f>
        <v>0</v>
      </c>
      <c r="Y26" s="33">
        <f>SUMIF('16'!$C:$C,$H26,'16'!$H:$H)</f>
        <v>0</v>
      </c>
      <c r="Z26" s="33">
        <f>SUMIF('17'!$C:$C,$H26,'17'!$H:$H)</f>
        <v>0</v>
      </c>
      <c r="AA26" s="33">
        <f>SUMIF('18'!$C:$C,$H26,'18'!$H:$H)</f>
        <v>0</v>
      </c>
      <c r="AB26" s="33">
        <f>SUMIF('19'!$C:$C,$H26,'19'!$H:$H)</f>
        <v>0</v>
      </c>
      <c r="AC26" s="33">
        <f>SUMIF('20'!$C:$C,$H26,'20'!$H:$H)</f>
        <v>0</v>
      </c>
      <c r="AD26" s="33">
        <f>SUMIF('21'!$C:$C,$H26,'21'!$H:$H)</f>
        <v>0</v>
      </c>
      <c r="AE26" s="33">
        <f>SUMIF('22'!$C:$C,$H26,'22'!$H:$H)</f>
        <v>0</v>
      </c>
      <c r="AF26" s="33">
        <f>SUMIF('23'!$C:$C,$H26,'23'!$H:$H)</f>
        <v>0</v>
      </c>
      <c r="AG26" s="33">
        <f>SUMIF('24'!$C:$C,$H26,'24'!$H:$H)</f>
        <v>0</v>
      </c>
      <c r="AH26" s="33">
        <f>SUMIF('25'!$C:$C,$H26,'25'!$H:$H)</f>
        <v>0</v>
      </c>
      <c r="AI26" s="33">
        <f>SUMIF('26'!$C:$C,$H26,'26'!$H:$H)</f>
        <v>0</v>
      </c>
      <c r="AJ26" s="33">
        <f>SUMIF('27'!$C:$C,$H26,'27'!$H:$H)</f>
        <v>0</v>
      </c>
      <c r="AK26" s="33">
        <f>SUMIF('28'!$C:$C,$H26,'28'!$H:$H)</f>
        <v>0</v>
      </c>
      <c r="AL26" s="33">
        <f>SUMIF('29'!$C:$C,$H26,'29'!$H:$H)</f>
        <v>0</v>
      </c>
      <c r="AM26" s="33">
        <f>SUMIF('30'!$C:$C,$H26,'30'!$H:$H)</f>
        <v>0</v>
      </c>
      <c r="AN26" s="33">
        <f>SUMIF('31'!$C:$C,$H26,'31'!$H:$H)</f>
        <v>0</v>
      </c>
      <c r="AO26" s="44">
        <f>SUM(J26:AN26)</f>
        <v>0</v>
      </c>
    </row>
    <row r="27" spans="2:41">
      <c r="F27" s="43"/>
      <c r="G27" s="82"/>
      <c r="H27" s="32" t="s">
        <v>27</v>
      </c>
      <c r="I27" s="32" t="s">
        <v>28</v>
      </c>
      <c r="J27" s="33">
        <f>SUMIF('01'!$C:$C,$H27,'01'!$H:$H)</f>
        <v>0</v>
      </c>
      <c r="K27" s="33">
        <f>SUMIF('02'!$C:$C,$H27,'02'!$H:$H)</f>
        <v>0</v>
      </c>
      <c r="L27" s="33">
        <f>SUMIF('03'!$C:$C,$H27,'03'!$H:$H)</f>
        <v>0</v>
      </c>
      <c r="M27" s="33">
        <f>SUMIF('04'!$C:$C,$H27,'04'!$H:$H)</f>
        <v>0</v>
      </c>
      <c r="N27" s="33">
        <f>SUMIF('05'!$C:$C,$H27,'05'!$H:$H)</f>
        <v>0</v>
      </c>
      <c r="O27" s="33">
        <f>SUMIF('06'!$C:$C,$H27,'06'!$H:$H)</f>
        <v>0</v>
      </c>
      <c r="P27" s="33">
        <f>SUMIF('07'!$C:$C,$H27,'07'!$H:$H)</f>
        <v>0</v>
      </c>
      <c r="Q27" s="33">
        <f>SUMIF('08'!$C:$C,$H27,'08'!$H:$H)</f>
        <v>0</v>
      </c>
      <c r="R27" s="33">
        <f>SUMIF('09'!$C:$C,$H27,'09'!$H:$H)</f>
        <v>0</v>
      </c>
      <c r="S27" s="33">
        <f>SUMIF('10'!$C:$C,$H27,'10'!$H:$H)</f>
        <v>0</v>
      </c>
      <c r="T27" s="33">
        <f>SUMIF('11'!$C:$C,$H27,'11'!$H:$H)</f>
        <v>0</v>
      </c>
      <c r="U27" s="33">
        <f>SUMIF('12'!$C:$C,$H27,'12'!$H:$H)</f>
        <v>0</v>
      </c>
      <c r="V27" s="33">
        <f>SUMIF('13'!$C:$C,$H27,'13'!$H:$H)</f>
        <v>0</v>
      </c>
      <c r="W27" s="33">
        <f>SUMIF('14'!$C:$C,$H27,'14'!$H:$H)</f>
        <v>0</v>
      </c>
      <c r="X27" s="33">
        <f>SUMIF('15'!$C:$C,$H27,'15'!$H:$H)</f>
        <v>0</v>
      </c>
      <c r="Y27" s="33">
        <f>SUMIF('16'!$C:$C,$H27,'16'!$H:$H)</f>
        <v>0</v>
      </c>
      <c r="Z27" s="33">
        <f>SUMIF('17'!$C:$C,$H27,'17'!$H:$H)</f>
        <v>0</v>
      </c>
      <c r="AA27" s="33">
        <f>SUMIF('18'!$C:$C,$H27,'18'!$H:$H)</f>
        <v>0</v>
      </c>
      <c r="AB27" s="33">
        <f>SUMIF('19'!$C:$C,$H27,'19'!$H:$H)</f>
        <v>0</v>
      </c>
      <c r="AC27" s="33">
        <f>SUMIF('20'!$C:$C,$H27,'20'!$H:$H)</f>
        <v>0</v>
      </c>
      <c r="AD27" s="33">
        <f>SUMIF('21'!$C:$C,$H27,'21'!$H:$H)</f>
        <v>0</v>
      </c>
      <c r="AE27" s="33">
        <f>SUMIF('22'!$C:$C,$H27,'22'!$H:$H)</f>
        <v>0</v>
      </c>
      <c r="AF27" s="33">
        <f>SUMIF('23'!$C:$C,$H27,'23'!$H:$H)</f>
        <v>0</v>
      </c>
      <c r="AG27" s="33">
        <f>SUMIF('24'!$C:$C,$H27,'24'!$H:$H)</f>
        <v>0</v>
      </c>
      <c r="AH27" s="33">
        <f>SUMIF('25'!$C:$C,$H27,'25'!$H:$H)</f>
        <v>0</v>
      </c>
      <c r="AI27" s="33">
        <f>SUMIF('26'!$C:$C,$H27,'26'!$H:$H)</f>
        <v>0</v>
      </c>
      <c r="AJ27" s="33">
        <f>SUMIF('27'!$C:$C,$H27,'27'!$H:$H)</f>
        <v>0</v>
      </c>
      <c r="AK27" s="33">
        <f>SUMIF('28'!$C:$C,$H27,'28'!$H:$H)</f>
        <v>0</v>
      </c>
      <c r="AL27" s="33">
        <f>SUMIF('29'!$C:$C,$H27,'29'!$H:$H)</f>
        <v>0</v>
      </c>
      <c r="AM27" s="33">
        <f>SUMIF('30'!$C:$C,$H27,'30'!$H:$H)</f>
        <v>0</v>
      </c>
      <c r="AN27" s="33">
        <f>SUMIF('31'!$C:$C,$H27,'31'!$H:$H)</f>
        <v>0</v>
      </c>
      <c r="AO27" s="44">
        <f>SUM(J27:AN27)</f>
        <v>0</v>
      </c>
    </row>
    <row r="28" spans="2:41">
      <c r="F28" s="43"/>
      <c r="G28" s="82"/>
      <c r="H28" s="32" t="s">
        <v>30</v>
      </c>
      <c r="I28" s="32" t="s">
        <v>31</v>
      </c>
      <c r="J28" s="33">
        <f>SUMIF('01'!$C:$C,$H28,'01'!$H:$H)</f>
        <v>0</v>
      </c>
      <c r="K28" s="33">
        <f>SUMIF('02'!$C:$C,$H28,'02'!$H:$H)</f>
        <v>0</v>
      </c>
      <c r="L28" s="33">
        <f>SUMIF('03'!$C:$C,$H28,'03'!$H:$H)</f>
        <v>0</v>
      </c>
      <c r="M28" s="33">
        <f>SUMIF('04'!$C:$C,$H28,'04'!$H:$H)</f>
        <v>0</v>
      </c>
      <c r="N28" s="33">
        <f>SUMIF('05'!$C:$C,$H28,'05'!$H:$H)</f>
        <v>0</v>
      </c>
      <c r="O28" s="33">
        <f>SUMIF('06'!$C:$C,$H28,'06'!$H:$H)</f>
        <v>0</v>
      </c>
      <c r="P28" s="33">
        <f>SUMIF('07'!$C:$C,$H28,'07'!$H:$H)</f>
        <v>0</v>
      </c>
      <c r="Q28" s="33">
        <f>SUMIF('08'!$C:$C,$H28,'08'!$H:$H)</f>
        <v>0</v>
      </c>
      <c r="R28" s="33">
        <f>SUMIF('09'!$C:$C,$H28,'09'!$H:$H)</f>
        <v>0</v>
      </c>
      <c r="S28" s="33">
        <f>SUMIF('10'!$C:$C,$H28,'10'!$H:$H)</f>
        <v>0</v>
      </c>
      <c r="T28" s="33">
        <f>SUMIF('11'!$C:$C,$H28,'11'!$H:$H)</f>
        <v>0</v>
      </c>
      <c r="U28" s="33">
        <f>SUMIF('12'!$C:$C,$H28,'12'!$H:$H)</f>
        <v>0</v>
      </c>
      <c r="V28" s="33">
        <f>SUMIF('13'!$C:$C,$H28,'13'!$H:$H)</f>
        <v>0</v>
      </c>
      <c r="W28" s="33">
        <f>SUMIF('14'!$C:$C,$H28,'14'!$H:$H)</f>
        <v>0</v>
      </c>
      <c r="X28" s="33">
        <f>SUMIF('15'!$C:$C,$H28,'15'!$H:$H)</f>
        <v>0</v>
      </c>
      <c r="Y28" s="33">
        <f>SUMIF('16'!$C:$C,$H28,'16'!$H:$H)</f>
        <v>0</v>
      </c>
      <c r="Z28" s="33">
        <f>SUMIF('17'!$C:$C,$H28,'17'!$H:$H)</f>
        <v>0</v>
      </c>
      <c r="AA28" s="33">
        <f>SUMIF('18'!$C:$C,$H28,'18'!$H:$H)</f>
        <v>0</v>
      </c>
      <c r="AB28" s="33">
        <f>SUMIF('19'!$C:$C,$H28,'19'!$H:$H)</f>
        <v>0</v>
      </c>
      <c r="AC28" s="33">
        <f>SUMIF('20'!$C:$C,$H28,'20'!$H:$H)</f>
        <v>0</v>
      </c>
      <c r="AD28" s="33">
        <f>SUMIF('21'!$C:$C,$H28,'21'!$H:$H)</f>
        <v>0</v>
      </c>
      <c r="AE28" s="33">
        <f>SUMIF('22'!$C:$C,$H28,'22'!$H:$H)</f>
        <v>0</v>
      </c>
      <c r="AF28" s="33">
        <f>SUMIF('23'!$C:$C,$H28,'23'!$H:$H)</f>
        <v>0</v>
      </c>
      <c r="AG28" s="33">
        <f>SUMIF('24'!$C:$C,$H28,'24'!$H:$H)</f>
        <v>0</v>
      </c>
      <c r="AH28" s="33">
        <f>SUMIF('25'!$C:$C,$H28,'25'!$H:$H)</f>
        <v>0</v>
      </c>
      <c r="AI28" s="33">
        <f>SUMIF('26'!$C:$C,$H28,'26'!$H:$H)</f>
        <v>0</v>
      </c>
      <c r="AJ28" s="33">
        <f>SUMIF('27'!$C:$C,$H28,'27'!$H:$H)</f>
        <v>0</v>
      </c>
      <c r="AK28" s="33">
        <f>SUMIF('28'!$C:$C,$H28,'28'!$H:$H)</f>
        <v>0</v>
      </c>
      <c r="AL28" s="33">
        <f>SUMIF('29'!$C:$C,$H28,'29'!$H:$H)</f>
        <v>0</v>
      </c>
      <c r="AM28" s="33">
        <f>SUMIF('30'!$C:$C,$H28,'30'!$H:$H)</f>
        <v>0</v>
      </c>
      <c r="AN28" s="33">
        <f>SUMIF('31'!$C:$C,$H28,'31'!$H:$H)</f>
        <v>0</v>
      </c>
      <c r="AO28" s="44">
        <f>SUM(J28:AN28)</f>
        <v>0</v>
      </c>
    </row>
    <row r="29" spans="2:41">
      <c r="F29" s="43"/>
      <c r="G29" s="82"/>
      <c r="H29" s="32" t="s">
        <v>33</v>
      </c>
      <c r="I29" s="32" t="s">
        <v>34</v>
      </c>
      <c r="J29" s="33">
        <f>SUMIF('01'!$C:$C,$H29,'01'!$H:$H)</f>
        <v>0</v>
      </c>
      <c r="K29" s="33">
        <f>SUMIF('02'!$C:$C,$H29,'02'!$H:$H)</f>
        <v>0</v>
      </c>
      <c r="L29" s="33">
        <f>SUMIF('03'!$C:$C,$H29,'03'!$H:$H)</f>
        <v>0</v>
      </c>
      <c r="M29" s="33">
        <f>SUMIF('04'!$C:$C,$H29,'04'!$H:$H)</f>
        <v>0</v>
      </c>
      <c r="N29" s="33">
        <f>SUMIF('05'!$C:$C,$H29,'05'!$H:$H)</f>
        <v>0</v>
      </c>
      <c r="O29" s="33">
        <f>SUMIF('06'!$C:$C,$H29,'06'!$H:$H)</f>
        <v>0</v>
      </c>
      <c r="P29" s="33">
        <f>SUMIF('07'!$C:$C,$H29,'07'!$H:$H)</f>
        <v>0</v>
      </c>
      <c r="Q29" s="33">
        <f>SUMIF('08'!$C:$C,$H29,'08'!$H:$H)</f>
        <v>0</v>
      </c>
      <c r="R29" s="33">
        <f>SUMIF('09'!$C:$C,$H29,'09'!$H:$H)</f>
        <v>0</v>
      </c>
      <c r="S29" s="33">
        <f>SUMIF('10'!$C:$C,$H29,'10'!$H:$H)</f>
        <v>0</v>
      </c>
      <c r="T29" s="33">
        <f>SUMIF('11'!$C:$C,$H29,'11'!$H:$H)</f>
        <v>0</v>
      </c>
      <c r="U29" s="33">
        <f>SUMIF('12'!$C:$C,$H29,'12'!$H:$H)</f>
        <v>0</v>
      </c>
      <c r="V29" s="33">
        <f>SUMIF('13'!$C:$C,$H29,'13'!$H:$H)</f>
        <v>0</v>
      </c>
      <c r="W29" s="33">
        <f>SUMIF('14'!$C:$C,$H29,'14'!$H:$H)</f>
        <v>0</v>
      </c>
      <c r="X29" s="33">
        <f>SUMIF('15'!$C:$C,$H29,'15'!$H:$H)</f>
        <v>0</v>
      </c>
      <c r="Y29" s="33">
        <f>SUMIF('16'!$C:$C,$H29,'16'!$H:$H)</f>
        <v>0</v>
      </c>
      <c r="Z29" s="33">
        <f>SUMIF('17'!$C:$C,$H29,'17'!$H:$H)</f>
        <v>0</v>
      </c>
      <c r="AA29" s="33">
        <f>SUMIF('18'!$C:$C,$H29,'18'!$H:$H)</f>
        <v>0</v>
      </c>
      <c r="AB29" s="33">
        <f>SUMIF('19'!$C:$C,$H29,'19'!$H:$H)</f>
        <v>0</v>
      </c>
      <c r="AC29" s="33">
        <f>SUMIF('20'!$C:$C,$H29,'20'!$H:$H)</f>
        <v>0</v>
      </c>
      <c r="AD29" s="33">
        <f>SUMIF('21'!$C:$C,$H29,'21'!$H:$H)</f>
        <v>0</v>
      </c>
      <c r="AE29" s="33">
        <f>SUMIF('22'!$C:$C,$H29,'22'!$H:$H)</f>
        <v>0</v>
      </c>
      <c r="AF29" s="33">
        <f>SUMIF('23'!$C:$C,$H29,'23'!$H:$H)</f>
        <v>0</v>
      </c>
      <c r="AG29" s="33">
        <f>SUMIF('24'!$C:$C,$H29,'24'!$H:$H)</f>
        <v>0</v>
      </c>
      <c r="AH29" s="33">
        <f>SUMIF('25'!$C:$C,$H29,'25'!$H:$H)</f>
        <v>0</v>
      </c>
      <c r="AI29" s="33">
        <f>SUMIF('26'!$C:$C,$H29,'26'!$H:$H)</f>
        <v>0</v>
      </c>
      <c r="AJ29" s="33">
        <f>SUMIF('27'!$C:$C,$H29,'27'!$H:$H)</f>
        <v>0</v>
      </c>
      <c r="AK29" s="33">
        <f>SUMIF('28'!$C:$C,$H29,'28'!$H:$H)</f>
        <v>0</v>
      </c>
      <c r="AL29" s="33">
        <f>SUMIF('29'!$C:$C,$H29,'29'!$H:$H)</f>
        <v>0</v>
      </c>
      <c r="AM29" s="33">
        <f>SUMIF('30'!$C:$C,$H29,'30'!$H:$H)</f>
        <v>0</v>
      </c>
      <c r="AN29" s="33">
        <f>SUMIF('31'!$C:$C,$H29,'31'!$H:$H)</f>
        <v>0</v>
      </c>
      <c r="AO29" s="44">
        <f>SUM(J29:AN29)</f>
        <v>0</v>
      </c>
    </row>
    <row r="30" spans="2:41">
      <c r="F30" s="43"/>
      <c r="G30" s="82"/>
      <c r="H30" s="32" t="s">
        <v>36</v>
      </c>
      <c r="I30" s="32" t="s">
        <v>37</v>
      </c>
      <c r="J30" s="33">
        <f>SUMIF('01'!$C:$C,$H30,'01'!$H:$H)</f>
        <v>0</v>
      </c>
      <c r="K30" s="33">
        <f>SUMIF('02'!$C:$C,$H30,'02'!$H:$H)</f>
        <v>0</v>
      </c>
      <c r="L30" s="33">
        <f>SUMIF('03'!$C:$C,$H30,'03'!$H:$H)</f>
        <v>0</v>
      </c>
      <c r="M30" s="33">
        <f>SUMIF('04'!$C:$C,$H30,'04'!$H:$H)</f>
        <v>0</v>
      </c>
      <c r="N30" s="33">
        <f>SUMIF('05'!$C:$C,$H30,'05'!$H:$H)</f>
        <v>0</v>
      </c>
      <c r="O30" s="33">
        <f>SUMIF('06'!$C:$C,$H30,'06'!$H:$H)</f>
        <v>0</v>
      </c>
      <c r="P30" s="33">
        <f>SUMIF('07'!$C:$C,$H30,'07'!$H:$H)</f>
        <v>0</v>
      </c>
      <c r="Q30" s="33">
        <f>SUMIF('08'!$C:$C,$H30,'08'!$H:$H)</f>
        <v>0</v>
      </c>
      <c r="R30" s="33">
        <f>SUMIF('09'!$C:$C,$H30,'09'!$H:$H)</f>
        <v>0</v>
      </c>
      <c r="S30" s="33">
        <f>SUMIF('10'!$C:$C,$H30,'10'!$H:$H)</f>
        <v>0</v>
      </c>
      <c r="T30" s="33">
        <f>SUMIF('11'!$C:$C,$H30,'11'!$H:$H)</f>
        <v>0</v>
      </c>
      <c r="U30" s="33">
        <f>SUMIF('12'!$C:$C,$H30,'12'!$H:$H)</f>
        <v>0</v>
      </c>
      <c r="V30" s="33">
        <f>SUMIF('13'!$C:$C,$H30,'13'!$H:$H)</f>
        <v>0</v>
      </c>
      <c r="W30" s="33">
        <f>SUMIF('14'!$C:$C,$H30,'14'!$H:$H)</f>
        <v>0</v>
      </c>
      <c r="X30" s="33">
        <f>SUMIF('15'!$C:$C,$H30,'15'!$H:$H)</f>
        <v>0</v>
      </c>
      <c r="Y30" s="33">
        <f>SUMIF('16'!$C:$C,$H30,'16'!$H:$H)</f>
        <v>0</v>
      </c>
      <c r="Z30" s="33">
        <f>SUMIF('17'!$C:$C,$H30,'17'!$H:$H)</f>
        <v>0</v>
      </c>
      <c r="AA30" s="33">
        <f>SUMIF('18'!$C:$C,$H30,'18'!$H:$H)</f>
        <v>0</v>
      </c>
      <c r="AB30" s="33">
        <f>SUMIF('19'!$C:$C,$H30,'19'!$H:$H)</f>
        <v>0</v>
      </c>
      <c r="AC30" s="33">
        <f>SUMIF('20'!$C:$C,$H30,'20'!$H:$H)</f>
        <v>0</v>
      </c>
      <c r="AD30" s="33">
        <f>SUMIF('21'!$C:$C,$H30,'21'!$H:$H)</f>
        <v>0</v>
      </c>
      <c r="AE30" s="33">
        <f>SUMIF('22'!$C:$C,$H30,'22'!$H:$H)</f>
        <v>0</v>
      </c>
      <c r="AF30" s="33">
        <f>SUMIF('23'!$C:$C,$H30,'23'!$H:$H)</f>
        <v>0</v>
      </c>
      <c r="AG30" s="33">
        <f>SUMIF('24'!$C:$C,$H30,'24'!$H:$H)</f>
        <v>0</v>
      </c>
      <c r="AH30" s="33">
        <f>SUMIF('25'!$C:$C,$H30,'25'!$H:$H)</f>
        <v>0</v>
      </c>
      <c r="AI30" s="33">
        <f>SUMIF('26'!$C:$C,$H30,'26'!$H:$H)</f>
        <v>0</v>
      </c>
      <c r="AJ30" s="33">
        <f>SUMIF('27'!$C:$C,$H30,'27'!$H:$H)</f>
        <v>0</v>
      </c>
      <c r="AK30" s="33">
        <f>SUMIF('28'!$C:$C,$H30,'28'!$H:$H)</f>
        <v>0</v>
      </c>
      <c r="AL30" s="33">
        <f>SUMIF('29'!$C:$C,$H30,'29'!$H:$H)</f>
        <v>0</v>
      </c>
      <c r="AM30" s="33">
        <f>SUMIF('30'!$C:$C,$H30,'30'!$H:$H)</f>
        <v>0</v>
      </c>
      <c r="AN30" s="33">
        <f>SUMIF('31'!$C:$C,$H30,'31'!$H:$H)</f>
        <v>0</v>
      </c>
      <c r="AO30" s="44">
        <f>SUM(J30:AN30)</f>
        <v>0</v>
      </c>
    </row>
    <row r="33" spans="9:10">
      <c r="I33"/>
      <c r="J33"/>
    </row>
    <row r="34" spans="9:10">
      <c r="I34"/>
      <c r="J34"/>
    </row>
    <row r="35" spans="9:10">
      <c r="I35"/>
      <c r="J35"/>
    </row>
    <row r="36" spans="9:10">
      <c r="I36"/>
      <c r="J36"/>
    </row>
    <row r="37" spans="9:10">
      <c r="I37"/>
      <c r="J37"/>
    </row>
  </sheetData>
  <mergeCells count="4">
    <mergeCell ref="B2:C2"/>
    <mergeCell ref="E2:F2"/>
    <mergeCell ref="D23:E23"/>
    <mergeCell ref="G25:G30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X44"/>
  <sheetViews>
    <sheetView showGridLines="0" topLeftCell="A2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'03'!D2:E2+1</f>
        <v>44565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359" priority="39" stopIfTrue="1" operator="equal">
      <formula>"SOBRANTE"</formula>
    </cfRule>
    <cfRule type="cellIs" dxfId="358" priority="40" stopIfTrue="1" operator="equal">
      <formula>"FALTANTE"</formula>
    </cfRule>
  </conditionalFormatting>
  <conditionalFormatting sqref="E20">
    <cfRule type="cellIs" dxfId="357" priority="37" stopIfTrue="1" operator="greaterThan">
      <formula>0</formula>
    </cfRule>
    <cfRule type="cellIs" dxfId="356" priority="38" stopIfTrue="1" operator="lessThan">
      <formula>0</formula>
    </cfRule>
  </conditionalFormatting>
  <conditionalFormatting sqref="G5:G10">
    <cfRule type="cellIs" dxfId="355" priority="8" stopIfTrue="1" operator="greaterThan">
      <formula>39</formula>
    </cfRule>
    <cfRule type="cellIs" dxfId="354" priority="9" stopIfTrue="1" operator="greaterThan">
      <formula>40</formula>
    </cfRule>
  </conditionalFormatting>
  <conditionalFormatting sqref="I5:I10">
    <cfRule type="cellIs" dxfId="353" priority="5" stopIfTrue="1" operator="equal">
      <formula>"Error"</formula>
    </cfRule>
    <cfRule type="cellIs" dxfId="352" priority="6" stopIfTrue="1" operator="equal">
      <formula>"""Error"""</formula>
    </cfRule>
    <cfRule type="cellIs" dxfId="351" priority="7" stopIfTrue="1" operator="equal">
      <formula>"""Error"""</formula>
    </cfRule>
  </conditionalFormatting>
  <conditionalFormatting sqref="G5:G10">
    <cfRule type="cellIs" dxfId="350" priority="3" stopIfTrue="1" operator="greaterThan">
      <formula>39</formula>
    </cfRule>
    <cfRule type="cellIs" dxfId="349" priority="4" stopIfTrue="1" operator="greaterThan">
      <formula>40</formula>
    </cfRule>
  </conditionalFormatting>
  <conditionalFormatting sqref="G5:G10">
    <cfRule type="cellIs" dxfId="348" priority="1" stopIfTrue="1" operator="greaterThan">
      <formula>39</formula>
    </cfRule>
    <cfRule type="cellIs" dxfId="347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'04'!D2:E2+1</f>
        <v>44566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346" priority="45" stopIfTrue="1" operator="equal">
      <formula>"SOBRANTE"</formula>
    </cfRule>
    <cfRule type="cellIs" dxfId="345" priority="46" stopIfTrue="1" operator="equal">
      <formula>"FALTANTE"</formula>
    </cfRule>
  </conditionalFormatting>
  <conditionalFormatting sqref="E20">
    <cfRule type="cellIs" dxfId="344" priority="43" stopIfTrue="1" operator="greaterThan">
      <formula>0</formula>
    </cfRule>
    <cfRule type="cellIs" dxfId="343" priority="44" stopIfTrue="1" operator="lessThan">
      <formula>0</formula>
    </cfRule>
  </conditionalFormatting>
  <conditionalFormatting sqref="G5:G10">
    <cfRule type="cellIs" dxfId="342" priority="8" stopIfTrue="1" operator="greaterThan">
      <formula>39</formula>
    </cfRule>
    <cfRule type="cellIs" dxfId="341" priority="9" stopIfTrue="1" operator="greaterThan">
      <formula>40</formula>
    </cfRule>
  </conditionalFormatting>
  <conditionalFormatting sqref="I5:I10">
    <cfRule type="cellIs" dxfId="340" priority="5" stopIfTrue="1" operator="equal">
      <formula>"Error"</formula>
    </cfRule>
    <cfRule type="cellIs" dxfId="339" priority="6" stopIfTrue="1" operator="equal">
      <formula>"""Error"""</formula>
    </cfRule>
    <cfRule type="cellIs" dxfId="338" priority="7" stopIfTrue="1" operator="equal">
      <formula>"""Error"""</formula>
    </cfRule>
  </conditionalFormatting>
  <conditionalFormatting sqref="G5:G10">
    <cfRule type="cellIs" dxfId="337" priority="3" stopIfTrue="1" operator="greaterThan">
      <formula>39</formula>
    </cfRule>
    <cfRule type="cellIs" dxfId="336" priority="4" stopIfTrue="1" operator="greaterThan">
      <formula>40</formula>
    </cfRule>
  </conditionalFormatting>
  <conditionalFormatting sqref="G5:G10">
    <cfRule type="cellIs" dxfId="335" priority="1" stopIfTrue="1" operator="greaterThan">
      <formula>39</formula>
    </cfRule>
    <cfRule type="cellIs" dxfId="334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'05'!D2:E2+1</f>
        <v>44567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333" priority="51" stopIfTrue="1" operator="equal">
      <formula>"SOBRANTE"</formula>
    </cfRule>
    <cfRule type="cellIs" dxfId="332" priority="52" stopIfTrue="1" operator="equal">
      <formula>"FALTANTE"</formula>
    </cfRule>
  </conditionalFormatting>
  <conditionalFormatting sqref="E20">
    <cfRule type="cellIs" dxfId="331" priority="49" stopIfTrue="1" operator="greaterThan">
      <formula>0</formula>
    </cfRule>
    <cfRule type="cellIs" dxfId="330" priority="50" stopIfTrue="1" operator="lessThan">
      <formula>0</formula>
    </cfRule>
  </conditionalFormatting>
  <conditionalFormatting sqref="G5:G10">
    <cfRule type="cellIs" dxfId="329" priority="8" stopIfTrue="1" operator="greaterThan">
      <formula>39</formula>
    </cfRule>
    <cfRule type="cellIs" dxfId="328" priority="9" stopIfTrue="1" operator="greaterThan">
      <formula>40</formula>
    </cfRule>
  </conditionalFormatting>
  <conditionalFormatting sqref="I5:I10">
    <cfRule type="cellIs" dxfId="327" priority="5" stopIfTrue="1" operator="equal">
      <formula>"Error"</formula>
    </cfRule>
    <cfRule type="cellIs" dxfId="326" priority="6" stopIfTrue="1" operator="equal">
      <formula>"""Error"""</formula>
    </cfRule>
    <cfRule type="cellIs" dxfId="325" priority="7" stopIfTrue="1" operator="equal">
      <formula>"""Error"""</formula>
    </cfRule>
  </conditionalFormatting>
  <conditionalFormatting sqref="G5:G10">
    <cfRule type="cellIs" dxfId="324" priority="3" stopIfTrue="1" operator="greaterThan">
      <formula>39</formula>
    </cfRule>
    <cfRule type="cellIs" dxfId="323" priority="4" stopIfTrue="1" operator="greaterThan">
      <formula>40</formula>
    </cfRule>
  </conditionalFormatting>
  <conditionalFormatting sqref="G5:G10">
    <cfRule type="cellIs" dxfId="322" priority="1" stopIfTrue="1" operator="greaterThan">
      <formula>39</formula>
    </cfRule>
    <cfRule type="cellIs" dxfId="321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'06'!D2:E2+1</f>
        <v>44568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60"/>
      <c r="E22" s="61"/>
      <c r="F22" s="61"/>
      <c r="G22" s="61"/>
      <c r="H22" s="61"/>
      <c r="I22" s="62"/>
    </row>
    <row r="23" spans="2:10" ht="15" customHeight="1">
      <c r="B23" s="26"/>
      <c r="C23" s="26"/>
      <c r="D23" s="63"/>
      <c r="E23" s="64"/>
      <c r="F23" s="64"/>
      <c r="G23" s="64"/>
      <c r="H23" s="64"/>
      <c r="I23" s="65"/>
    </row>
    <row r="24" spans="2:10" ht="15" customHeight="1">
      <c r="B24" s="26"/>
      <c r="C24" s="26"/>
      <c r="D24" s="63"/>
      <c r="E24" s="64"/>
      <c r="F24" s="64"/>
      <c r="G24" s="64"/>
      <c r="H24" s="64"/>
      <c r="I24" s="65"/>
    </row>
    <row r="25" spans="2:10" ht="15" customHeight="1">
      <c r="B25" s="26"/>
      <c r="C25" s="26"/>
      <c r="D25" s="63"/>
      <c r="E25" s="64"/>
      <c r="F25" s="64"/>
      <c r="G25" s="64"/>
      <c r="H25" s="64"/>
      <c r="I25" s="65"/>
    </row>
    <row r="26" spans="2:10" ht="15" customHeight="1" thickBot="1">
      <c r="B26" s="11"/>
      <c r="C26" s="11"/>
      <c r="D26" s="66"/>
      <c r="E26" s="67"/>
      <c r="F26" s="67"/>
      <c r="G26" s="67"/>
      <c r="H26" s="67"/>
      <c r="I26" s="68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320" priority="39" stopIfTrue="1" operator="equal">
      <formula>"SOBRANTE"</formula>
    </cfRule>
    <cfRule type="cellIs" dxfId="319" priority="40" stopIfTrue="1" operator="equal">
      <formula>"FALTANTE"</formula>
    </cfRule>
  </conditionalFormatting>
  <conditionalFormatting sqref="E20">
    <cfRule type="cellIs" dxfId="318" priority="37" stopIfTrue="1" operator="greaterThan">
      <formula>0</formula>
    </cfRule>
    <cfRule type="cellIs" dxfId="317" priority="38" stopIfTrue="1" operator="lessThan">
      <formula>0</formula>
    </cfRule>
  </conditionalFormatting>
  <conditionalFormatting sqref="G5:G10">
    <cfRule type="cellIs" dxfId="316" priority="8" stopIfTrue="1" operator="greaterThan">
      <formula>39</formula>
    </cfRule>
    <cfRule type="cellIs" dxfId="315" priority="9" stopIfTrue="1" operator="greaterThan">
      <formula>40</formula>
    </cfRule>
  </conditionalFormatting>
  <conditionalFormatting sqref="I5:I10">
    <cfRule type="cellIs" dxfId="314" priority="5" stopIfTrue="1" operator="equal">
      <formula>"Error"</formula>
    </cfRule>
    <cfRule type="cellIs" dxfId="313" priority="6" stopIfTrue="1" operator="equal">
      <formula>"""Error"""</formula>
    </cfRule>
    <cfRule type="cellIs" dxfId="312" priority="7" stopIfTrue="1" operator="equal">
      <formula>"""Error"""</formula>
    </cfRule>
  </conditionalFormatting>
  <conditionalFormatting sqref="G5:G10">
    <cfRule type="cellIs" dxfId="311" priority="3" stopIfTrue="1" operator="greaterThan">
      <formula>39</formula>
    </cfRule>
    <cfRule type="cellIs" dxfId="310" priority="4" stopIfTrue="1" operator="greaterThan">
      <formula>40</formula>
    </cfRule>
  </conditionalFormatting>
  <conditionalFormatting sqref="G5:G10">
    <cfRule type="cellIs" dxfId="309" priority="1" stopIfTrue="1" operator="greaterThan">
      <formula>39</formula>
    </cfRule>
    <cfRule type="cellIs" dxfId="308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'07'!D2:E2+1</f>
        <v>44569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307" priority="39" stopIfTrue="1" operator="equal">
      <formula>"SOBRANTE"</formula>
    </cfRule>
    <cfRule type="cellIs" dxfId="306" priority="40" stopIfTrue="1" operator="equal">
      <formula>"FALTANTE"</formula>
    </cfRule>
  </conditionalFormatting>
  <conditionalFormatting sqref="E20">
    <cfRule type="cellIs" dxfId="305" priority="37" stopIfTrue="1" operator="greaterThan">
      <formula>0</formula>
    </cfRule>
    <cfRule type="cellIs" dxfId="304" priority="38" stopIfTrue="1" operator="lessThan">
      <formula>0</formula>
    </cfRule>
  </conditionalFormatting>
  <conditionalFormatting sqref="G5:G10">
    <cfRule type="cellIs" dxfId="303" priority="8" stopIfTrue="1" operator="greaterThan">
      <formula>39</formula>
    </cfRule>
    <cfRule type="cellIs" dxfId="302" priority="9" stopIfTrue="1" operator="greaterThan">
      <formula>40</formula>
    </cfRule>
  </conditionalFormatting>
  <conditionalFormatting sqref="I5:I10">
    <cfRule type="cellIs" dxfId="301" priority="5" stopIfTrue="1" operator="equal">
      <formula>"Error"</formula>
    </cfRule>
    <cfRule type="cellIs" dxfId="300" priority="6" stopIfTrue="1" operator="equal">
      <formula>"""Error"""</formula>
    </cfRule>
    <cfRule type="cellIs" dxfId="299" priority="7" stopIfTrue="1" operator="equal">
      <formula>"""Error"""</formula>
    </cfRule>
  </conditionalFormatting>
  <conditionalFormatting sqref="G5:G10">
    <cfRule type="cellIs" dxfId="298" priority="3" stopIfTrue="1" operator="greaterThan">
      <formula>39</formula>
    </cfRule>
    <cfRule type="cellIs" dxfId="297" priority="4" stopIfTrue="1" operator="greaterThan">
      <formula>40</formula>
    </cfRule>
  </conditionalFormatting>
  <conditionalFormatting sqref="G5:G10">
    <cfRule type="cellIs" dxfId="296" priority="1" stopIfTrue="1" operator="greaterThan">
      <formula>39</formula>
    </cfRule>
    <cfRule type="cellIs" dxfId="295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X44"/>
  <sheetViews>
    <sheetView showGridLines="0" zoomScale="90" zoomScaleNormal="90" workbookViewId="0">
      <selection activeCell="E19" sqref="E19"/>
    </sheetView>
  </sheetViews>
  <sheetFormatPr baseColWidth="10" defaultRowHeight="15"/>
  <cols>
    <col min="1" max="1" width="3.140625" style="19" customWidth="1"/>
    <col min="2" max="2" width="13.7109375" style="17" customWidth="1"/>
    <col min="3" max="3" width="11.140625" style="17" customWidth="1"/>
    <col min="4" max="4" width="40.85546875" style="18" customWidth="1"/>
    <col min="5" max="5" width="21.28515625" style="18" customWidth="1"/>
    <col min="6" max="6" width="11" style="19" customWidth="1"/>
    <col min="7" max="8" width="9.42578125" style="19" customWidth="1"/>
    <col min="9" max="9" width="10.5703125" style="20" customWidth="1"/>
    <col min="10" max="11" width="11.42578125" style="19" hidden="1" customWidth="1"/>
    <col min="12" max="12" width="25.85546875" style="19" customWidth="1"/>
    <col min="13" max="13" width="4.42578125" style="19" customWidth="1"/>
    <col min="14" max="14" width="13.85546875" customWidth="1"/>
    <col min="16" max="16" width="24.42578125" bestFit="1" customWidth="1"/>
    <col min="17" max="17" width="18.5703125" customWidth="1"/>
    <col min="18" max="18" width="9.85546875" bestFit="1" customWidth="1"/>
    <col min="19" max="19" width="7" bestFit="1" customWidth="1"/>
    <col min="20" max="20" width="6.85546875" bestFit="1" customWidth="1"/>
    <col min="22" max="23" width="0" hidden="1" customWidth="1"/>
    <col min="24" max="24" width="24.42578125" customWidth="1"/>
    <col min="25" max="16384" width="11.42578125" style="19"/>
  </cols>
  <sheetData>
    <row r="1" spans="2:24" ht="6.75" customHeight="1"/>
    <row r="2" spans="2:24" ht="20.25" customHeight="1" thickBot="1">
      <c r="B2" s="21"/>
      <c r="C2" s="22" t="s">
        <v>11</v>
      </c>
      <c r="D2" s="58">
        <f>'08'!D2:E2+1</f>
        <v>44570</v>
      </c>
      <c r="E2" s="58"/>
      <c r="F2" s="21"/>
      <c r="G2" s="21"/>
      <c r="H2" s="21"/>
      <c r="I2" s="21"/>
    </row>
    <row r="3" spans="2:24" ht="18" customHeight="1" thickBot="1">
      <c r="B3" s="69" t="s">
        <v>4</v>
      </c>
      <c r="C3" s="70"/>
      <c r="D3" s="70"/>
      <c r="E3" s="70"/>
      <c r="F3" s="70"/>
      <c r="G3" s="70"/>
      <c r="H3" s="47"/>
      <c r="I3" s="41"/>
      <c r="L3" s="20" t="s">
        <v>24</v>
      </c>
    </row>
    <row r="4" spans="2:24" s="20" customFormat="1" ht="30">
      <c r="B4" s="23" t="s">
        <v>1</v>
      </c>
      <c r="C4" s="23" t="s">
        <v>0</v>
      </c>
      <c r="D4" s="8" t="s">
        <v>2</v>
      </c>
      <c r="E4" s="8" t="s">
        <v>5</v>
      </c>
      <c r="F4" s="8" t="s">
        <v>6</v>
      </c>
      <c r="G4" s="8" t="s">
        <v>7</v>
      </c>
      <c r="H4" s="8" t="s">
        <v>14</v>
      </c>
      <c r="I4" s="8" t="s">
        <v>3</v>
      </c>
      <c r="N4"/>
      <c r="O4"/>
      <c r="P4"/>
      <c r="Q4"/>
      <c r="R4"/>
      <c r="S4"/>
      <c r="T4"/>
      <c r="U4"/>
      <c r="V4"/>
      <c r="W4"/>
      <c r="X4"/>
    </row>
    <row r="5" spans="2:24" ht="15" customHeight="1">
      <c r="B5" s="1"/>
      <c r="C5" s="6" t="s">
        <v>8</v>
      </c>
      <c r="D5" s="7" t="s">
        <v>26</v>
      </c>
      <c r="E5" s="7" t="s">
        <v>9</v>
      </c>
      <c r="F5" s="2"/>
      <c r="G5" s="3"/>
      <c r="H5" s="3"/>
      <c r="I5" s="49">
        <f t="shared" ref="I5:I10" si="0">J5</f>
        <v>0</v>
      </c>
      <c r="J5" s="19">
        <f t="shared" ref="J5:J10" si="1">IF(G5&gt;39,"Error",F5*40+G5-H5)</f>
        <v>0</v>
      </c>
    </row>
    <row r="6" spans="2:24" ht="15" customHeight="1">
      <c r="B6" s="1"/>
      <c r="C6" s="6" t="s">
        <v>27</v>
      </c>
      <c r="D6" s="7" t="s">
        <v>28</v>
      </c>
      <c r="E6" s="7" t="s">
        <v>29</v>
      </c>
      <c r="F6" s="2"/>
      <c r="G6" s="3"/>
      <c r="H6" s="3"/>
      <c r="I6" s="49">
        <f>J6</f>
        <v>0</v>
      </c>
      <c r="J6" s="19">
        <f t="shared" si="1"/>
        <v>0</v>
      </c>
    </row>
    <row r="7" spans="2:24" ht="15" customHeight="1">
      <c r="B7" s="1"/>
      <c r="C7" s="6" t="s">
        <v>30</v>
      </c>
      <c r="D7" s="7" t="s">
        <v>31</v>
      </c>
      <c r="E7" s="7" t="s">
        <v>32</v>
      </c>
      <c r="F7" s="2"/>
      <c r="G7" s="3"/>
      <c r="H7" s="3"/>
      <c r="I7" s="49">
        <f t="shared" si="0"/>
        <v>0</v>
      </c>
      <c r="J7" s="19">
        <f t="shared" si="1"/>
        <v>0</v>
      </c>
    </row>
    <row r="8" spans="2:24" ht="15" customHeight="1">
      <c r="B8" s="1"/>
      <c r="C8" s="6" t="s">
        <v>33</v>
      </c>
      <c r="D8" s="7" t="s">
        <v>34</v>
      </c>
      <c r="E8" s="7" t="s">
        <v>35</v>
      </c>
      <c r="F8" s="2"/>
      <c r="G8" s="3"/>
      <c r="H8" s="3"/>
      <c r="I8" s="49">
        <f t="shared" si="0"/>
        <v>0</v>
      </c>
      <c r="J8" s="19">
        <f t="shared" si="1"/>
        <v>0</v>
      </c>
    </row>
    <row r="9" spans="2:24" ht="15" customHeight="1">
      <c r="B9" s="1"/>
      <c r="C9" s="6" t="s">
        <v>36</v>
      </c>
      <c r="D9" s="7" t="s">
        <v>37</v>
      </c>
      <c r="E9" s="9" t="s">
        <v>38</v>
      </c>
      <c r="F9" s="4"/>
      <c r="G9" s="3"/>
      <c r="H9" s="5"/>
      <c r="I9" s="49">
        <f t="shared" si="0"/>
        <v>0</v>
      </c>
      <c r="J9" s="19">
        <f t="shared" si="1"/>
        <v>0</v>
      </c>
    </row>
    <row r="10" spans="2:24" ht="15" customHeight="1">
      <c r="B10" s="1"/>
      <c r="C10" s="6"/>
      <c r="D10" s="7"/>
      <c r="E10" s="9"/>
      <c r="F10" s="4"/>
      <c r="G10" s="3"/>
      <c r="H10" s="5"/>
      <c r="I10" s="49">
        <f t="shared" si="0"/>
        <v>0</v>
      </c>
      <c r="J10" s="19">
        <f t="shared" si="1"/>
        <v>0</v>
      </c>
    </row>
    <row r="11" spans="2:24" ht="15.75">
      <c r="E11" s="24" t="s">
        <v>10</v>
      </c>
      <c r="F11" s="51">
        <f>J11</f>
        <v>0</v>
      </c>
      <c r="G11" s="51">
        <f>(I11+K11)-F11*40</f>
        <v>0</v>
      </c>
      <c r="H11" s="51">
        <f>K11</f>
        <v>0</v>
      </c>
      <c r="I11" s="50">
        <f>SUM(I5:I10)</f>
        <v>0</v>
      </c>
      <c r="J11" s="19">
        <f>INT((I11+K11)/40)</f>
        <v>0</v>
      </c>
      <c r="K11" s="19">
        <f>SUM(H5:H10)</f>
        <v>0</v>
      </c>
    </row>
    <row r="12" spans="2:24" ht="11.25" customHeight="1"/>
    <row r="13" spans="2:24" ht="15.75">
      <c r="B13" s="11"/>
      <c r="C13" s="11"/>
      <c r="D13" s="12"/>
      <c r="E13" s="45"/>
      <c r="F13" s="46"/>
      <c r="G13" s="46"/>
      <c r="H13" s="46"/>
      <c r="I13" s="46"/>
    </row>
    <row r="14" spans="2:24" ht="15.75">
      <c r="B14" s="11"/>
      <c r="C14" s="11"/>
      <c r="D14" s="12"/>
      <c r="E14" s="45"/>
      <c r="F14" s="46"/>
      <c r="G14" s="46"/>
      <c r="H14" s="46"/>
      <c r="I14" s="46"/>
    </row>
    <row r="15" spans="2:24" ht="15.75">
      <c r="D15" s="10" t="s">
        <v>15</v>
      </c>
      <c r="E15" s="52">
        <f>J15</f>
        <v>0</v>
      </c>
      <c r="J15" s="19">
        <f>I11+K11</f>
        <v>0</v>
      </c>
    </row>
    <row r="16" spans="2:24" ht="15.75">
      <c r="D16" s="10" t="s">
        <v>12</v>
      </c>
      <c r="E16" s="52">
        <f>J16</f>
        <v>0</v>
      </c>
      <c r="J16" s="19">
        <f>SUM(I3,K11)</f>
        <v>0</v>
      </c>
    </row>
    <row r="17" spans="2:10" ht="22.5" customHeight="1">
      <c r="D17" s="10" t="s">
        <v>13</v>
      </c>
      <c r="E17" s="53">
        <f>J17</f>
        <v>0</v>
      </c>
      <c r="J17" s="19">
        <f>J15-J16</f>
        <v>0</v>
      </c>
    </row>
    <row r="18" spans="2:10" ht="16.5" thickBot="1">
      <c r="B18" s="11"/>
      <c r="C18" s="11"/>
      <c r="D18" s="25"/>
      <c r="E18" s="14"/>
      <c r="F18" s="15"/>
    </row>
    <row r="19" spans="2:10" ht="18.75" thickBot="1">
      <c r="B19" s="11"/>
      <c r="C19" s="11"/>
      <c r="D19" s="10" t="s">
        <v>16</v>
      </c>
      <c r="E19" s="48"/>
      <c r="F19" s="15"/>
    </row>
    <row r="20" spans="2:10">
      <c r="B20" s="11"/>
      <c r="C20" s="11"/>
      <c r="D20" s="16" t="str">
        <f>IF(E20&lt;0,"FALTANTE",IF(E20&gt;0,"SOBRANTE",""))</f>
        <v/>
      </c>
      <c r="E20" s="54">
        <f>E19-E17</f>
        <v>0</v>
      </c>
      <c r="F20" s="15"/>
    </row>
    <row r="21" spans="2:10" ht="15.75" thickBot="1">
      <c r="B21" s="11"/>
      <c r="C21" s="11"/>
      <c r="D21" s="13"/>
      <c r="E21" s="15"/>
      <c r="F21" s="15"/>
    </row>
    <row r="22" spans="2:10" ht="15" customHeight="1">
      <c r="B22" s="59" t="s">
        <v>17</v>
      </c>
      <c r="C22" s="59"/>
      <c r="D22" s="71"/>
      <c r="E22" s="72"/>
      <c r="F22" s="72"/>
      <c r="G22" s="72"/>
      <c r="H22" s="72"/>
      <c r="I22" s="73"/>
    </row>
    <row r="23" spans="2:10" ht="15" customHeight="1">
      <c r="B23" s="26"/>
      <c r="C23" s="26"/>
      <c r="D23" s="74"/>
      <c r="E23" s="75"/>
      <c r="F23" s="75"/>
      <c r="G23" s="75"/>
      <c r="H23" s="75"/>
      <c r="I23" s="76"/>
    </row>
    <row r="24" spans="2:10" ht="15" customHeight="1">
      <c r="B24" s="26"/>
      <c r="C24" s="26"/>
      <c r="D24" s="74"/>
      <c r="E24" s="75"/>
      <c r="F24" s="75"/>
      <c r="G24" s="75"/>
      <c r="H24" s="75"/>
      <c r="I24" s="76"/>
    </row>
    <row r="25" spans="2:10" ht="15" customHeight="1">
      <c r="B25" s="26"/>
      <c r="C25" s="26"/>
      <c r="D25" s="74"/>
      <c r="E25" s="75"/>
      <c r="F25" s="75"/>
      <c r="G25" s="75"/>
      <c r="H25" s="75"/>
      <c r="I25" s="76"/>
    </row>
    <row r="26" spans="2:10" ht="15" customHeight="1" thickBot="1">
      <c r="B26" s="11"/>
      <c r="C26" s="11"/>
      <c r="D26" s="77"/>
      <c r="E26" s="78"/>
      <c r="F26" s="78"/>
      <c r="G26" s="78"/>
      <c r="H26" s="78"/>
      <c r="I26" s="79"/>
    </row>
    <row r="27" spans="2:10">
      <c r="B27" s="11"/>
      <c r="C27" s="11"/>
      <c r="D27" s="12"/>
      <c r="E27" s="12"/>
      <c r="F27" s="15"/>
    </row>
    <row r="28" spans="2:10">
      <c r="B28" s="11"/>
      <c r="C28" s="11"/>
      <c r="D28" s="12"/>
      <c r="E28" s="12"/>
      <c r="F28" s="15"/>
    </row>
    <row r="29" spans="2:10">
      <c r="B29" s="11"/>
      <c r="C29" s="11"/>
      <c r="D29" s="12"/>
      <c r="E29" s="12"/>
      <c r="F29" s="15"/>
    </row>
    <row r="30" spans="2:10">
      <c r="B30" s="11"/>
      <c r="C30" s="11"/>
      <c r="D30" s="12"/>
      <c r="E30" s="12"/>
      <c r="F30" s="15"/>
    </row>
    <row r="31" spans="2:10">
      <c r="B31" s="11"/>
      <c r="C31" s="11"/>
      <c r="D31" s="12"/>
      <c r="E31" s="12"/>
      <c r="F31" s="15"/>
    </row>
    <row r="32" spans="2:10">
      <c r="B32" s="11"/>
      <c r="C32" s="11"/>
      <c r="D32" s="12"/>
      <c r="E32" s="12"/>
      <c r="F32" s="15"/>
    </row>
    <row r="33" spans="2:6">
      <c r="B33" s="11"/>
      <c r="C33" s="11"/>
      <c r="D33" s="12"/>
      <c r="E33" s="12"/>
      <c r="F33" s="15"/>
    </row>
    <row r="34" spans="2:6">
      <c r="B34" s="11"/>
      <c r="C34" s="11"/>
      <c r="D34" s="12"/>
      <c r="E34" s="12"/>
      <c r="F34" s="15"/>
    </row>
    <row r="35" spans="2:6">
      <c r="B35" s="11"/>
      <c r="C35" s="11"/>
      <c r="D35" s="12"/>
      <c r="E35" s="12"/>
      <c r="F35" s="15"/>
    </row>
    <row r="36" spans="2:6">
      <c r="B36" s="11"/>
      <c r="C36" s="11"/>
      <c r="D36" s="12"/>
      <c r="E36" s="12"/>
      <c r="F36" s="15"/>
    </row>
    <row r="37" spans="2:6">
      <c r="B37" s="11"/>
      <c r="C37" s="11"/>
      <c r="D37" s="12"/>
      <c r="E37" s="12"/>
      <c r="F37" s="15"/>
    </row>
    <row r="38" spans="2:6">
      <c r="B38" s="11"/>
      <c r="C38" s="11"/>
      <c r="D38" s="12"/>
      <c r="E38" s="12"/>
      <c r="F38" s="15"/>
    </row>
    <row r="39" spans="2:6">
      <c r="B39" s="11"/>
      <c r="C39" s="11"/>
      <c r="D39" s="12"/>
      <c r="E39" s="12"/>
      <c r="F39" s="15"/>
    </row>
    <row r="40" spans="2:6">
      <c r="B40" s="11"/>
      <c r="C40" s="11"/>
      <c r="D40" s="12"/>
      <c r="E40" s="12"/>
      <c r="F40" s="15"/>
    </row>
    <row r="41" spans="2:6">
      <c r="B41" s="11"/>
      <c r="C41" s="11"/>
      <c r="D41" s="12"/>
      <c r="E41" s="12"/>
      <c r="F41" s="15"/>
    </row>
    <row r="42" spans="2:6">
      <c r="B42" s="11"/>
      <c r="C42" s="11"/>
      <c r="D42" s="12"/>
      <c r="E42" s="12"/>
      <c r="F42" s="15"/>
    </row>
    <row r="43" spans="2:6">
      <c r="B43" s="11"/>
      <c r="C43" s="11"/>
      <c r="D43" s="12"/>
      <c r="E43" s="12"/>
      <c r="F43" s="15"/>
    </row>
    <row r="44" spans="2:6">
      <c r="B44" s="11"/>
      <c r="C44" s="11"/>
      <c r="D44" s="12"/>
      <c r="E44" s="12"/>
      <c r="F44" s="15"/>
    </row>
  </sheetData>
  <mergeCells count="4">
    <mergeCell ref="D2:E2"/>
    <mergeCell ref="B22:C22"/>
    <mergeCell ref="D22:I26"/>
    <mergeCell ref="B3:G3"/>
  </mergeCells>
  <conditionalFormatting sqref="D20">
    <cfRule type="cellIs" dxfId="294" priority="39" stopIfTrue="1" operator="equal">
      <formula>"SOBRANTE"</formula>
    </cfRule>
    <cfRule type="cellIs" dxfId="293" priority="40" stopIfTrue="1" operator="equal">
      <formula>"FALTANTE"</formula>
    </cfRule>
  </conditionalFormatting>
  <conditionalFormatting sqref="E20">
    <cfRule type="cellIs" dxfId="292" priority="37" stopIfTrue="1" operator="greaterThan">
      <formula>0</formula>
    </cfRule>
    <cfRule type="cellIs" dxfId="291" priority="38" stopIfTrue="1" operator="lessThan">
      <formula>0</formula>
    </cfRule>
  </conditionalFormatting>
  <conditionalFormatting sqref="G5:G10">
    <cfRule type="cellIs" dxfId="290" priority="8" stopIfTrue="1" operator="greaterThan">
      <formula>39</formula>
    </cfRule>
    <cfRule type="cellIs" dxfId="289" priority="9" stopIfTrue="1" operator="greaterThan">
      <formula>40</formula>
    </cfRule>
  </conditionalFormatting>
  <conditionalFormatting sqref="I5:I10">
    <cfRule type="cellIs" dxfId="288" priority="5" stopIfTrue="1" operator="equal">
      <formula>"Error"</formula>
    </cfRule>
    <cfRule type="cellIs" dxfId="287" priority="6" stopIfTrue="1" operator="equal">
      <formula>"""Error"""</formula>
    </cfRule>
    <cfRule type="cellIs" dxfId="286" priority="7" stopIfTrue="1" operator="equal">
      <formula>"""Error"""</formula>
    </cfRule>
  </conditionalFormatting>
  <conditionalFormatting sqref="G5:G10">
    <cfRule type="cellIs" dxfId="285" priority="3" stopIfTrue="1" operator="greaterThan">
      <formula>39</formula>
    </cfRule>
    <cfRule type="cellIs" dxfId="284" priority="4" stopIfTrue="1" operator="greaterThan">
      <formula>40</formula>
    </cfRule>
  </conditionalFormatting>
  <conditionalFormatting sqref="G5:G10">
    <cfRule type="cellIs" dxfId="283" priority="1" stopIfTrue="1" operator="greaterThan">
      <formula>39</formula>
    </cfRule>
    <cfRule type="cellIs" dxfId="282" priority="2" stopIfTrue="1" operator="greaterThan">
      <formula>40</formula>
    </cfRule>
  </conditionalFormatting>
  <dataValidations count="3">
    <dataValidation type="custom" allowBlank="1" showInputMessage="1" showErrorMessage="1" errorTitle="ERROR DE DIGITACION" error="FAVOR DIGITAR EN LAS COLUMNAS DE &quot;Cantinas&quot; &quot;Resto&quot; o &quot;Acida&quot;" sqref="I5:I10">
      <formula1>"="</formula1>
    </dataValidation>
    <dataValidation type="whole" allowBlank="1" showErrorMessage="1" errorTitle="ERROR DE DIGITACION" error="LA CANTIDAD DEBE SER MENOR DE 40 Litros" sqref="G5:G10">
      <formula1>0</formula1>
      <formula2>39</formula2>
    </dataValidation>
    <dataValidation type="custom" allowBlank="1" showInputMessage="1" showErrorMessage="1" errorTitle="ERROR DE DIGITACION" error="FAVOR NO DIGITAR AQUI" sqref="F11:I11 E15:E17">
      <formula1>"="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1</vt:i4>
      </vt:variant>
    </vt:vector>
  </HeadingPairs>
  <TitlesOfParts>
    <vt:vector size="33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RESUMEN</vt:lpstr>
      <vt:lpstr>'01'!Área_de_impresión</vt:lpstr>
    </vt:vector>
  </TitlesOfParts>
  <Company>coolechera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fortega</dc:creator>
  <cp:lastModifiedBy>Recibovalledupar</cp:lastModifiedBy>
  <cp:lastPrinted>2012-11-02T14:29:18Z</cp:lastPrinted>
  <dcterms:created xsi:type="dcterms:W3CDTF">2008-08-04T17:44:34Z</dcterms:created>
  <dcterms:modified xsi:type="dcterms:W3CDTF">2022-01-03T15:55:28Z</dcterms:modified>
</cp:coreProperties>
</file>