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codeName="ThisWorkbook" autoCompressPictures="0"/>
  <bookViews>
    <workbookView xWindow="40" yWindow="0" windowWidth="28760" windowHeight="17460"/>
  </bookViews>
  <sheets>
    <sheet name="Inventory List" sheetId="1" r:id="rId1"/>
  </sheets>
  <definedNames>
    <definedName name="_xlnm.Print_Titles" localSheetId="0">'Inventory List'!$6:$6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" i="1" l="1"/>
  <c r="N12" i="1"/>
  <c r="N11" i="1"/>
  <c r="N10" i="1"/>
  <c r="N9" i="1"/>
  <c r="N8" i="1"/>
  <c r="N7" i="1"/>
  <c r="I14" i="1"/>
  <c r="N14" i="1"/>
  <c r="M14" i="1"/>
  <c r="L14" i="1"/>
  <c r="J14" i="1"/>
  <c r="K14" i="1"/>
  <c r="C14" i="1"/>
  <c r="G14" i="1"/>
  <c r="F14" i="1"/>
  <c r="D14" i="1"/>
  <c r="E14" i="1"/>
  <c r="F10" i="1"/>
  <c r="G10" i="1"/>
  <c r="K10" i="1"/>
  <c r="F7" i="1"/>
  <c r="F8" i="1"/>
  <c r="F9" i="1"/>
  <c r="F11" i="1"/>
  <c r="F12" i="1"/>
  <c r="F13" i="1"/>
  <c r="G11" i="1"/>
  <c r="K11" i="1"/>
  <c r="G12" i="1"/>
  <c r="K12" i="1"/>
  <c r="G13" i="1"/>
  <c r="K13" i="1"/>
  <c r="K9" i="1"/>
  <c r="K8" i="1"/>
  <c r="K7" i="1"/>
  <c r="G9" i="1"/>
  <c r="G8" i="1"/>
  <c r="G7" i="1"/>
  <c r="B5" i="1"/>
</calcChain>
</file>

<file path=xl/sharedStrings.xml><?xml version="1.0" encoding="utf-8"?>
<sst xmlns="http://schemas.openxmlformats.org/spreadsheetml/2006/main" count="23" uniqueCount="23">
  <si>
    <t>Total Inventory Value</t>
  </si>
  <si>
    <t xml:space="preserve">  </t>
  </si>
  <si>
    <t>Black FIT</t>
  </si>
  <si>
    <t>Validade</t>
  </si>
  <si>
    <t>Tamanho</t>
  </si>
  <si>
    <t>Quantidade no Estoque</t>
  </si>
  <si>
    <t>Quantidade Vendida</t>
  </si>
  <si>
    <t xml:space="preserve">Lucro </t>
  </si>
  <si>
    <t>HOJE</t>
  </si>
  <si>
    <t>Proteina de cavalo</t>
  </si>
  <si>
    <t>BOMBA</t>
  </si>
  <si>
    <t>Elemento radioativo</t>
  </si>
  <si>
    <t>Quantidade Minima</t>
  </si>
  <si>
    <t>Validade Minima</t>
  </si>
  <si>
    <t>Compra Mais?</t>
  </si>
  <si>
    <t>Para adicionar um novo item basta clicar na ultima celula da ultima coluna (coluna L) e apertar TAB</t>
  </si>
  <si>
    <t>ESTOQUE</t>
  </si>
  <si>
    <t>Custo Total</t>
  </si>
  <si>
    <t>Custo Unitário</t>
  </si>
  <si>
    <t>Descrição</t>
  </si>
  <si>
    <t>ID</t>
  </si>
  <si>
    <t>Preço Unitário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</si>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</sst>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R$&quot;* #,##0.00_);_(&quot;R$&quot;* \(#,##0.00\);_(&quot;R$&quot;* &quot;-&quot;??_);_(@_)"/>
    <numFmt numFmtId="166" formatCode="_(* #,##0.00_);_(* \(#,##0.00\);;_(@_)"/>
  </numFmts>
  <fonts count="17" x14ac:knownFonts="1">
    <font>
      <sz val="12"/>
      <color theme="3"/>
      <name val="Calibri"/>
      <family val="2"/>
      <scheme val="minor"/>
    </font>
    <font>
      <sz val="9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3"/>
      <name val="Calibri"/>
      <scheme val="minor"/>
    </font>
    <font>
      <b/>
      <sz val="20"/>
      <color theme="9"/>
      <name val="Calibri"/>
      <scheme val="minor"/>
    </font>
    <font>
      <sz val="12"/>
      <name val="Calibri"/>
      <scheme val="minor"/>
    </font>
    <font>
      <sz val="12"/>
      <name val="Lucida Grande"/>
    </font>
    <font>
      <sz val="12"/>
      <color rgb="FF9C0006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504836"/>
      <name val="Calibri"/>
      <scheme val="minor"/>
    </font>
    <font>
      <sz val="12"/>
      <color rgb="FF504836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4E0D8"/>
        <bgColor rgb="FFE4E0D8"/>
      </patternFill>
    </fill>
    <fill>
      <patternFill patternType="solid">
        <fgColor rgb="FFFFC7CE"/>
        <bgColor rgb="FFE4E0D8"/>
      </patternFill>
    </fill>
  </fills>
  <borders count="5">
    <border>
      <left/>
      <right/>
      <top/>
      <bottom/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rgb="FF6B6149"/>
      </top>
      <bottom style="thin">
        <color rgb="FF6B6149"/>
      </bottom>
      <diagonal/>
    </border>
  </borders>
  <cellStyleXfs count="34">
    <xf numFmtId="0" fontId="0" fillId="0" borderId="0"/>
    <xf numFmtId="0" fontId="4" fillId="2" borderId="0" applyNumberFormat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 vertical="top" wrapText="1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>
      <alignment horizontal="right" wrapText="1"/>
    </xf>
    <xf numFmtId="0" fontId="6" fillId="0" borderId="0" xfId="0" applyFont="1" applyBorder="1" applyAlignment="1">
      <alignment horizontal="right" vertical="top" wrapText="1"/>
    </xf>
    <xf numFmtId="0" fontId="5" fillId="0" borderId="0" xfId="0" applyNumberFormat="1" applyFont="1" applyBorder="1" applyAlignment="1">
      <alignment horizontal="left" vertical="top" wrapText="1" indent="1"/>
    </xf>
    <xf numFmtId="14" fontId="1" fillId="0" borderId="0" xfId="0" applyNumberFormat="1" applyFont="1" applyFill="1" applyBorder="1" applyAlignment="1">
      <alignment horizontal="left" vertical="top" wrapText="1"/>
    </xf>
    <xf numFmtId="1" fontId="5" fillId="0" borderId="0" xfId="0" applyNumberFormat="1" applyFont="1" applyBorder="1" applyAlignment="1">
      <alignment horizontal="left" wrapText="1" indent="1"/>
    </xf>
    <xf numFmtId="0" fontId="0" fillId="0" borderId="0" xfId="0" applyFont="1" applyAlignment="1"/>
    <xf numFmtId="0" fontId="12" fillId="0" borderId="0" xfId="0" applyFont="1" applyAlignment="1">
      <alignment wrapText="1"/>
    </xf>
    <xf numFmtId="0" fontId="9" fillId="0" borderId="2" xfId="2" applyFont="1" applyFill="1" applyAlignment="1">
      <alignment horizontal="left" wrapText="1"/>
    </xf>
    <xf numFmtId="0" fontId="10" fillId="3" borderId="0" xfId="1" applyFont="1" applyFill="1" applyAlignment="1">
      <alignment horizontal="center" vertical="center"/>
    </xf>
    <xf numFmtId="0" fontId="0" fillId="0" borderId="1" xfId="0" applyFont="1" applyBorder="1" applyAlignment="1">
      <alignment vertical="top" wrapText="1"/>
    </xf>
    <xf numFmtId="0" fontId="14" fillId="0" borderId="3" xfId="0" applyFont="1" applyBorder="1" applyAlignment="1">
      <alignment wrapText="1"/>
    </xf>
    <xf numFmtId="0" fontId="14" fillId="0" borderId="3" xfId="0" applyFont="1" applyBorder="1" applyAlignment="1"/>
    <xf numFmtId="166" fontId="14" fillId="0" borderId="3" xfId="0" applyNumberFormat="1" applyFont="1" applyBorder="1" applyAlignment="1">
      <alignment wrapText="1"/>
    </xf>
    <xf numFmtId="14" fontId="14" fillId="0" borderId="3" xfId="0" applyNumberFormat="1" applyFont="1" applyBorder="1" applyAlignment="1">
      <alignment wrapText="1"/>
    </xf>
    <xf numFmtId="0" fontId="15" fillId="0" borderId="4" xfId="0" applyFont="1" applyBorder="1" applyAlignment="1">
      <alignment wrapText="1"/>
    </xf>
    <xf numFmtId="14" fontId="16" fillId="4" borderId="0" xfId="0" applyNumberFormat="1" applyFont="1" applyFill="1" applyAlignment="1">
      <alignment wrapText="1"/>
    </xf>
    <xf numFmtId="0" fontId="16" fillId="4" borderId="0" xfId="0" applyFont="1" applyFill="1" applyAlignment="1">
      <alignment wrapText="1"/>
    </xf>
    <xf numFmtId="0" fontId="13" fillId="5" borderId="0" xfId="0" applyFont="1" applyFill="1" applyAlignment="1">
      <alignment wrapText="1"/>
    </xf>
    <xf numFmtId="14" fontId="16" fillId="0" borderId="0" xfId="0" applyNumberFormat="1" applyFont="1" applyAlignment="1">
      <alignment wrapText="1"/>
    </xf>
    <xf numFmtId="0" fontId="16" fillId="0" borderId="0" xfId="0" applyFont="1" applyAlignment="1">
      <alignment wrapText="1"/>
    </xf>
    <xf numFmtId="14" fontId="15" fillId="0" borderId="4" xfId="0" applyNumberFormat="1" applyFont="1" applyBorder="1" applyAlignment="1">
      <alignment wrapText="1"/>
    </xf>
    <xf numFmtId="2" fontId="14" fillId="0" borderId="3" xfId="0" applyNumberFormat="1" applyFont="1" applyBorder="1" applyAlignment="1">
      <alignment wrapText="1"/>
    </xf>
    <xf numFmtId="44" fontId="16" fillId="4" borderId="0" xfId="0" applyNumberFormat="1" applyFont="1" applyFill="1" applyAlignment="1">
      <alignment wrapText="1"/>
    </xf>
    <xf numFmtId="44" fontId="0" fillId="0" borderId="0" xfId="0" applyNumberFormat="1"/>
    <xf numFmtId="44" fontId="0" fillId="0" borderId="0" xfId="0" applyNumberFormat="1" applyFont="1" applyAlignment="1">
      <alignment wrapText="1"/>
    </xf>
    <xf numFmtId="44" fontId="0" fillId="0" borderId="0" xfId="0" applyNumberFormat="1" applyFont="1" applyFill="1" applyBorder="1" applyAlignment="1">
      <alignment wrapText="1"/>
    </xf>
    <xf numFmtId="2" fontId="11" fillId="4" borderId="0" xfId="0" applyNumberFormat="1" applyFont="1" applyFill="1" applyAlignment="1">
      <alignment wrapText="1"/>
    </xf>
    <xf numFmtId="2" fontId="11" fillId="0" borderId="0" xfId="0" applyNumberFormat="1" applyFont="1" applyAlignment="1">
      <alignment wrapText="1"/>
    </xf>
    <xf numFmtId="2" fontId="15" fillId="0" borderId="4" xfId="0" applyNumberFormat="1" applyFont="1" applyBorder="1" applyAlignment="1">
      <alignment wrapText="1"/>
    </xf>
    <xf numFmtId="44" fontId="14" fillId="0" borderId="3" xfId="0" applyNumberFormat="1" applyFont="1" applyBorder="1" applyAlignment="1">
      <alignment wrapText="1"/>
    </xf>
    <xf numFmtId="1" fontId="16" fillId="4" borderId="0" xfId="0" applyNumberFormat="1" applyFont="1" applyFill="1" applyAlignment="1">
      <alignment wrapText="1"/>
    </xf>
  </cellXfs>
  <cellStyles count="34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eading 1" xfId="1" builtinId="16" customBuiltin="1"/>
    <cellStyle name="Heading 2" xfId="2" builtinId="17" customBuiltin="1"/>
    <cellStyle name="Heading 4" xfId="3" builtinId="19" customBuilti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 customBuiltin="1"/>
  </cellStyles>
  <dxfs count="3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9" tint="-0.249977111117893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9" tint="-0.249977111117893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9" tint="-0.249977111117893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9" tint="-0.249977111117893"/>
        <name val="Calibri"/>
        <scheme val="minor"/>
      </font>
      <numFmt numFmtId="34" formatCode="_(&quot;R$&quot;* #,##0.00_);_(&quot;R$&quot;* \(#,##0.00\);_(&quot;R$&quot;* &quot;-&quot;??_);_(@_)"/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9" tint="-0.249977111117893"/>
        <name val="Calibri"/>
        <scheme val="minor"/>
      </font>
      <numFmt numFmtId="2" formatCode="0.00"/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9" tint="-0.249977111117893"/>
        <name val="Calibri"/>
        <scheme val="minor"/>
      </font>
      <numFmt numFmtId="19" formatCode="dd/mm/yy"/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9" tint="-0.249977111117893"/>
        <name val="Calibri"/>
        <scheme val="minor"/>
      </font>
      <numFmt numFmtId="2" formatCode="0.00"/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9" tint="-0.249977111117893"/>
        <name val="Calibri"/>
        <scheme val="minor"/>
      </font>
      <numFmt numFmtId="166" formatCode="_(* #,##0.00_);_(* \(#,##0.00\);;_(@_)"/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9" tint="-0.249977111117893"/>
        <name val="Calibri"/>
        <scheme val="minor"/>
      </font>
      <numFmt numFmtId="166" formatCode="_(* #,##0.00_);_(* \(#,##0.00\);;_(@_)"/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9" tint="-0.249977111117893"/>
        <name val="Calibri"/>
        <scheme val="minor"/>
      </font>
      <numFmt numFmtId="2" formatCode="0.00"/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9" tint="-0.249977111117893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9" tint="-0.249977111117893"/>
        <name val="Calibri"/>
        <scheme val="minor"/>
      </font>
      <numFmt numFmtId="2" formatCode="0.00"/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9" tint="-0.249977111117893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9" tint="-0.249977111117893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9"/>
        </top>
        <bottom style="thin">
          <color theme="9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E4E0D8"/>
          <bgColor rgb="FFFFC7CE"/>
        </patternFill>
      </fill>
      <alignment horizontal="general" vertical="bottom" textRotation="0" wrapText="1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4836"/>
        <name val="Calibri"/>
        <scheme val="minor"/>
      </font>
      <numFmt numFmtId="34" formatCode="_(&quot;R$&quot;* #,##0.00_);_(&quot;R$&quot;* \(#,##0.00\);_(&quot;R$&quot;* &quot;-&quot;??_);_(@_)"/>
      <fill>
        <patternFill patternType="solid">
          <fgColor rgb="FFE4E0D8"/>
          <bgColor rgb="FFE4E0D8"/>
        </patternFill>
      </fill>
      <alignment horizontal="general" vertical="bottom" textRotation="0" wrapText="1" indent="0" justifyLastLine="0" shrinkToFit="0" readingOrder="0"/>
    </dxf>
    <dxf>
      <numFmt numFmtId="34" formatCode="_(&quot;R$&quot;* #,##0.00_);_(&quot;R$&quot;* \(#,##0.00\);_(&quot;R$&quot;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4836"/>
        <name val="Calibri"/>
        <scheme val="minor"/>
      </font>
      <numFmt numFmtId="166" formatCode="_(* #,##0.00_);_(* \(#,##0.00\);;_(@_)"/>
      <fill>
        <patternFill patternType="solid">
          <fgColor rgb="FFE4E0D8"/>
          <bgColor rgb="FFE4E0D8"/>
        </patternFill>
      </fill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34" formatCode="_(&quot;R$&quot;* #,##0.00_);_(&quot;R$&quot;* \(#,##0.00\);_(&quot;R$&quot;* &quot;-&quot;??_);_(@_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4836"/>
        <name val="Calibri"/>
        <scheme val="minor"/>
      </font>
      <numFmt numFmtId="34" formatCode="_(&quot;R$&quot;* #,##0.00_);_(&quot;R$&quot;* \(#,##0.00\);_(&quot;R$&quot;* &quot;-&quot;??_);_(@_)"/>
      <fill>
        <patternFill patternType="solid">
          <fgColor rgb="FFE4E0D8"/>
          <bgColor rgb="FFE4E0D8"/>
        </patternFill>
      </fill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fill>
        <patternFill patternType="solid">
          <fgColor theme="4"/>
          <bgColor theme="4" tint="0.39994506668294322"/>
        </patternFill>
      </fill>
    </dxf>
    <dxf>
      <fill>
        <patternFill patternType="solid">
          <fgColor theme="4"/>
          <bgColor theme="4"/>
        </patternFill>
      </fill>
    </dxf>
    <dxf>
      <font>
        <b/>
        <color theme="1"/>
      </font>
    </dxf>
    <dxf>
      <font>
        <b/>
        <i val="0"/>
        <color theme="0"/>
      </font>
      <fill>
        <patternFill>
          <fgColor theme="4" tint="-0.24994659260841701"/>
          <bgColor theme="4" tint="-0.24994659260841701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0"/>
      </font>
      <fill>
        <patternFill>
          <fgColor theme="3" tint="-0.24994659260841701"/>
          <bgColor theme="4" tint="-0.24994659260841701"/>
        </patternFill>
      </fill>
      <border>
        <bottom style="thick">
          <color theme="0"/>
        </bottom>
      </border>
    </dxf>
    <dxf>
      <font>
        <color theme="0"/>
      </font>
      <fill>
        <patternFill patternType="solid">
          <fgColor theme="4" tint="0.39994506668294322"/>
          <bgColor theme="4" tint="0.39994506668294322"/>
        </patternFill>
      </fill>
      <border>
        <left/>
        <right/>
        <top style="thin">
          <color theme="0"/>
        </top>
        <bottom style="thin">
          <color theme="0"/>
        </bottom>
        <vertical style="thin">
          <color theme="4" tint="0.79998168889431442"/>
        </vertical>
        <horizontal style="thin">
          <color theme="4" tint="0.79998168889431442"/>
        </horizontal>
      </border>
    </dxf>
  </dxfs>
  <tableStyles count="1" defaultTableStyle="TableStyleMedium2" defaultPivotStyle="PivotStyleLight16">
    <tableStyle name="Inventory Table" pivot="0" count="6">
      <tableStyleElement type="wholeTable" dxfId="37"/>
      <tableStyleElement type="headerRow" dxfId="36"/>
      <tableStyleElement type="totalRow" dxfId="35"/>
      <tableStyleElement type="firstColumn" dxfId="34"/>
      <tableStyleElement type="firstRowStripe" dxfId="33"/>
      <tableStyleElement type="firstColumnStripe" dxfId="3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4C3AF"/>
      <rgbColor rgb="00FFFFFF"/>
      <rgbColor rgb="0078916E"/>
      <rgbColor rgb="0000FF00"/>
      <rgbColor rgb="000000FF"/>
      <rgbColor rgb="00FFFF00"/>
      <rgbColor rgb="00AFB48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0EBD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ables/table1.xml><?xml version="1.0" encoding="utf-8"?>
<table xmlns="http://schemas.openxmlformats.org/spreadsheetml/2006/main" id="1" name="Table1" displayName="Table1" ref="A6:N14" totalsRowCount="1" headerRowDxfId="26" dataDxfId="25" totalsRowDxfId="24">
  <autoFilter ref="A6:N12"/>
  <sortState ref="A7:J9">
    <sortCondition ref="B6:B9"/>
  </sortState>
  <tableColumns count="14">
    <tableColumn id="1" name="ID" totalsRowLabel="Total Inventory Value" dataDxfId="31" totalsRowDxfId="13"/>
    <tableColumn id="3" name="Descrição" dataDxfId="28" totalsRowDxfId="12"/>
    <tableColumn id="4" name="Preço Unitário" totalsRowFunction="sum" dataDxfId="21" totalsRowDxfId="11"/>
    <tableColumn id="5" name="Quantidade no Estoque" totalsRowFunction="min" dataDxfId="27" totalsRowDxfId="10"/>
    <tableColumn id="2" name="Custo Unitário" totalsRowFunction="sum" dataDxfId="29" totalsRowDxfId="9"/>
    <tableColumn id="6" name="Custo Total" totalsRowFunction="sum" dataDxfId="23" totalsRowDxfId="8">
      <calculatedColumnFormula>Table1[[#This Row],[Custo Unitário]]*Table1[[#This Row],[Quantidade no Estoque]]</calculatedColumnFormula>
    </tableColumn>
    <tableColumn id="7" name="Valor Total" totalsRowFunction="sum" dataDxfId="20" totalsRowDxfId="7">
      <calculatedColumnFormula>Table1[[#This Row],[Preço Unitário]]*Table1[[#This Row],[Quantidade no Estoque]]</calculatedColumnFormula>
    </tableColumn>
    <tableColumn id="8" name="Tamanho" dataDxfId="19" totalsRowDxfId="6"/>
    <tableColumn id="10" name="Validade" totalsRowFunction="min" totalsRowDxfId="5"/>
    <tableColumn id="9" name="Quantidade Vendida" totalsRowFunction="sum" totalsRowDxfId="4"/>
    <tableColumn id="11" name="Lucro " totalsRowFunction="sum" dataDxfId="30" totalsRowDxfId="3">
      <calculatedColumnFormula>Table1[[#This Row],[Quantidade Vendida]]*(Table1[[#This Row],[Preço Unitário]]-Table1[[#This Row],[Custo Unitário]])</calculatedColumnFormula>
    </tableColumn>
    <tableColumn id="12" name="Quantidade Minima" totalsRowFunction="min" totalsRowDxfId="2"/>
    <tableColumn id="13" name="Validade Minima" totalsRowFunction="min" totalsRowDxfId="1"/>
    <tableColumn id="14" name="Compra Mais?" totalsRowFunction="max" dataDxfId="18" totalsRowDxfId="0">
      <calculatedColumnFormula>OR(Table1[[#This Row],[Quantidade no Estoque]]&lt;Table1[[#This Row],[Quantidade Minima]],Table1[[#This Row],[Validade]]&lt;NOW()+Table1[[#This Row],[Validade Minima]])</calculatedColumnFormula>
    </tableColumn>
  </tableColumns>
  <tableStyleInfo name="TableStyleLight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outure">
  <a:themeElements>
    <a:clrScheme name="Couture">
      <a:dk1>
        <a:sysClr val="windowText" lastClr="000000"/>
      </a:dk1>
      <a:lt1>
        <a:sysClr val="window" lastClr="FFFFFF"/>
      </a:lt1>
      <a:dk2>
        <a:srgbClr val="37302A"/>
      </a:dk2>
      <a:lt2>
        <a:srgbClr val="D0CCB9"/>
      </a:lt2>
      <a:accent1>
        <a:srgbClr val="9E8E5C"/>
      </a:accent1>
      <a:accent2>
        <a:srgbClr val="A09781"/>
      </a:accent2>
      <a:accent3>
        <a:srgbClr val="85776D"/>
      </a:accent3>
      <a:accent4>
        <a:srgbClr val="AEAFA9"/>
      </a:accent4>
      <a:accent5>
        <a:srgbClr val="8D878B"/>
      </a:accent5>
      <a:accent6>
        <a:srgbClr val="6B6149"/>
      </a:accent6>
      <a:hlink>
        <a:srgbClr val="B6A272"/>
      </a:hlink>
      <a:folHlink>
        <a:srgbClr val="8A784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utur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8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9050" h="3175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0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50000" t="100000" r="100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30000"/>
                <a:satMod val="200000"/>
              </a:schemeClr>
              <a:schemeClr val="phClr">
                <a:tint val="20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42"/>
  <sheetViews>
    <sheetView tabSelected="1" workbookViewId="0">
      <selection activeCell="G7" sqref="G7"/>
    </sheetView>
  </sheetViews>
  <sheetFormatPr baseColWidth="10" defaultColWidth="8.83203125" defaultRowHeight="15" x14ac:dyDescent="0"/>
  <cols>
    <col min="1" max="1" width="13" style="2" customWidth="1"/>
    <col min="2" max="2" width="27.6640625" style="2" customWidth="1"/>
    <col min="3" max="3" width="17.1640625" style="2" customWidth="1"/>
    <col min="4" max="4" width="24.83203125" style="2" customWidth="1"/>
    <col min="5" max="5" width="16" style="2" customWidth="1"/>
    <col min="6" max="6" width="16.5" style="2" customWidth="1"/>
    <col min="7" max="7" width="14.5" style="2" customWidth="1"/>
    <col min="8" max="8" width="21.83203125" style="2" customWidth="1"/>
    <col min="9" max="9" width="26.83203125" style="2" customWidth="1"/>
    <col min="10" max="10" width="22.5" style="2" customWidth="1"/>
    <col min="11" max="11" width="23.6640625" style="2" customWidth="1"/>
    <col min="12" max="12" width="21.5" style="2" customWidth="1"/>
    <col min="13" max="13" width="23" style="2" customWidth="1"/>
    <col min="14" max="14" width="18.6640625" style="2" customWidth="1"/>
    <col min="15" max="16384" width="8.83203125" style="2"/>
  </cols>
  <sheetData>
    <row r="1" spans="1:14" ht="32.25" customHeight="1">
      <c r="A1" s="14" t="s">
        <v>16</v>
      </c>
      <c r="B1" s="14"/>
      <c r="C1" s="14"/>
      <c r="D1" s="14"/>
      <c r="E1" s="14"/>
      <c r="F1" s="14"/>
      <c r="G1" s="14"/>
      <c r="H1" s="14"/>
      <c r="I1" s="14"/>
      <c r="J1" s="14"/>
    </row>
    <row r="2" spans="1:14" ht="15.75" customHeight="1">
      <c r="A2"/>
      <c r="B2"/>
      <c r="C2"/>
      <c r="D2"/>
      <c r="E2"/>
      <c r="F2"/>
      <c r="G2"/>
      <c r="H2"/>
      <c r="I2"/>
      <c r="J2"/>
    </row>
    <row r="3" spans="1:14" ht="27" customHeight="1" thickBot="1">
      <c r="A3" s="13" t="s">
        <v>2</v>
      </c>
      <c r="B3" s="13"/>
      <c r="C3" s="13"/>
      <c r="D3" s="13"/>
      <c r="E3" s="13"/>
      <c r="F3" s="13"/>
      <c r="G3" s="13"/>
      <c r="H3" s="11" t="s">
        <v>15</v>
      </c>
      <c r="I3" s="6"/>
      <c r="J3" s="10"/>
    </row>
    <row r="4" spans="1:14" ht="26.25" customHeight="1" thickTop="1">
      <c r="A4" s="15"/>
      <c r="B4" s="15"/>
      <c r="C4" s="15"/>
      <c r="D4" s="15"/>
      <c r="E4" s="15"/>
      <c r="F4" s="15"/>
      <c r="G4" s="15"/>
      <c r="I4" s="7"/>
      <c r="J4" s="8"/>
    </row>
    <row r="5" spans="1:14" ht="26.25" customHeight="1">
      <c r="A5" s="4" t="s">
        <v>8</v>
      </c>
      <c r="B5" s="9">
        <f ca="1">TODAY()</f>
        <v>42723</v>
      </c>
      <c r="C5" s="4"/>
      <c r="D5" s="4"/>
      <c r="E5" s="4"/>
      <c r="F5" s="4"/>
      <c r="I5" s="3"/>
    </row>
    <row r="6" spans="1:14" s="5" customFormat="1">
      <c r="A6" s="1" t="s">
        <v>20</v>
      </c>
      <c r="B6" s="1" t="s">
        <v>19</v>
      </c>
      <c r="C6" s="1" t="s">
        <v>21</v>
      </c>
      <c r="D6" s="1" t="s">
        <v>5</v>
      </c>
      <c r="E6" s="5" t="s">
        <v>18</v>
      </c>
      <c r="F6" s="20" t="s">
        <v>17</v>
      </c>
      <c r="G6" s="20" t="s">
        <v>22</v>
      </c>
      <c r="H6" s="20" t="s">
        <v>4</v>
      </c>
      <c r="I6" s="20" t="s">
        <v>3</v>
      </c>
      <c r="J6" s="20" t="s">
        <v>6</v>
      </c>
      <c r="K6" s="20" t="s">
        <v>7</v>
      </c>
      <c r="L6" s="20" t="s">
        <v>12</v>
      </c>
      <c r="M6" s="20" t="s">
        <v>13</v>
      </c>
      <c r="N6" s="20" t="s">
        <v>14</v>
      </c>
    </row>
    <row r="7" spans="1:14" ht="18" customHeight="1">
      <c r="A7" s="1">
        <v>0</v>
      </c>
      <c r="B7" s="1" t="s">
        <v>9</v>
      </c>
      <c r="C7" s="31">
        <v>100</v>
      </c>
      <c r="D7" s="1">
        <v>5</v>
      </c>
      <c r="E7" s="30">
        <v>90</v>
      </c>
      <c r="F7" s="28">
        <f>Table1[[#This Row],[Custo Unitário]]*Table1[[#This Row],[Quantidade no Estoque]]</f>
        <v>450</v>
      </c>
      <c r="G7" s="28">
        <f>Table1[[#This Row],[Preço Unitário]]*Table1[[#This Row],[Quantidade no Estoque]]</f>
        <v>500</v>
      </c>
      <c r="H7" s="32">
        <v>5</v>
      </c>
      <c r="I7" s="21">
        <v>50013</v>
      </c>
      <c r="J7" s="22">
        <v>100</v>
      </c>
      <c r="K7" s="28">
        <f>Table1[[#This Row],[Quantidade Vendida]]*(Table1[[#This Row],[Preço Unitário]]-Table1[[#This Row],[Custo Unitário]])</f>
        <v>1000</v>
      </c>
      <c r="L7" s="22">
        <v>10</v>
      </c>
      <c r="M7" s="36">
        <v>10</v>
      </c>
      <c r="N7" s="23" t="b">
        <f ca="1">OR(Table1[[#This Row],[Quantidade no Estoque]]&lt;Table1[[#This Row],[Quantidade Minima]],Table1[[#This Row],[Validade]]&lt;NOW()+Table1[[#This Row],[Validade Minima]])</f>
        <v>1</v>
      </c>
    </row>
    <row r="8" spans="1:14" ht="18" customHeight="1">
      <c r="A8" s="1">
        <v>1</v>
      </c>
      <c r="B8" s="1" t="s">
        <v>10</v>
      </c>
      <c r="C8" s="31">
        <v>1000</v>
      </c>
      <c r="D8" s="1">
        <v>9</v>
      </c>
      <c r="E8" s="29">
        <v>500</v>
      </c>
      <c r="F8" s="29">
        <f>Table1[[#This Row],[Custo Unitário]]*Table1[[#This Row],[Quantidade no Estoque]]</f>
        <v>4500</v>
      </c>
      <c r="G8" s="29">
        <f>Table1[[#This Row],[Preço Unitário]]*Table1[[#This Row],[Quantidade no Estoque]]</f>
        <v>9000</v>
      </c>
      <c r="H8" s="33">
        <v>700</v>
      </c>
      <c r="I8" s="24">
        <v>42711</v>
      </c>
      <c r="J8" s="25">
        <v>10</v>
      </c>
      <c r="K8" s="29">
        <f>Table1[[#This Row],[Quantidade Vendida]]*(Table1[[#This Row],[Preço Unitário]]-Table1[[#This Row],[Custo Unitário]])</f>
        <v>5000</v>
      </c>
      <c r="L8" s="25">
        <v>5</v>
      </c>
      <c r="M8" s="25"/>
      <c r="N8" s="23" t="b">
        <f ca="1">OR(Table1[[#This Row],[Quantidade no Estoque]]&lt;Table1[[#This Row],[Quantidade Minima]],Table1[[#This Row],[Validade]]&lt;NOW()+Table1[[#This Row],[Validade Minima]])</f>
        <v>1</v>
      </c>
    </row>
    <row r="9" spans="1:14" ht="18" customHeight="1">
      <c r="A9" s="1">
        <v>2</v>
      </c>
      <c r="B9" s="1" t="s">
        <v>11</v>
      </c>
      <c r="C9" s="31">
        <v>50000</v>
      </c>
      <c r="D9" s="1">
        <v>30</v>
      </c>
      <c r="E9" s="30">
        <v>10000</v>
      </c>
      <c r="F9" s="28">
        <f>Table1[[#This Row],[Custo Unitário]]*Table1[[#This Row],[Quantidade no Estoque]]</f>
        <v>300000</v>
      </c>
      <c r="G9" s="28">
        <f>Table1[[#This Row],[Preço Unitário]]*Table1[[#This Row],[Quantidade no Estoque]]</f>
        <v>1500000</v>
      </c>
      <c r="H9" s="32">
        <v>600</v>
      </c>
      <c r="I9" s="21">
        <v>53670</v>
      </c>
      <c r="J9" s="22">
        <v>1</v>
      </c>
      <c r="K9" s="28">
        <f>Table1[[#This Row],[Quantidade Vendida]]*(Table1[[#This Row],[Preço Unitário]]-Table1[[#This Row],[Custo Unitário]])</f>
        <v>40000</v>
      </c>
      <c r="L9" s="22">
        <v>1</v>
      </c>
      <c r="M9" s="22">
        <v>10</v>
      </c>
      <c r="N9" s="23" t="b">
        <f ca="1">OR(Table1[[#This Row],[Quantidade no Estoque]]&lt;Table1[[#This Row],[Quantidade Minima]],Table1[[#This Row],[Validade]]&lt;NOW()+Table1[[#This Row],[Validade Minima]])</f>
        <v>0</v>
      </c>
    </row>
    <row r="10" spans="1:14" ht="18.75" customHeight="1">
      <c r="A10" s="1">
        <v>3</v>
      </c>
      <c r="B10" s="1"/>
      <c r="C10" s="31"/>
      <c r="D10" s="1"/>
      <c r="E10" s="29"/>
      <c r="F10" s="29">
        <f>Table1[[#This Row],[Custo Unitário]]*Table1[[#This Row],[Quantidade no Estoque]]</f>
        <v>0</v>
      </c>
      <c r="G10" s="29">
        <f>Table1[[#This Row],[Preço Unitário]]*Table1[[#This Row],[Quantidade no Estoque]]</f>
        <v>0</v>
      </c>
      <c r="H10" s="33"/>
      <c r="I10" s="24">
        <v>43086</v>
      </c>
      <c r="J10" s="25"/>
      <c r="K10" s="29">
        <f>Table1[[#This Row],[Quantidade Vendida]]*(Table1[[#This Row],[Preço Unitário]]-Table1[[#This Row],[Custo Unitário]])</f>
        <v>0</v>
      </c>
      <c r="L10" s="25"/>
      <c r="M10" s="25"/>
      <c r="N10" s="23" t="b">
        <f ca="1">OR(Table1[[#This Row],[Quantidade no Estoque]]&lt;Table1[[#This Row],[Quantidade Minima]],Table1[[#This Row],[Validade]]&lt;NOW()+Table1[[#This Row],[Validade Minima]])</f>
        <v>0</v>
      </c>
    </row>
    <row r="11" spans="1:14" ht="15" customHeight="1">
      <c r="A11" s="1">
        <v>4</v>
      </c>
      <c r="B11" s="1"/>
      <c r="C11" s="31"/>
      <c r="D11" s="1"/>
      <c r="E11" s="30"/>
      <c r="F11" s="28">
        <f>Table1[[#This Row],[Custo Unitário]]*Table1[[#This Row],[Quantidade no Estoque]]</f>
        <v>0</v>
      </c>
      <c r="G11" s="28">
        <f>Table1[[#This Row],[Preço Unitário]]*Table1[[#This Row],[Quantidade no Estoque]]</f>
        <v>0</v>
      </c>
      <c r="H11" s="32"/>
      <c r="I11" s="21"/>
      <c r="J11" s="22"/>
      <c r="K11" s="28">
        <f>Table1[[#This Row],[Quantidade Vendida]]*(Table1[[#This Row],[Preço Unitário]]-Table1[[#This Row],[Custo Unitário]])</f>
        <v>0</v>
      </c>
      <c r="L11" s="22"/>
      <c r="M11" s="22"/>
      <c r="N11" s="23" t="b">
        <f ca="1">OR(Table1[[#This Row],[Quantidade no Estoque]]&lt;Table1[[#This Row],[Quantidade Minima]],Table1[[#This Row],[Validade]]&lt;NOW()+Table1[[#This Row],[Validade Minima]])</f>
        <v>1</v>
      </c>
    </row>
    <row r="12" spans="1:14" ht="15" customHeight="1">
      <c r="A12" s="1">
        <v>5</v>
      </c>
      <c r="B12" s="1"/>
      <c r="C12" s="31"/>
      <c r="D12" s="1"/>
      <c r="E12" s="29"/>
      <c r="F12" s="29">
        <f>Table1[[#This Row],[Custo Unitário]]*Table1[[#This Row],[Quantidade no Estoque]]</f>
        <v>0</v>
      </c>
      <c r="G12" s="29">
        <f>Table1[[#This Row],[Preço Unitário]]*Table1[[#This Row],[Quantidade no Estoque]]</f>
        <v>0</v>
      </c>
      <c r="H12" s="33"/>
      <c r="I12" s="24"/>
      <c r="J12" s="25"/>
      <c r="K12" s="29">
        <f>Table1[[#This Row],[Quantidade Vendida]]*(Table1[[#This Row],[Preço Unitário]]-Table1[[#This Row],[Custo Unitário]])</f>
        <v>0</v>
      </c>
      <c r="L12" s="25"/>
      <c r="M12" s="25"/>
      <c r="N12" s="23" t="b">
        <f ca="1">OR(Table1[[#This Row],[Quantidade no Estoque]]&lt;Table1[[#This Row],[Quantidade Minima]],Table1[[#This Row],[Validade]]&lt;NOW()+Table1[[#This Row],[Validade Minima]])</f>
        <v>1</v>
      </c>
    </row>
    <row r="13" spans="1:14" ht="15" customHeight="1">
      <c r="A13" s="2">
        <v>6</v>
      </c>
      <c r="C13" s="30"/>
      <c r="E13" s="30"/>
      <c r="F13" s="28">
        <f>Table1[[#This Row],[Custo Unitário]]*Table1[[#This Row],[Quantidade no Estoque]]</f>
        <v>0</v>
      </c>
      <c r="G13" s="28">
        <f>Table1[[#This Row],[Preço Unitário]]*Table1[[#This Row],[Quantidade no Estoque]]</f>
        <v>0</v>
      </c>
      <c r="H13" s="34"/>
      <c r="I13" s="26"/>
      <c r="J13" s="20"/>
      <c r="K13" s="28">
        <f>Table1[[#This Row],[Quantidade Vendida]]*(Table1[[#This Row],[Preço Unitário]]-Table1[[#This Row],[Custo Unitário]])</f>
        <v>0</v>
      </c>
      <c r="L13" s="20"/>
      <c r="M13" s="20"/>
      <c r="N13" s="23" t="b">
        <f ca="1">OR(Table1[[#This Row],[Quantidade no Estoque]]&lt;Table1[[#This Row],[Quantidade Minima]],Table1[[#This Row],[Validade]]&lt;NOW()+Table1[[#This Row],[Validade Minima]])</f>
        <v>1</v>
      </c>
    </row>
    <row r="14" spans="1:14" ht="15" customHeight="1">
      <c r="A14" s="17" t="s">
        <v>0</v>
      </c>
      <c r="B14" s="16"/>
      <c r="C14" s="27">
        <f>SUBTOTAL(109,Table1[Preço Unitário])</f>
        <v>51100</v>
      </c>
      <c r="D14" s="16">
        <f>SUBTOTAL(105,Table1[Quantidade no Estoque])</f>
        <v>5</v>
      </c>
      <c r="E14" s="27">
        <f>SUBTOTAL(109,Table1[Custo Unitário])</f>
        <v>10590</v>
      </c>
      <c r="F14" s="18">
        <f>SUBTOTAL(109,Table1[Custo Total])</f>
        <v>304950</v>
      </c>
      <c r="G14" s="18">
        <f>SUBTOTAL(109,Table1[Valor Total])</f>
        <v>1509500</v>
      </c>
      <c r="H14" s="27"/>
      <c r="I14" s="19">
        <f>SUBTOTAL(105,Table1[Validade])</f>
        <v>42711</v>
      </c>
      <c r="J14" s="27">
        <f>SUBTOTAL(109,Table1[Quantidade Vendida])</f>
        <v>111</v>
      </c>
      <c r="K14" s="35">
        <f>SUBTOTAL(109,Table1[[Lucro ]])</f>
        <v>46000</v>
      </c>
      <c r="L14" s="16">
        <f>SUBTOTAL(105,Table1[Quantidade Minima])</f>
        <v>1</v>
      </c>
      <c r="M14" s="16">
        <f>SUBTOTAL(105,Table1[Validade Minima])</f>
        <v>10</v>
      </c>
      <c r="N14" s="16">
        <f ca="1">SUBTOTAL(104,Table1[Compra Mais?])</f>
        <v>0</v>
      </c>
    </row>
    <row r="15" spans="1:14" ht="15" customHeight="1"/>
    <row r="16" spans="1:14" ht="15" customHeight="1"/>
    <row r="17" spans="5:12" ht="15" customHeight="1">
      <c r="E17" s="2" t="s">
        <v>1</v>
      </c>
    </row>
    <row r="18" spans="5:12" ht="15" customHeight="1">
      <c r="L18" s="12"/>
    </row>
    <row r="19" spans="5:12" ht="15" customHeight="1"/>
    <row r="20" spans="5:12" ht="15" customHeight="1"/>
    <row r="21" spans="5:12" ht="15" customHeight="1"/>
    <row r="22" spans="5:12" ht="15" customHeight="1"/>
    <row r="23" spans="5:12" ht="15" customHeight="1"/>
    <row r="24" spans="5:12" ht="15" customHeight="1">
      <c r="I24"/>
      <c r="J24"/>
      <c r="K24"/>
      <c r="L24"/>
    </row>
    <row r="25" spans="5:12" ht="15" customHeight="1">
      <c r="I25"/>
      <c r="J25"/>
      <c r="K25"/>
      <c r="L25"/>
    </row>
    <row r="26" spans="5:12" ht="15" customHeight="1">
      <c r="I26"/>
      <c r="J26"/>
      <c r="K26"/>
      <c r="L26"/>
    </row>
    <row r="27" spans="5:12" ht="15" customHeight="1">
      <c r="I27"/>
      <c r="J27"/>
      <c r="K27"/>
      <c r="L27"/>
    </row>
    <row r="28" spans="5:12" ht="15" customHeight="1">
      <c r="I28"/>
      <c r="J28"/>
      <c r="K28"/>
      <c r="L28"/>
    </row>
    <row r="29" spans="5:12" ht="15" customHeight="1"/>
    <row r="30" spans="5:12" ht="15" customHeight="1"/>
    <row r="31" spans="5:12" ht="15" customHeight="1"/>
    <row r="32" spans="5:1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</sheetData>
  <mergeCells count="3">
    <mergeCell ref="A3:G3"/>
    <mergeCell ref="A1:J1"/>
    <mergeCell ref="A4:G4"/>
  </mergeCells>
  <phoneticPr fontId="0" type="noConversion"/>
  <conditionalFormatting sqref="L1:L5 L15:L1048576 M14">
    <cfRule type="cellIs" dxfId="22" priority="4" operator="equal">
      <formula>TRUE</formula>
    </cfRule>
  </conditionalFormatting>
  <conditionalFormatting sqref="N7:N13">
    <cfRule type="cellIs" dxfId="16" priority="2" operator="equal">
      <formula>TRUE</formula>
    </cfRule>
    <cfRule type="cellIs" dxfId="15" priority="1" operator="equal">
      <formula>FALSE</formula>
    </cfRule>
  </conditionalFormatting>
  <printOptions horizontalCentered="1"/>
  <pageMargins left="0.71" right="0.71" top="0.71" bottom="0.71" header="0.5" footer="0.5"/>
  <pageSetup paperSize="9" orientation="portrait" horizontalDpi="4294967292" verticalDpi="4294967292"/>
  <headerFooter alignWithMargins="0">
    <oddFooter>&amp;LInventory List&amp;R&amp;D</oddFooter>
  </headerFooter>
  <legacyDrawing r:id="rId1"/>
  <tableParts count="1">
    <tablePart r:id="rId2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 List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Judah Holanda Correia Lima</cp:lastModifiedBy>
  <cp:lastPrinted>2010-05-18T00:00:05Z</cp:lastPrinted>
  <dcterms:created xsi:type="dcterms:W3CDTF">2001-09-05T18:54:16Z</dcterms:created>
  <dcterms:modified xsi:type="dcterms:W3CDTF">2016-12-20T00:14:17Z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TC060827171033</vt:lpwstr>
  </property>
</Properties>
</file>