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05.01 Cust Thu" sheetId="1" r:id="rId5"/>
  </sheets>
</workbook>
</file>

<file path=xl/comments1.xml><?xml version="1.0" encoding="utf-8"?>
<comments xmlns="http://schemas.openxmlformats.org/spreadsheetml/2006/main">
  <authors>
    <author>Imported Author</author>
  </authors>
  <commentList>
    <comment ref="I1" authorId="0">
      <text>
        <r>
          <rPr>
            <sz val="11"/>
            <color indexed="8"/>
            <rFont val="Helvetica Neue"/>
          </rPr>
          <t>Imported Author:
Call Barak every 3 hours to update him about customers overdue that we received orders.</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<sst xmlns="http://schemas.openxmlformats.org/spreadsheetml/2006/main" uniqueCount="344">
  <si>
    <t>S No</t>
  </si>
  <si>
    <t>Route #</t>
  </si>
  <si>
    <t>Driver</t>
  </si>
  <si>
    <t>Order Rcvd Date</t>
  </si>
  <si>
    <t>Customers</t>
  </si>
  <si>
    <r>
      <rPr>
        <b val="1"/>
        <sz val="9"/>
        <color indexed="9"/>
        <rFont val="Calibri"/>
      </rPr>
      <t xml:space="preserve">Check if their GROUP CODE is created already - </t>
    </r>
    <r>
      <rPr>
        <b val="1"/>
        <sz val="9"/>
        <color indexed="11"/>
        <rFont val="Calibri"/>
      </rPr>
      <t>If yes, copy paste it in this col.</t>
    </r>
    <r>
      <rPr>
        <b val="1"/>
        <sz val="9"/>
        <color indexed="9"/>
        <rFont val="Calibri"/>
      </rPr>
      <t xml:space="preserve"> </t>
    </r>
    <r>
      <rPr>
        <b val="1"/>
        <sz val="9"/>
        <color indexed="11"/>
        <rFont val="Calibri"/>
      </rPr>
      <t>- If no, collect info and get it created.</t>
    </r>
  </si>
  <si>
    <t>Check Quickbooks Notes</t>
  </si>
  <si>
    <r>
      <rPr>
        <b val="1"/>
        <sz val="9"/>
        <color indexed="9"/>
        <rFont val="Calibri"/>
      </rPr>
      <t xml:space="preserve">Is there an OVERDUE?  (Yes / No)
</t>
    </r>
    <r>
      <rPr>
        <b val="1"/>
        <i val="1"/>
        <u val="single"/>
        <sz val="9"/>
        <color indexed="9"/>
        <rFont val="Calibri"/>
      </rPr>
      <t>If yes report to Barak</t>
    </r>
  </si>
  <si>
    <r>
      <rPr>
        <b val="1"/>
        <sz val="9"/>
        <color indexed="9"/>
        <rFont val="Calibri"/>
      </rPr>
      <t>Add to the QB Notes the cx's B&amp;R web account Login Credentials</t>
    </r>
    <r>
      <rPr>
        <b val="1"/>
        <sz val="9"/>
        <color indexed="11"/>
        <rFont val="Calibri"/>
      </rPr>
      <t xml:space="preserve"> (if they do not already exist).</t>
    </r>
  </si>
  <si>
    <t>Order Source</t>
  </si>
  <si>
    <t>Order emailed to 'customer.services@brfood.us'</t>
  </si>
  <si>
    <t>Need to send confirmation to customer after receiving the order these includes: Text, inbound call,  email</t>
  </si>
  <si>
    <t>Need to send order in Whatsapp group ALL New Cx Orders</t>
  </si>
  <si>
    <r>
      <rPr>
        <b val="1"/>
        <sz val="9"/>
        <color indexed="11"/>
        <rFont val="Calibri"/>
      </rPr>
      <t xml:space="preserve">1. Check if </t>
    </r>
    <r>
      <rPr>
        <b val="1"/>
        <i val="1"/>
        <sz val="9"/>
        <color indexed="11"/>
        <rFont val="Calibri"/>
      </rPr>
      <t>Order Request</t>
    </r>
    <r>
      <rPr>
        <b val="1"/>
        <sz val="9"/>
        <color indexed="11"/>
        <rFont val="Calibri"/>
      </rPr>
      <t xml:space="preserve"> communication is there for them in the Cust. Comm. sheet.
</t>
    </r>
    <r>
      <rPr>
        <b val="1"/>
        <sz val="9"/>
        <color indexed="11"/>
        <rFont val="Calibri"/>
      </rPr>
      <t>2. If not, check w/ Barak &amp; collect instructions.</t>
    </r>
  </si>
  <si>
    <t>Order # (Web)</t>
  </si>
  <si>
    <t>Order Entered into website/ Quickbooks ( Person Name)</t>
  </si>
  <si>
    <t>Send WEB-Order Link to Customer/ Send Text to Confirm WEB Order</t>
  </si>
  <si>
    <r>
      <rPr>
        <b val="1"/>
        <sz val="9"/>
        <color indexed="9"/>
        <rFont val="Calibri"/>
      </rPr>
      <t xml:space="preserve">Reason of not sending the 
</t>
    </r>
    <r>
      <rPr>
        <b val="1"/>
        <sz val="9"/>
        <color indexed="9"/>
        <rFont val="Calibri"/>
      </rPr>
      <t xml:space="preserve">Order Link to Customer
</t>
    </r>
    <r>
      <rPr>
        <b val="1"/>
        <sz val="9"/>
        <color indexed="11"/>
        <rFont val="Calibri"/>
      </rPr>
      <t>(If the order link was not sent)</t>
    </r>
  </si>
  <si>
    <r>
      <rPr>
        <b val="1"/>
        <sz val="9"/>
        <color indexed="9"/>
        <rFont val="Calibri"/>
      </rPr>
      <t xml:space="preserve">Order Reviewed By (Person Name) -- </t>
    </r>
    <r>
      <rPr>
        <b val="1"/>
        <sz val="9"/>
        <color indexed="11"/>
        <rFont val="Calibri"/>
      </rPr>
      <t>Including WEB Orders placed by Cx</t>
    </r>
  </si>
  <si>
    <r>
      <rPr>
        <b val="1"/>
        <sz val="9"/>
        <color indexed="9"/>
        <rFont val="Calibri"/>
      </rPr>
      <t xml:space="preserve">Notes for </t>
    </r>
    <r>
      <rPr>
        <b val="1"/>
        <sz val="9"/>
        <color indexed="11"/>
        <rFont val="Calibri"/>
      </rPr>
      <t xml:space="preserve">PERSON ENTERING THE ORDER </t>
    </r>
    <r>
      <rPr>
        <b val="1"/>
        <sz val="9"/>
        <color indexed="9"/>
        <rFont val="Calibri"/>
      </rPr>
      <t>&amp; Night Shift</t>
    </r>
  </si>
  <si>
    <t>UNIDENTIFIED ITEMS</t>
  </si>
  <si>
    <t>Oldest open Inv / Open Since</t>
  </si>
  <si>
    <t xml:space="preserve">Open balance in $ amount </t>
  </si>
  <si>
    <t>Sales Order to Invoice</t>
  </si>
  <si>
    <t>Invoice Print</t>
  </si>
  <si>
    <t>COD Account/ Send Inv to Customer</t>
  </si>
  <si>
    <t>Notes for Morning Shift</t>
  </si>
  <si>
    <t>NOTES to be updated at top of the INVOICE</t>
  </si>
  <si>
    <t>SPECIAL PRICES ENTERED IN THE WEB ORDER BY</t>
  </si>
  <si>
    <t>INVOICES SAVED BY</t>
  </si>
  <si>
    <t># of Pages</t>
  </si>
  <si>
    <t>Invoice #</t>
  </si>
  <si>
    <t>Amount</t>
  </si>
  <si>
    <t>Cash</t>
  </si>
  <si>
    <t>Check</t>
  </si>
  <si>
    <t>Credit Card</t>
  </si>
  <si>
    <t>Sign</t>
  </si>
  <si>
    <t>COD Account</t>
  </si>
  <si>
    <t>Damaged Invoices  (Yes)</t>
  </si>
  <si>
    <t>Payments &amp; Returns Remarks</t>
  </si>
  <si>
    <t>Other Remarks</t>
  </si>
  <si>
    <t>Recheck By</t>
  </si>
  <si>
    <t>Notes (if any)</t>
  </si>
  <si>
    <t>Cash Payment Info Sent by</t>
  </si>
  <si>
    <t>Reviewed By</t>
  </si>
  <si>
    <t>Cash Payment Receipt Column for RACHEL</t>
  </si>
  <si>
    <t xml:space="preserve">ATTACHING INVOICE &amp; MOVING ORDER TO DELIEVERED </t>
  </si>
  <si>
    <t xml:space="preserve">Customer GROUP CODE </t>
  </si>
  <si>
    <t>Color Indicator</t>
  </si>
  <si>
    <t>Green - Paid</t>
  </si>
  <si>
    <t>Yellow - UnPaid</t>
  </si>
  <si>
    <t>Credits</t>
  </si>
  <si>
    <t>Payments</t>
  </si>
  <si>
    <t>Route 1</t>
  </si>
  <si>
    <t>Glen</t>
  </si>
  <si>
    <t>Bennys Tacos Westchester</t>
  </si>
  <si>
    <t>Farhan</t>
  </si>
  <si>
    <t>Yes</t>
  </si>
  <si>
    <t>Already exists</t>
  </si>
  <si>
    <t>Website</t>
  </si>
  <si>
    <t>#SBGK2R7CGZAXL812</t>
  </si>
  <si>
    <t>Customer</t>
  </si>
  <si>
    <t>1. Driver needs to share with the office if the delivery is going to be delayed over 10AM - and if they share so we need to inform the customer 
2. Driver need to place the food related items need to be placed in restaurant and not in storage
3. CUSTOMER DELIVERY BETWEEN 7:00 - 9:00AM.
4. Customer requested that they have a large catering order and need order at our earliest convenience</t>
  </si>
  <si>
    <t>Mario</t>
  </si>
  <si>
    <t>Overdue</t>
  </si>
  <si>
    <t>1. Add ""RETURNS &amp; EXCHANGES"" Customer Message to Invoice
2. Bennys Tacos Westchester Instructions." should always appear as the top item in the order:
- FOR BENNY’S MANCHESTER: PERISHABLE ITEMS MUST BE PLACED ON A SEPARATE PALLET FROM DRY GOODS.</t>
  </si>
  <si>
    <t>1. DRIVER NEEDS TO SHARE WITH THE OFFICE IF THE DELIVERY IS GOING TO BE DELAYED OVER 10AM - AND IF THEY SHARE SO WE NEED TO INFORM THE CUSTOMER 
2. DRIVER NEED TO PLACE THE FOOD RELATED ITEMS NEED TO BE PLACED IN RESTAURANT AND NOT IN STORAGE
3. CUSTOMER  DELIVERY BETWEEN 7:00 - 9:00AM.
4. CUSTOMER REQUESTED THAT THEY HAVE A LARGE CATERING ORDER AND NEED ORDER AT OUR EARLIEST CONVENIENCE</t>
  </si>
  <si>
    <t>Nicholas</t>
  </si>
  <si>
    <t>Jorge</t>
  </si>
  <si>
    <t>Gengis Khan Torrance</t>
  </si>
  <si>
    <t>Luis P</t>
  </si>
  <si>
    <t>No</t>
  </si>
  <si>
    <t>Google Voice Image</t>
  </si>
  <si>
    <t>#F036YC5F8IQG3O13</t>
  </si>
  <si>
    <t>1. WHEN ARRANGING THE ORDER: DRIVER NEEDS TO PLACE INSIDE PLASTIC BAGS ALL CASES OF BROCCOLI AND CILANTRO.
2. THE USE OF ELECTRIC PALLET JACK IS NOT ALLOWED INSIDE THE MALL, DRIVER MUST ONLY USE DOLLIES.
3. WHEN UNLOADING: THE DRIVER MUST ENSURE TO PLACE CARDBOARD ON THE FLOOR WHERE HE WILL UNLOAD THE BOXES TO PREVENT THEM FROM SPILLING WATER ONTO THE MALL'S FLOOR.
4.  DELIVERY NEEDS TO BE DONE BY 6:30 AM</t>
  </si>
  <si>
    <t>Khiara</t>
  </si>
  <si>
    <t>1. Add ""RETURNS &amp; EXCHANGES"" Customer Message to Invoice
2. WC-P99W 9 INCH HINGED TO-GO PLASTIC CONTAINER 1 COMPARTMENT WHITE  9x9x3 INCH (P99W) 150 COUNT IN CASE - WELLCHOICE - COST:$23.50 - SP $27.50 - $4 over the cost - Franz/Barak 04.11.25
ANY TOMATO REGULAR: SP $2.87 OVER COST -Mario/Barak
-$3.00 over Cost - Priced for Gengis Khan: 
- 73069-SP (P.D. G.R.E.E.N. O.N.I.O.N.S)
- 42791U-SP (P.D. B.R.O.C.C.O.L.I. C.R.O.W.N.S)
3. Need to charge whenever the account is due -- 3.50% Card Fee won't be applicable. CHECK IF THE PAYMENT WAS ALREADY CHARGED OR REQUESTED ABOUT.</t>
  </si>
  <si>
    <t xml:space="preserve">1. WHEN UNLOADING: THE DRIVER MUST ENSURE ALL CASES OF BROCCOLI AND CILANTRO ARE INSIDE PLASTIC BAGS AND PLACE CARDBOARD ON THE FLOOR WHERE HE WILL UNLOAD THE BOXES TO PREVENT THEM FROM SPILLING WATER ONTO THE MALL'S FLOOR.
2. THE USE OF ELECTRIC PALLET JACK IS NOT ALLOWED INSIDE THE MALL, DRIVER MUST ONLY USE DOLLIES.
3. DELIVERY NEEDS TO BE DONE BY 6:30 AM
4. DRIVERS NEED TO TAKE PHOTOS OF UNLOADED PRODUCTS FOR OFFICE DOCUMENTATION </t>
  </si>
  <si>
    <t>Tsahi</t>
  </si>
  <si>
    <t>Driver confirmed he checked the mushroom size and packed items in the notein plastic bags.</t>
  </si>
  <si>
    <t>Pachanga Mexican Grill</t>
  </si>
  <si>
    <t>#J5JFJC80KAF1PW</t>
  </si>
  <si>
    <t>Need to check and make sure the quality of ripe avocados is up to mark before finalizing the order as customer has complained they are in bad condition and black inside</t>
  </si>
  <si>
    <t>1. Add ""RETURNS &amp; EXCHANGES"" Customer Message to Invoice</t>
  </si>
  <si>
    <t>Hummus Factory:Manhatten</t>
  </si>
  <si>
    <t>Hummus Factory</t>
  </si>
  <si>
    <t xml:space="preserve">#N9LB0HTTM5323V26 </t>
  </si>
  <si>
    <t>Meenakshi</t>
  </si>
  <si>
    <t>Cx has SP</t>
  </si>
  <si>
    <t>1. Add ""RETURNS &amp; EXCHANGES"" Customer Message to Invoice
2. Romaine heart $6 over cost. However, the person working on the invoice should check the Jetro shelf and discuss the selling price with Barak. If the price on the Jetro shelf is lower, we might try to match it</t>
  </si>
  <si>
    <t>IF NO ONE IS AT THE STORE UPON DELIVERY, CARRIER MUST TAKE PICTURES OF THE DROPPED PRODUCTS &amp; SEND THEM TO THE B&amp;R OFFICE.</t>
  </si>
  <si>
    <t>The Rice -Teriyaki Sushi Roll</t>
  </si>
  <si>
    <t>THE RICE -TERIYAKI SUSHI ROLL</t>
  </si>
  <si>
    <t>Google Voice Text</t>
  </si>
  <si>
    <t xml:space="preserve">#7QW24YF6H33DW254 </t>
  </si>
  <si>
    <t>0 Open Inv</t>
  </si>
  <si>
    <t>COD/ Send Invoice to Cx</t>
  </si>
  <si>
    <t>1. Add ""RETURNS &amp; EXCHANGES"" Customer Message to Invoice
2. This invoice needs to be worked upon as early as possible so it can be shared with the customer to prepare the check payment.</t>
  </si>
  <si>
    <t>CARRIER MUST COLLECT THE PAYMENT (CASH/CHECK) AT THE TIME OF DELIVERY</t>
  </si>
  <si>
    <t>Check #4783</t>
  </si>
  <si>
    <t>Incorrect name on the check. Sent a 2nd request to correct for future as per clickup task.</t>
  </si>
  <si>
    <t>Pepper's Jamaican Belizean Cuisine</t>
  </si>
  <si>
    <t>Pepper's Jamaican Belizean Cuisine</t>
  </si>
  <si>
    <t>N/A - Under process</t>
  </si>
  <si>
    <t xml:space="preserve">#Z98RPFJN6PHI1N35 </t>
  </si>
  <si>
    <t>1. Delivery time : 10:00am -12:00pm</t>
  </si>
  <si>
    <t>1. DELIVERY TIME: 10:00-12:00 PM
2. CARRIER MUST COLLECT THE PAYMENT (CASH) AT THE TIME OF DELIVERY</t>
  </si>
  <si>
    <t>Arrived on time</t>
  </si>
  <si>
    <t>Louisiana Fried Chicken MLK</t>
  </si>
  <si>
    <t>LfMlk-1234</t>
  </si>
  <si>
    <t xml:space="preserve">#ENOGCQ8B51Z79Q24 </t>
  </si>
  <si>
    <t>1. Need to pickup checks at the time of delivery
2. Print statement
3. STORE OPENS AT 10:00AM</t>
  </si>
  <si>
    <t>Kennedy</t>
  </si>
  <si>
    <t>1. Add ""RETURNS &amp; EXCHANGES"" Customer Message to Invoice
2. Statement printed</t>
  </si>
  <si>
    <t>1. NEED TO PICKUP CHECKS AT THE TIME OF DELIVERY
2. STORE OPENS AT 10:00AM
3. DRIVER MUST ENSURE THAT THE PRODUCT IS PACKED IN DOUBLE PLASTIC BAGS</t>
  </si>
  <si>
    <t>Check received digitally by Cx. registered on the bottom of the sheet.</t>
  </si>
  <si>
    <t>Driver confiremd chicken item packed in double plastic bag.</t>
  </si>
  <si>
    <t>Adrian</t>
  </si>
  <si>
    <t>Tams Burger #8 (Tamsi)</t>
  </si>
  <si>
    <t>TB8-1234</t>
  </si>
  <si>
    <t>customer.services@brfood.us</t>
  </si>
  <si>
    <t xml:space="preserve">#96IMYHQ16OOL7628 </t>
  </si>
  <si>
    <t>Franz/Meenakshi</t>
  </si>
  <si>
    <t xml:space="preserve">1. Need to collect payment forInvoice #88676 will be paid upon delivery
2. Need to send statement with every delivery. </t>
  </si>
  <si>
    <t>1. Add ""RETURNS &amp; EXCHANGES"" Customer Message to Invoice
2. Before finalizing the invoice, in the "Note" section in QBS, need to write down the Jetro Tag Shelf Prices that Luis/Abraham share every morning, check with Barak only if the Jetro Shelf Prices is below our current price</t>
  </si>
  <si>
    <t>NEED TO COLLECT PAYMENT FORINVOICE #88676 WILL BE PAID UPON DELIVERY</t>
  </si>
  <si>
    <t>Check #7481</t>
  </si>
  <si>
    <t>NEED TO COLLECT PAYMENT FOR INVOICE
#88676 - WILL BE PAID UPON DELIVERY - confirmed</t>
  </si>
  <si>
    <t>Que Ricos Soto #2</t>
  </si>
  <si>
    <t>QUE RICOS #2</t>
  </si>
  <si>
    <t xml:space="preserve">#PFXJEZBS1URWKU48 </t>
  </si>
  <si>
    <t>1. CUSTOMER REQUESTED DELIVERY BEFORE 9:00AM
2. STORE OPENS AT 6:30AM</t>
  </si>
  <si>
    <t>1. Add ""RETURNS &amp; EXCHANGES"" Customer Message to Invoice
2. After the invoice is finalized TEXT Khiara, James or Rachel to send them the Payment Link</t>
  </si>
  <si>
    <t>Cx checked and approved quality of Chuck Roll item</t>
  </si>
  <si>
    <t>Rodeo Sunset</t>
  </si>
  <si>
    <t>Franz</t>
  </si>
  <si>
    <t>Barak</t>
  </si>
  <si>
    <t xml:space="preserve">#Q5102P464ILXLS50/#ZQLWW9AMH55Z6A21 </t>
  </si>
  <si>
    <t>1. FIRST STOP IN THEIR ROUTE / DELIVERY TO BE DONE BY 9:00 AM                                                                                                                                                                                                                                                                    
2. *PARKING*
-PLEASE ENTER THROUGH LEMOYNE STREET AND USE THE *SECOND* PARKING AREA TO UNLOAD THE ORDER. DO *NOT* BLOCK THE FIRST PARKING ENTRANCE, AS IT IS RESERVED FOR CUSTOMERS.
*UNLOADING*
- PLACE THE PALLET NEXT TO THE ENTRANCE DOOR.
- *SPLIT CHICKEN:* UNLOAD NEXT TO THE PROCESSING TABLE, WITH LABELS FACING ONE SIDE FOR KITCHEN INSPECTION. ARRANGE THE BOXES IN 3 LAYERS AND KEEP THEM IN ORDER.
- *LEG MEAT:* PLACE IN THE REFRIGERATOR.
- *PRODUCE:* STORE IN THE PRODUCE FREEZER.</t>
  </si>
  <si>
    <t>1. Add ""RETURNS &amp; EXCHANGES"" Customer Message to Invoice
2. We wont send any 'substitute for missing items' to the customer unless the substitute item has been 'okayed' by Estevan over text.</t>
  </si>
  <si>
    <t>Sanest Sunset</t>
  </si>
  <si>
    <t xml:space="preserve">#4EZQBGTDU4LKO602 </t>
  </si>
  <si>
    <t>1. Add ""RETURNS &amp; EXCHANGES"" Customer Message to Invoice
2. We wont send any 'substitute for missing items' to the customer unless the substitute item has been 'okayed' by Estevan over text.
3. CHICKEN LEG MEAT BONELES-SP:$2.09</t>
  </si>
  <si>
    <t>1. FIRST STOP IN THEIR ROUTE / DELIVERY TO BE DONE BY 9:00 AM                                                                                                                                                                                                                                                                    
2. *PARKING*
-PLEASE ENTER THROUGH LEMOYNE STREET AND USE THE *SECOND* PARKING AREA TO UNLOAD THE ORDER. DO *NOT* BLOCK THE FIRST PARKING ENTRANCE, AS IT IS RESERVED FOR CUSTOMERS.
*UNLOADING*
- PLACE THE PALLET NEXT TO THE ENTRANCE DOOR.
- *SPLIT CHICKEN:* UNLOAD NEXT TO THE PROCESSING TABLE, WITH LABELS FACING ONE SIDE FOR KITCHEN INSPECTION. ARRANGE THE BOXES IN 3 LAYERS AND KEEP THEM IN ORDER.
- *LEG MEAT:* PLACE IN THE REFRIGERATOR.
- *PRODUCE:* STORE IN THE PRODUCE FREEZER.
3. DRIVER MUST ENSURE AND CHECK WITH CUSTOMER THAT THERE ARE ALWAYS 24 HEADS INSIDE EACH CASE OF CHICKEN SPLIT.</t>
  </si>
  <si>
    <t>Cx checked Chicken split has 24 Hds - confirmed 
Drivers ensured weights are between 69 - 71 bs - confirmed</t>
  </si>
  <si>
    <t>CaCao Mexicatessen</t>
  </si>
  <si>
    <t>#O644JBEHVI2Q9T35</t>
  </si>
  <si>
    <t>Item has a SP List</t>
  </si>
  <si>
    <t xml:space="preserve"> CUSTOMER REQUESTED DELIVERY AFTER 11:00AM</t>
  </si>
  <si>
    <t>1. Add ""RETURNS &amp; EXCHANGES"" Customer Message to Invoice
2. ANGUS FLAP MEAT FRESH-WR  - SP:$9.62</t>
  </si>
  <si>
    <t>1) THE DRIVER MUST COLLECT THE PAYMENT AT THE TIME OF DELIVERY.
2) CUSTOMER REQUESTED DELIVERY AFTER 11:00AM</t>
  </si>
  <si>
    <t>Check #6002</t>
  </si>
  <si>
    <t>Carnitas y Chicharrones El Gallo</t>
  </si>
  <si>
    <t>Karen</t>
  </si>
  <si>
    <t>Inbound Call</t>
  </si>
  <si>
    <t xml:space="preserve">#5DQEQOHPP2NORO48 /#QYA60GSK6N0XII03 </t>
  </si>
  <si>
    <t xml:space="preserve">1. Add ""RETURNS &amp; EXCHANGES"" Customer Message to Invoice
2. Need to apply the credit of $4.00 before finalizing the invoice - Nicholas 04.24.25
3. Kruse01 - PORK BELLY SKIN, $0.15 OVER THE COST - Karen/Barak 03/13/25
4. Must send invoice to cx after printing. </t>
  </si>
  <si>
    <t>1. NOTE FOR CUSTOMER:  
OVERPAID AMT. OF $4.00 FROM LAST PAYMENT HAS BEEN APPLIED OVER THE INVOICE TOTAL
2. DRIVER MUST CALL OFFICE AND REQUEST TO CONTACT CX AT LEAST 45-60 MINS PRIOR TO DELIVERY
3. CARRIER MUST COLLECT THE PAYMENT (CASH) AT THE TIME OF DELIVERY</t>
  </si>
  <si>
    <t xml:space="preserve">OVERPAID AMT. OF $4.00 FROM LAST PAYMENT HAS BEEN APPLIED OVER THE INVOICE
</t>
  </si>
  <si>
    <t>Lapid Foods, Inc.</t>
  </si>
  <si>
    <t>James</t>
  </si>
  <si>
    <t>Outbound Call</t>
  </si>
  <si>
    <t>Collected &amp; updated</t>
  </si>
  <si>
    <t>#53U4K65DI288BB09</t>
  </si>
  <si>
    <t>n/a</t>
  </si>
  <si>
    <t>SP Item Cx</t>
  </si>
  <si>
    <r>
      <rPr>
        <b val="1"/>
        <sz val="9"/>
        <color indexed="8"/>
        <rFont val="Calibri"/>
      </rPr>
      <t xml:space="preserve">Special Price:
</t>
    </r>
    <r>
      <rPr>
        <b val="1"/>
        <sz val="9"/>
        <color indexed="8"/>
        <rFont val="Calibri"/>
      </rPr>
      <t xml:space="preserve">• WS112 (CHICKEN SKIN): $0.27/ $0.45
</t>
    </r>
    <r>
      <rPr>
        <b val="1"/>
        <i val="1"/>
        <sz val="9"/>
        <color indexed="8"/>
        <rFont val="Calibri"/>
      </rPr>
      <t>Note to be entered at the top of the Invoice:</t>
    </r>
    <r>
      <rPr>
        <b val="1"/>
        <sz val="9"/>
        <color indexed="8"/>
        <rFont val="Calibri"/>
      </rPr>
      <t xml:space="preserve">
</t>
    </r>
    <r>
      <rPr>
        <b val="1"/>
        <sz val="9"/>
        <color indexed="8"/>
        <rFont val="Calibri"/>
      </rPr>
      <t xml:space="preserve">- CUST. WILL PAY VIA "ZELLE" - CARRIER NEEDS TO CHECK WITH B&amp;R OFFICE THAT THE PAYMENT WAS RECEIVED.
</t>
    </r>
    <r>
      <rPr>
        <b val="1"/>
        <sz val="9"/>
        <color indexed="8"/>
        <rFont val="Calibri"/>
      </rPr>
      <t>- THEY CLOSE AT 2:30 PM</t>
    </r>
  </si>
  <si>
    <r>
      <rPr>
        <b val="1"/>
        <sz val="9"/>
        <color indexed="9"/>
        <rFont val="Calibri"/>
      </rPr>
      <t xml:space="preserve">Special Price:
</t>
    </r>
    <r>
      <rPr>
        <b val="1"/>
        <sz val="9"/>
        <color indexed="9"/>
        <rFont val="Calibri"/>
      </rPr>
      <t xml:space="preserve">• WS112 (CHICKEN SKIN): $0.27/ $0.45
</t>
    </r>
    <r>
      <rPr>
        <b val="1"/>
        <sz val="9"/>
        <color indexed="9"/>
        <rFont val="Calibri"/>
      </rPr>
      <t xml:space="preserve">
</t>
    </r>
    <r>
      <rPr>
        <b val="1"/>
        <sz val="9"/>
        <color indexed="11"/>
        <rFont val="Calibri"/>
      </rPr>
      <t>Send the Invoice to Cx after u've finalized it basis the Check Up - James 04.30.25</t>
    </r>
  </si>
  <si>
    <t>- THEY CLOSE AT 2:30 PM
- CUST. WILL PAY VIA "ZELLE" - CARRIER NEEDS TO CHECK WITH B&amp;R OFFICE THAT THE PAYMENT WAS RECEIVED.</t>
  </si>
  <si>
    <t>Zelle Payment added at bottom of the sheet</t>
  </si>
  <si>
    <t>Abraham</t>
  </si>
  <si>
    <t>Fantasy Burger</t>
  </si>
  <si>
    <t>#Z96QQSQQU0EU7C</t>
  </si>
  <si>
    <t>1. We must send the statement along with the delivery.</t>
  </si>
  <si>
    <t>1. Add ""RETURNS &amp; EXCHANGES"" Customer Message to Invoice
2. Cx preferes only CHICKEN THIGH MEAT - WAYNE FARMS brand (Item code Z252738 for reference at Zant)
-Do NOT substitute with any other brand. 
3. Statement printed</t>
  </si>
  <si>
    <t>CARRIER NEEDS TO CHECK THE QUALITY OF BREAST AND THIGH MEAT WITH THE CUSTOMER ON DELIVERY.</t>
  </si>
  <si>
    <t>cx checked quality of chicken breast - confirmed 
Images are low resolution and blurry - have requested fresh images from driver - pending - Nicholas</t>
  </si>
  <si>
    <t>Hummus Factory:Downey</t>
  </si>
  <si>
    <t xml:space="preserve">#4UMHZEF1DPX08R00 </t>
  </si>
  <si>
    <t>HUMMUS DOWNEY NEEDS DELIVERY BY 10:00AM</t>
  </si>
  <si>
    <t>Tacos &amp; Carnitas Sahuayo Hawaiian Gardens</t>
  </si>
  <si>
    <t>Tacos &amp; Carnitas Sahuayo</t>
  </si>
  <si>
    <t xml:space="preserve"> #L6Z74BZQDLPQWH / #OBSQAB4HA7559X35 /#1EYKKJ6F19GQYA30 </t>
  </si>
  <si>
    <t>DELIVERY BEFORE 10 AM</t>
  </si>
  <si>
    <t>1. Add ""RETURNS &amp; EXCHANGES"" Customer Message to Invoice
2. BEEF CHEEK MEAT REGULAR-SP:$4.21
3. If we are sending *Frozen* breast, the description MUST be changed manually to *Defrosted*. 
4. Call Barak before finalizing the invoice and sending to WhatsApp
5. Use item code: Tacos &amp; Carnitas Sahuayo for this instructions.
6. Make sure to check the SP list before printing the invoice.</t>
  </si>
  <si>
    <t>Driver reviewed Chuck Roll item with Cx - confirmed
Images are low resolution and blurry - have requested fresh images from driver - pending - Nicholas</t>
  </si>
  <si>
    <t>Tacos &amp; Carnitas Sahuayo Whittier</t>
  </si>
  <si>
    <t xml:space="preserve">#MZAIB4PO83U7M155 </t>
  </si>
  <si>
    <t>Sababa Falafel Shop</t>
  </si>
  <si>
    <t>#BUYW4YA6389C6P34</t>
  </si>
  <si>
    <t>Delivery between 8:30am-2pm
New address : 1879 Katella Ave Anaheim, CA  92804</t>
  </si>
  <si>
    <t>1. Add ""RETURNS &amp; EXCHANGES"" Customer Message to Invoice
2. Customer paid for INV #88282 which conatins 400 cs of falafel mix.
When the customer orders the Falafel mix with the special label for Sababa, we must deduct the amount from his deliveries from the payment which was applied in the separate account "Sababa Falafel Shop-Falafel Mix"
3. (MF1124Q) F.A.L.A.F.E.L MIX: special price $82.45/ $91 , no change on price unless cost is change -  Hemet/Barak (11.09.21)
 - SMALL CPE GLOVES at $60 - Farhan - 11.17.24</t>
  </si>
  <si>
    <t>1. THE DRIVER MUST COLLECT THE PAYMENT (CHECK) AT THE TIME OF DELIVERY.
2. DELIVERY REQUESTED BETWEEN 8:30AM-2:00PM</t>
  </si>
  <si>
    <t>Prepaid by Check #2593</t>
  </si>
  <si>
    <t>#1TWNB3LN1ZN5MV55</t>
  </si>
  <si>
    <t>Check Received on GV - pending check info from team</t>
  </si>
  <si>
    <t>Ramon</t>
  </si>
  <si>
    <t>Que Ricos #1</t>
  </si>
  <si>
    <t>QUE RICOS #1</t>
  </si>
  <si>
    <t>Jesus</t>
  </si>
  <si>
    <t xml:space="preserve">#P8PO8ZHFAO6QXO28 </t>
  </si>
  <si>
    <t>1. DELIVERY MUST BE BEFORE 9:00AM
3. STORE OPENS AT 8:00AM</t>
  </si>
  <si>
    <t>1. Add ""RETURNS &amp; EXCHANGES"" Customer Message to Invoice
2. Check the Update Every Move Whatsapp group, and based on the assigned driver's time of arrival, text Gustavo about the ETA accordingly.</t>
  </si>
  <si>
    <t>Arrived on time.</t>
  </si>
  <si>
    <t>OMGrill</t>
  </si>
  <si>
    <t xml:space="preserve">#YA1I4CL499OL3J31 </t>
  </si>
  <si>
    <t>1. CUSTOMER HAS REQUESTED THE DELIVERY TO BE DONE BETWEEN 9:00-9:30 AM 
2. Customer has requested not to send them the CHICKEN THIGH MEAT from the previous dates. It has to be always from the newest lot. (Gilberto is informed about the same).</t>
  </si>
  <si>
    <t>1. Add ""RETURNS &amp; EXCHANGES"" Customer Message to Invoice
2. CHICKEN THIGH MEAT SPECIAL PRICE: $0.20 OVER THE COST. COMPARE ALSO WITH JETRO SHELF TO SEE IF THERE I ANY OPPORTUNITY
-BEEF PEELED KNUCKLE FRESH - Cost $4.14 // Jetro $4.52 - SP: $4.63 Franz/Barak 04.12.25
3. For all items, person entering the order must leave a note of the JETRO SHELF inside each item's remarks - so prices can be compared when printing.
4. Morning shift need to print statement after finalizing the invoice</t>
  </si>
  <si>
    <t xml:space="preserve">CUSTOMER HAS REQUESTED THE DELIVERY TO BE DONE BETWEEN 9:00-9:30 AM </t>
  </si>
  <si>
    <t>Check #3632
Driver mentinoed on CRM #89317 that it was deducted from this payment.</t>
  </si>
  <si>
    <t>CRM</t>
  </si>
  <si>
    <t>Need to print Credit Memo #89317</t>
  </si>
  <si>
    <t>Received
Driver mentinoed on CRM #89317 that it was deducted from the payment.</t>
  </si>
  <si>
    <t>Cafecito</t>
  </si>
  <si>
    <t xml:space="preserve">#6B85FL80G6K38549 </t>
  </si>
  <si>
    <t>1. Add ""RETURNS &amp; EXCHANGES"" Customer Message to Invoice
3.  Do not substitute any item if the sell price exceeds the price of the original item for more than $10 (requested by customer).
4.  - Person working on the invoice must copy and paste the following note to the "Remarks" Column (AN): 
"When delivery has been completed, person working on the End Day needs to send the invoice to Rachel so she can charge by ACH, if there's any CRM to apply available, we need to inform Rachel so she can deduct it when charging the customer. Also, payment receipt should be received from her that same day &amp; only then this task can be closed" - Tsahi / Luis 06/15/24 - Revised by Mario on 06.22.24 // Revised Franz/James 10.16.24
5. -As soon as the invoice has been completed, we need to send it to the customer so they can know about any price increases --Karen 06/10/24
6. The account is now approved to pay ACH after every delivery. 
Any future Credit Card transaction will include 3.5% credit fee. 
7. BEEF INSIDE TOP ROUND   - SP:$4.42
PORK SHOULDER BUTTS - SP:$1.95</t>
  </si>
  <si>
    <t>When delivery has been completed, person working on the End Day needs to send the invoice to Rachel so she can charge by ACH, if there's any CRM to apply available, we need to inform Rachel so she can deduct it when charging the customer. Also, payment receipt should be received from her that same day &amp; only then this task can be closed.
Invoice shared with Rachel - Tsahi</t>
  </si>
  <si>
    <t>New York Chicken &amp; Gyro</t>
  </si>
  <si>
    <t>Updated</t>
  </si>
  <si>
    <t xml:space="preserve">#6Q8K9KZC78MPMW44 </t>
  </si>
  <si>
    <t>1. Delivery Window: 9:00 AM – 11:00 AM
2. Take photos at delivery create order guide 
3. Print and attach special price list</t>
  </si>
  <si>
    <t>1. Add ""RETURNS &amp; EXCHANGES"" Customer Message to Invoice
2. These are complimentary samples for the customer to try — no charges will apply.</t>
  </si>
  <si>
    <t>1. DELIVERY WINDOW: 9:00 AM – 11:00 AM
2. TAKE PHOTOS AT DELIVERY CREATE ORDER GUIDE 
3. PRINT AND ATTACH SPECIAL PRICE LIST</t>
  </si>
  <si>
    <t>Driver took photos for order guide and Sent to Joe 
Back Door Delivery - note shared by Driver
Print and attach SP List - Driver did not receive any SP for the Cx - Nicholas</t>
  </si>
  <si>
    <t>The Kebab Lab</t>
  </si>
  <si>
    <t xml:space="preserve">#18MSJQRDAEEDJ229 </t>
  </si>
  <si>
    <t>1. Need to pickup damaged case of lettuce and issue a credit to the customer. - Farhan
2. DELIVERY AFTER 10 AM, ASK FOR ELVIS
3. DRIVER MUST CHECL QUALITY OF PRODUCE ITEMS WITH CUSTOMER UPON DELIVERY</t>
  </si>
  <si>
    <t xml:space="preserve">1. Add ""RETURNS &amp; EXCHANGES"" Customer Message to Invoice
</t>
  </si>
  <si>
    <t xml:space="preserve">1. NEED TO PICKUP DAMAGED CASE OF LETTUCE AND ISSUE A CREDIT TO THE CUSTOMER.
3. DRIVER MUST CHECL QUALITY OF PRODUCE ITEMS WITH CUSTOMER UPON DELIVERY
</t>
  </si>
  <si>
    <t>Returned:
1cs PD ICEBERG LETTUCE LINER OR BULK 24
COUNT IN A CASE - LOS ANGELES PRODUCE
1060042638(2060042638) - damaged item from vendor from previous delivery
Need to issue Credit Memo</t>
  </si>
  <si>
    <t>Cx - checked quality of produce item</t>
  </si>
  <si>
    <t>Alejandro</t>
  </si>
  <si>
    <t>Bennys Tacos Culver City</t>
  </si>
  <si>
    <t xml:space="preserve">#E131CY0QRBY31C09 </t>
  </si>
  <si>
    <t xml:space="preserve">Driver needs to share with the office if the delivery is going to be delayed over 10AM - and if they share so we need to inform the customer </t>
  </si>
  <si>
    <t xml:space="preserve">DRIVER REQUIRES TO HAVE THE PERSON RECEIVING THE PRODUCTS SIGN &amp; WRITE THEIR NAME ON THE INVOICE </t>
  </si>
  <si>
    <t>Gilberto</t>
  </si>
  <si>
    <t>INV</t>
  </si>
  <si>
    <t xml:space="preserve">Need to print INV#89369 with delivery.  This order was delivered by Barak without a hard copy of the invoice. </t>
  </si>
  <si>
    <t>Received</t>
  </si>
  <si>
    <t>Need to print Credit Memo #89366</t>
  </si>
  <si>
    <t>Pampas:Pampas Grill Culver City</t>
  </si>
  <si>
    <t xml:space="preserve">#2QCM5Q094CDSRW08 </t>
  </si>
  <si>
    <t>DELIVERY TIME AFTER 7:00 AM</t>
  </si>
  <si>
    <t>1. Add ""RETURNS &amp; EXCHANGES"" Customer Message to Invoice
2. CHECK PROTEIN ITEMS WITH BARAK BEFORE PRINTING"</t>
  </si>
  <si>
    <t>Bennys Tacos Santa Monica</t>
  </si>
  <si>
    <t>#AQ92F2XKYFCJDZ13 / #SBGK2R7CGZAXL812</t>
  </si>
  <si>
    <t xml:space="preserve">1. Customer would need their delivery between 9AM - 10AM everytime
2. Driver needs to share with the office if the delivery is going to be delayed over 10AM - and if they share so we need to inform the customer </t>
  </si>
  <si>
    <t xml:space="preserve">1. Add "RETURNS &amp; EXCHANGES" Customer Message to Invoice
2.  Item code: "Bennys Tacos Santa Monica" created for this Cx and it contains the information to be updated at the top of the invoice along with notes for morning shift. If more information needs to be added, please update the item code description.
3. Driver needs to share with the office if the delivery is going to be delayed over 10AM - and if they share so we need to inform the customer </t>
  </si>
  <si>
    <t xml:space="preserve">1. CUSTOMER WOULD NEED THEIR DELIVERY BETWEEN 9AM - 10AM EVERYTIME
2. DRIVER REQUIRES TO HAVE THE PERSON RECEIVING THE PRODUCTS SIGN &amp; WRITE THEIR NAME ON THE INVOICE </t>
  </si>
  <si>
    <t>All items placed as per instructions</t>
  </si>
  <si>
    <t>Saby's Cafe Pico</t>
  </si>
  <si>
    <t>#C81FIGQL4ATNB957</t>
  </si>
  <si>
    <t xml:space="preserve"> CUSTOMER REQUESTED DELIVERY BETWEEN 07:00 - 11:00</t>
  </si>
  <si>
    <t>1. Add ""RETURNS &amp; EXCHANGES"" Customer Message to Invoice
2. We must send the Invoice to client after printing. They have requested to be sent through a picture in their GV group chat. 
3. needs to enter the 3.5% Convenience Fee into their order accordingly so it gets imported by the morning shift.</t>
  </si>
  <si>
    <t>1) CUSTOMER REQUESTED DELIVERY BETWEEN 07:00 - 11:00
2) DRIVER MUST CHECK THE QUALITY OF THE MEAT ITEMS WITH THE PERSON RECEIVING THE DELIVERY AND MAKE A NOTE IN THE INVOICE ONCE CHECK IS COMPLETE.
3) LOOK FOR THE "BEVERLY BITES" SIGN WHEN ARRIVING AT THE LOCATION.
*FOR FRONT ENTRANCE*
-SOMEONE IS USUALLY AVAILABLE AT TH FRONT TO ASSIST.
*FOR BACK ENTRANCE*
-RING THE BELL FOR ASSISTANCE AND MENTION DELIVERY IS FOR "K126"</t>
  </si>
  <si>
    <t>Returned:
1 case WellCare /black nitrile gloves/ large 
100 pcs 10 boxes
WBK303
9859656207
They asked for size M, not L.
Need to issue Credit Memo</t>
  </si>
  <si>
    <t>Arrived on time.
Driver mentioned return details on the 1st page oof the invoice instead of the last. Feeback sent - Tsahi</t>
  </si>
  <si>
    <t>Pho Show</t>
  </si>
  <si>
    <t xml:space="preserve">#BE26GGH1U9JMH424 </t>
  </si>
  <si>
    <t>1. RESTAURANT STARTS RECEIVING AT 10:00AM
2. DELIVERY HAS TO BE UNLOADED AT THE BACK DOOR</t>
  </si>
  <si>
    <t>1. Add ""RETURNS &amp; EXCHANGES"" Customer Message to Invoice
2.  All missing Items in Pho Show's order, will be re-ordered as a second delivery for the next day.
3. 72161U BEEF ROAST FLANK STEAKS FROZEN AVG 60LBS IN A  CASE AUSTRALIAN STEER (20721610000)| Margin $1 over the cost- Diego/Barak 06.10.24
4. 3) BEEF BONE CUTS -- **IMP** - PRICE SHOULD NOT BE OVER $0.99
-G0016142151-02 &amp; TTB10002  (Cost: $0.70) -- BEEF BONE CUT 50 LBS CASE - WALTS  SP - $0.94
--Karen/Barak 02.24.25</t>
  </si>
  <si>
    <t xml:space="preserve">Cx checked quality of brocolli </t>
  </si>
  <si>
    <t>Collins Fish Market</t>
  </si>
  <si>
    <t xml:space="preserve">#S674NICBZQR2YN37 / #LKNVK8708PD4UI19 </t>
  </si>
  <si>
    <t>Store opening timing Mon - Thur : 11:00 AM</t>
  </si>
  <si>
    <t xml:space="preserve">1. Add ""RETURNS &amp; EXCHANGES"" Customer Message to Invoice
2. Need to add 3.5% Convenience Fee to the invoice - apply the CRM first(IF ANY) and then calculate the 3.5%
- Need to charge $25 as  'Delivery Fee' </t>
  </si>
  <si>
    <t>1. DRIVER MUST CONTACT THE B&amp;R OFFICE SO THE CARD (PAYMENT) CAN BE CHARGED.
2. STORE OPENING TIMING MON - THUR : 11:00 AM</t>
  </si>
  <si>
    <t xml:space="preserve">Bennys Tacos West Los Angeles </t>
  </si>
  <si>
    <t>(Bennys Tacos West Los Angeles)</t>
  </si>
  <si>
    <t xml:space="preserve">#T8R059913UM3WZ23/#BQ8BB7G54XB9I650 </t>
  </si>
  <si>
    <t>Luis/Meenakshi</t>
  </si>
  <si>
    <t>Item has a SP</t>
  </si>
  <si>
    <t>Customer requested early Delivery before 8 AM</t>
  </si>
  <si>
    <t>1. Add ""RETURNS &amp; EXCHANGES"" Customer Message to Invoice
2. G0721302812-01 - $2.01 (as of 04.22.25, must check price) Same as regular pork cushion</t>
  </si>
  <si>
    <t>CUSTOMER REQUESTED EARLY DELIVERY BEFORE 8 AM</t>
  </si>
  <si>
    <t xml:space="preserve">handwritten note from Cx on Pg3 - Driver confirmed that the Cx feels the price of this item is too High. - Shared with Barak
HEAVY WEIGHT PP KNIVES WRAPPED BLACK
1000 PCS (KB40SBK) - WELLCHOICE (661094556667) </t>
  </si>
  <si>
    <t>Don Linos Mexican Food</t>
  </si>
  <si>
    <t>#N8Q79GY3H1FPQO</t>
  </si>
  <si>
    <t>1. DELIVERIES MUST BE DONE AFTER 8AM. DO NOT DELIVERY BEFORE 8AM
2. Truck drivers are not permitted to enter the restaurant parking lot. Only vans are allowed. Trucks must park on the street and unload directly into the restaurant.</t>
  </si>
  <si>
    <t>1. Add ""RETURNS &amp; EXCHANGES"" Customer Message to Invoice
2. The customer will only receive
Z270789 WHOLE CHICKEN 2.5 LBS WHOLE CHICKEN WITHOUT GIBLETS 26 HEAD AVERAGE 65 LBS. IN A CASE
- Do not substitute with frozen.</t>
  </si>
  <si>
    <t>1. DELIVERIES MUST BE DONE AFTER 8AM. DO NOT DELIVERY BEFORE 8AM
2. TRUCK DRIVERS ARE NOT PERMITTED TO ENTER THE RESTAURANT PARKING LOT. ONLY VANS ARE ALLOWED. TRUCKS MUST PARK ON THE STREET AND UNLOAD DIRECTLY INTO THE RESTAURANT.</t>
  </si>
  <si>
    <t>Check #1172</t>
  </si>
  <si>
    <t>Florence Burgers</t>
  </si>
  <si>
    <t>Boys Burgers &amp; Florence Burgers</t>
  </si>
  <si>
    <t xml:space="preserve">#O33BZQPYXGPAVA00 </t>
  </si>
  <si>
    <t xml:space="preserve"> CUSTOMER HAS REQUESTED DELIVERY BEFORE 10:00AM</t>
  </si>
  <si>
    <t>1. Add ""RETURNS &amp; EXCHANGES"" Customer Message to Invoice
2. Before substituting an item, we need to give the options to the customer and prices so he can decide for the subs.</t>
  </si>
  <si>
    <t>1. DRIVER NEED TO CHECK THE SIZE OF THE CHICKEN WITH THE STORE MANAGER
2. CUSTOMER HAS REQUESTED DELIVERY BEFORE 10:00AM</t>
  </si>
  <si>
    <t>Check #0004</t>
  </si>
  <si>
    <t>Arrived 1.5 Hrs. late. Requested 10:00, arrived 11:30.</t>
  </si>
  <si>
    <t>Johns Hamburger</t>
  </si>
  <si>
    <t xml:space="preserve"> #7D71AQF1RI77QA</t>
  </si>
  <si>
    <t>We must send the statement along with the delivery.</t>
  </si>
  <si>
    <t>1. Add ""RETURNS &amp; EXCHANGES"" Customer Message to Invoice
2.  (EGGS MEDIUM WHITE) we need to charge 3 dollars over the cost/average cost (whichever is higher). - Santiago-Barak 12.19.22
3. Statement printed</t>
  </si>
  <si>
    <t>1) DRIVER CANNOT PARK INSIDE THE RESTAURANT PARKING
2) WHEN PARKING ON SANTA FE, DRIVER MUST FOLD DRIVER SIDE MIRROR.</t>
  </si>
  <si>
    <t>Delicious Central</t>
  </si>
  <si>
    <t>#XOZ5ZI7G2S59AY40</t>
  </si>
  <si>
    <t xml:space="preserve">1. CUSTOMER REQUESTED DELIVERY BEFORE NOON
2. Statement must be sent with each delivery </t>
  </si>
  <si>
    <t>CUSTOMER REQUESTED DELIVERY BEFORE NOON</t>
  </si>
  <si>
    <t>Check #1745</t>
  </si>
  <si>
    <t>Arrived before noon as requested.</t>
  </si>
  <si>
    <t xml:space="preserve">Need to print Credit Memo #89220 </t>
  </si>
  <si>
    <t>Pick-UP</t>
  </si>
  <si>
    <t>10-11 AM</t>
  </si>
  <si>
    <t>Superior Jerky</t>
  </si>
  <si>
    <t>#7O5ZURCH2L5QS355</t>
  </si>
  <si>
    <t>Estimate shared</t>
  </si>
  <si>
    <t>Pickup time 10-11 AM</t>
  </si>
  <si>
    <t>1. Add ""RETURNS &amp; EXCHANGES"" Customer Message to Invoice
2. Delivery Fee: We charge $15 handling fee if order is below our MOQ (240 lbs of protein items) 
3. Advance payment for the Estimate #224358 received and applied to the account, it needs to be applied to the invoice.
4. CC FEE of 3.5% needs to be charged if they will pay with CC</t>
  </si>
  <si>
    <t>1. ADVANCE PAYMENT REQUIRED TO SECURE THE PRODUCTS AS THEY ARE SUBJECT TO AVAILABILITY
2. BALANCE (IF ANY) MUST BE PAID AT THE TIME OF PICK UP
3. PICKUP TIME 10-11 AM</t>
  </si>
  <si>
    <t>Luis</t>
  </si>
  <si>
    <t>Advanced payment of $116.54 was appied and prepaid on this invoice previously.</t>
  </si>
  <si>
    <t>Warehouse INVENTORY Order</t>
  </si>
  <si>
    <t xml:space="preserve">#VVQ012B3PN5PI529 </t>
  </si>
  <si>
    <t>All items received - Mario</t>
  </si>
  <si>
    <t>Payment</t>
  </si>
  <si>
    <t>Check #4012</t>
  </si>
  <si>
    <t>Check #1439</t>
  </si>
  <si>
    <t>Shared with Rachel, Feedback sent to Meenakshi about not registereing check in sheet by Lusi P. - Tsahi</t>
  </si>
  <si>
    <t>Zelle Temp Payment - pending confirmation from Rachel</t>
  </si>
  <si>
    <t>Total Deposits</t>
  </si>
  <si>
    <t>IMP</t>
  </si>
  <si>
    <t>IMP: DO NOT ENTER ANYTHING  ON &amp; BELOW THIS ROW - James</t>
  </si>
  <si>
    <t>Unique T.</t>
  </si>
  <si>
    <t># of Pgs</t>
  </si>
  <si>
    <t>`</t>
  </si>
  <si>
    <t>Right Networks</t>
  </si>
  <si>
    <t>brfood@yahoo.com</t>
  </si>
  <si>
    <r>
      <rPr>
        <b val="1"/>
        <u val="single"/>
        <sz val="9"/>
        <color indexed="46"/>
        <rFont val="Calibri"/>
      </rPr>
      <t>barakzakai@yahoo.com</t>
    </r>
  </si>
  <si>
    <r>
      <rPr>
        <b val="1"/>
        <u val="single"/>
        <sz val="9"/>
        <color indexed="46"/>
        <rFont val="Calibri"/>
      </rPr>
      <t>zinirachel73@gmail.com</t>
    </r>
  </si>
  <si>
    <r>
      <rPr>
        <b val="1"/>
        <u val="single"/>
        <sz val="9"/>
        <color indexed="46"/>
        <rFont val="Calibri"/>
      </rPr>
      <t>rachelzini@gmail.com</t>
    </r>
  </si>
  <si>
    <r>
      <rPr>
        <b val="1"/>
        <u val="single"/>
        <sz val="9"/>
        <color indexed="46"/>
        <rFont val="Calibri"/>
      </rPr>
      <t>brfood580@gmail.com</t>
    </r>
  </si>
  <si>
    <r>
      <rPr>
        <b val="1"/>
        <u val="single"/>
        <sz val="9"/>
        <color indexed="46"/>
        <rFont val="Calibri"/>
      </rPr>
      <t>brrachel108@gmail.com</t>
    </r>
  </si>
  <si>
    <r>
      <rPr>
        <b val="1"/>
        <u val="single"/>
        <sz val="9"/>
        <color indexed="46"/>
        <rFont val="Calibri"/>
      </rPr>
      <t>Brfood111@gmail.com</t>
    </r>
  </si>
  <si>
    <t>Vendor</t>
  </si>
  <si>
    <r>
      <rPr>
        <b val="1"/>
        <u val="single"/>
        <sz val="9"/>
        <color indexed="46"/>
        <rFont val="Calibri"/>
      </rPr>
      <t>barak@brfood.us</t>
    </r>
  </si>
  <si>
    <t>Summary of Saving Documents</t>
  </si>
  <si>
    <t>Total</t>
  </si>
  <si>
    <t>%</t>
  </si>
  <si>
    <t>Start Time</t>
  </si>
  <si>
    <t>End Time</t>
  </si>
  <si>
    <t>Duration</t>
  </si>
  <si>
    <t>Efficiency 
(in Mins)</t>
  </si>
</sst>
</file>

<file path=xl/styles.xml><?xml version="1.0" encoding="utf-8"?>
<styleSheet xmlns="http://schemas.openxmlformats.org/spreadsheetml/2006/main">
  <numFmts count="5">
    <numFmt numFmtId="0" formatCode="General"/>
    <numFmt numFmtId="59" formatCode="mm/dd"/>
    <numFmt numFmtId="60" formatCode="mm/dd/yy"/>
    <numFmt numFmtId="61" formatCode="&quot;$&quot;#,##0.00"/>
    <numFmt numFmtId="62" formatCode="[h]:mm"/>
  </numFmts>
  <fonts count="15">
    <font>
      <sz val="10"/>
      <color indexed="8"/>
      <name val="Calibri"/>
    </font>
    <font>
      <sz val="12"/>
      <color indexed="8"/>
      <name val="Helvetica Neue"/>
    </font>
    <font>
      <sz val="15"/>
      <color indexed="8"/>
      <name val="Calibri"/>
    </font>
    <font>
      <b val="1"/>
      <sz val="9"/>
      <color indexed="9"/>
      <name val="Calibri"/>
    </font>
    <font>
      <b val="1"/>
      <sz val="9"/>
      <color indexed="8"/>
      <name val="Calibri"/>
    </font>
    <font>
      <b val="1"/>
      <sz val="9"/>
      <color indexed="11"/>
      <name val="Calibri"/>
    </font>
    <font>
      <b val="1"/>
      <i val="1"/>
      <u val="single"/>
      <sz val="9"/>
      <color indexed="9"/>
      <name val="Calibri"/>
    </font>
    <font>
      <sz val="11"/>
      <color indexed="8"/>
      <name val="Helvetica Neue"/>
    </font>
    <font>
      <b val="1"/>
      <i val="1"/>
      <sz val="9"/>
      <color indexed="11"/>
      <name val="Calibri"/>
    </font>
    <font>
      <b val="1"/>
      <sz val="9"/>
      <color indexed="29"/>
      <name val="Calibri"/>
    </font>
    <font>
      <b val="1"/>
      <sz val="9"/>
      <color indexed="33"/>
      <name val="Calibri"/>
    </font>
    <font>
      <b val="1"/>
      <i val="1"/>
      <sz val="9"/>
      <color indexed="8"/>
      <name val="Calibri"/>
    </font>
    <font>
      <b val="1"/>
      <u val="single"/>
      <sz val="9"/>
      <color indexed="46"/>
      <name val="Calibri"/>
    </font>
    <font>
      <b val="1"/>
      <sz val="11"/>
      <color indexed="8"/>
      <name val="Calibri"/>
    </font>
    <font>
      <b val="1"/>
      <sz val="11"/>
      <color indexed="9"/>
      <name val="Calibri"/>
    </font>
  </fonts>
  <fills count="3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6"/>
        <bgColor auto="1"/>
      </patternFill>
    </fill>
    <fill>
      <patternFill patternType="solid">
        <fgColor indexed="20"/>
        <bgColor auto="1"/>
      </patternFill>
    </fill>
    <fill>
      <patternFill patternType="solid">
        <fgColor indexed="21"/>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11"/>
        <bgColor auto="1"/>
      </patternFill>
    </fill>
    <fill>
      <patternFill patternType="solid">
        <fgColor indexed="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19"/>
        <bgColor auto="1"/>
      </patternFill>
    </fill>
    <fill>
      <patternFill patternType="solid">
        <fgColor indexed="22"/>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
      <patternFill patternType="solid">
        <fgColor indexed="43"/>
        <bgColor auto="1"/>
      </patternFill>
    </fill>
    <fill>
      <patternFill patternType="solid">
        <fgColor indexed="44"/>
        <bgColor auto="1"/>
      </patternFill>
    </fill>
    <fill>
      <patternFill patternType="solid">
        <fgColor indexed="45"/>
        <bgColor auto="1"/>
      </patternFill>
    </fill>
    <fill>
      <patternFill patternType="solid">
        <fgColor indexed="47"/>
        <bgColor auto="1"/>
      </patternFill>
    </fill>
    <fill>
      <patternFill patternType="solid">
        <fgColor indexed="33"/>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48"/>
      </right>
      <top style="thin">
        <color indexed="8"/>
      </top>
      <bottom style="thin">
        <color indexed="8"/>
      </bottom>
      <diagonal/>
    </border>
    <border>
      <left style="thin">
        <color indexed="4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48"/>
      </right>
      <top style="thin">
        <color indexed="8"/>
      </top>
      <bottom style="thin">
        <color indexed="8"/>
      </bottom>
      <diagonal/>
    </border>
    <border>
      <left style="thin">
        <color indexed="48"/>
      </left>
      <right style="thin">
        <color indexed="4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4" fillId="3" borderId="1" applyNumberFormat="0" applyFont="1" applyFill="1" applyBorder="1" applyAlignment="1" applyProtection="0">
      <alignment horizontal="center" vertical="center" wrapText="1"/>
    </xf>
    <xf numFmtId="49" fontId="3" fillId="2" borderId="1" applyNumberFormat="1" applyFont="1" applyFill="1" applyBorder="1" applyAlignment="1" applyProtection="0">
      <alignment horizontal="left" vertical="center" wrapText="1"/>
    </xf>
    <xf numFmtId="49" fontId="3" fillId="4" borderId="1" applyNumberFormat="1" applyFont="1" applyFill="1" applyBorder="1" applyAlignment="1" applyProtection="0">
      <alignment horizontal="center" vertical="center" wrapText="1"/>
    </xf>
    <xf numFmtId="49" fontId="5" fillId="5" borderId="1" applyNumberFormat="1" applyFont="1" applyFill="1" applyBorder="1" applyAlignment="1" applyProtection="0">
      <alignment horizontal="left" vertical="center" wrapText="1"/>
    </xf>
    <xf numFmtId="49" fontId="3"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8" borderId="1" applyNumberFormat="1" applyFont="1" applyFill="1" applyBorder="1" applyAlignment="1" applyProtection="0">
      <alignment horizontal="center" vertical="center" wrapText="1"/>
    </xf>
    <xf numFmtId="0" fontId="3" fillId="9" borderId="1" applyNumberFormat="0" applyFont="1" applyFill="1" applyBorder="1" applyAlignment="1" applyProtection="0">
      <alignment horizontal="center" vertical="center" wrapText="1"/>
    </xf>
    <xf numFmtId="0" fontId="3" fillId="10" borderId="1" applyNumberFormat="0" applyFont="1" applyFill="1" applyBorder="1" applyAlignment="1" applyProtection="0">
      <alignment horizontal="center" vertical="center" wrapText="1"/>
    </xf>
    <xf numFmtId="49" fontId="3" fillId="11" borderId="1" applyNumberFormat="1" applyFont="1" applyFill="1" applyBorder="1" applyAlignment="1" applyProtection="0">
      <alignment horizontal="center" vertical="center" wrapText="1"/>
    </xf>
    <xf numFmtId="49" fontId="3" fillId="12"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0" fontId="4" fillId="13"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left" vertical="center" wrapText="1"/>
    </xf>
    <xf numFmtId="0" fontId="5" fillId="2" borderId="1" applyNumberFormat="0" applyFont="1" applyFill="1" applyBorder="1" applyAlignment="1" applyProtection="0">
      <alignment horizontal="center" vertical="center" wrapText="1"/>
    </xf>
    <xf numFmtId="0" fontId="3" fillId="2" borderId="1" applyNumberFormat="0" applyFont="1" applyFill="1" applyBorder="1" applyAlignment="1" applyProtection="0">
      <alignmen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center" vertical="center" wrapText="1"/>
    </xf>
    <xf numFmtId="0" fontId="3" fillId="9" borderId="1" applyNumberFormat="0" applyFont="1" applyFill="1" applyBorder="1" applyAlignment="1" applyProtection="0">
      <alignment horizontal="left" vertical="center" wrapText="1"/>
    </xf>
    <xf numFmtId="0" fontId="3" fillId="4" borderId="1" applyNumberFormat="1" applyFont="1" applyFill="1" applyBorder="1" applyAlignment="1" applyProtection="0">
      <alignment horizontal="center" vertical="center" wrapText="1"/>
    </xf>
    <xf numFmtId="10" fontId="4" fillId="13" borderId="1" applyNumberFormat="1" applyFont="1" applyFill="1" applyBorder="1" applyAlignment="1" applyProtection="0">
      <alignment horizontal="center" vertical="center"/>
    </xf>
    <xf numFmtId="49" fontId="3" fillId="14" borderId="1" applyNumberFormat="1" applyFont="1" applyFill="1" applyBorder="1" applyAlignment="1" applyProtection="0">
      <alignment horizontal="center" vertical="center" wrapText="1"/>
    </xf>
    <xf numFmtId="49" fontId="9" fillId="14" borderId="1" applyNumberFormat="1" applyFont="1" applyFill="1" applyBorder="1" applyAlignment="1" applyProtection="0">
      <alignment horizontal="center" vertical="center" wrapText="1"/>
    </xf>
    <xf numFmtId="49" fontId="5" fillId="14" borderId="1" applyNumberFormat="1" applyFont="1" applyFill="1" applyBorder="1" applyAlignment="1" applyProtection="0">
      <alignment horizontal="center" vertical="center" wrapText="1"/>
    </xf>
    <xf numFmtId="3" fontId="3" fillId="4" borderId="1" applyNumberFormat="1" applyFont="1" applyFill="1" applyBorder="1" applyAlignment="1" applyProtection="0">
      <alignment horizontal="center" vertical="center" wrapText="1"/>
    </xf>
    <xf numFmtId="49" fontId="4" fillId="15" borderId="1" applyNumberFormat="1" applyFont="1" applyFill="1" applyBorder="1" applyAlignment="1" applyProtection="0">
      <alignment horizontal="center" vertical="center" wrapText="1"/>
    </xf>
    <xf numFmtId="3" fontId="4" fillId="15" borderId="1" applyNumberFormat="1" applyFont="1" applyFill="1" applyBorder="1" applyAlignment="1" applyProtection="0">
      <alignment horizontal="center" vertical="center" wrapText="1"/>
    </xf>
    <xf numFmtId="0" fontId="4" fillId="14" borderId="1" applyNumberFormat="0" applyFont="1" applyFill="1" applyBorder="1" applyAlignment="1" applyProtection="0">
      <alignment horizontal="left" vertical="center" wrapText="1"/>
    </xf>
    <xf numFmtId="0" fontId="4" fillId="10" borderId="1" applyNumberFormat="0" applyFont="1" applyFill="1" applyBorder="1" applyAlignment="1" applyProtection="0">
      <alignment horizontal="left" vertical="center" wrapText="1"/>
    </xf>
    <xf numFmtId="0" fontId="4" fillId="3" borderId="1" applyNumberFormat="0" applyFont="1" applyFill="1" applyBorder="1" applyAlignment="1" applyProtection="0">
      <alignment horizontal="left" vertical="center" wrapText="1"/>
    </xf>
    <xf numFmtId="0" fontId="4" fillId="16" borderId="1" applyNumberFormat="1" applyFont="1" applyFill="1" applyBorder="1" applyAlignment="1" applyProtection="0">
      <alignment horizontal="center" vertical="center" wrapText="1"/>
    </xf>
    <xf numFmtId="49" fontId="4" fillId="17" borderId="1" applyNumberFormat="1" applyFont="1" applyFill="1" applyBorder="1" applyAlignment="1" applyProtection="0">
      <alignment horizontal="center" vertical="center"/>
    </xf>
    <xf numFmtId="49" fontId="4" fillId="18" borderId="1" applyNumberFormat="1" applyFont="1" applyFill="1" applyBorder="1" applyAlignment="1" applyProtection="0">
      <alignment horizontal="left" vertical="center"/>
    </xf>
    <xf numFmtId="0" fontId="4" fillId="3" borderId="1" applyNumberFormat="1" applyFont="1" applyFill="1" applyBorder="1" applyAlignment="1" applyProtection="0">
      <alignment horizontal="center" vertical="center"/>
    </xf>
    <xf numFmtId="59" fontId="10" fillId="15" borderId="1" applyNumberFormat="1" applyFont="1" applyFill="1" applyBorder="1" applyAlignment="1" applyProtection="0">
      <alignment horizontal="left" vertical="center" wrapText="1"/>
    </xf>
    <xf numFmtId="49" fontId="4" fillId="15" borderId="1" applyNumberFormat="1" applyFont="1" applyFill="1" applyBorder="1" applyAlignment="1" applyProtection="0">
      <alignment horizontal="left" vertical="center" wrapText="1"/>
    </xf>
    <xf numFmtId="49" fontId="4" fillId="15" borderId="1" applyNumberFormat="1" applyFont="1" applyFill="1" applyBorder="1" applyAlignment="1" applyProtection="0">
      <alignment horizontal="left" vertical="center"/>
    </xf>
    <xf numFmtId="0" fontId="4" fillId="15" borderId="1" applyNumberFormat="0" applyFont="1" applyFill="1" applyBorder="1" applyAlignment="1" applyProtection="0">
      <alignment horizontal="left" vertical="center" wrapText="1"/>
    </xf>
    <xf numFmtId="49" fontId="4" fillId="19" borderId="1" applyNumberFormat="1" applyFont="1" applyFill="1" applyBorder="1" applyAlignment="1" applyProtection="0">
      <alignment horizontal="left" vertical="center" wrapText="1"/>
    </xf>
    <xf numFmtId="60" fontId="4" fillId="3" borderId="1" applyNumberFormat="1" applyFont="1" applyFill="1" applyBorder="1" applyAlignment="1" applyProtection="0">
      <alignment horizontal="left" vertical="center" wrapText="1"/>
    </xf>
    <xf numFmtId="61" fontId="4" fillId="3" borderId="1" applyNumberFormat="1" applyFont="1" applyFill="1" applyBorder="1" applyAlignment="1" applyProtection="0">
      <alignment horizontal="center" vertical="center" wrapText="1"/>
    </xf>
    <xf numFmtId="49" fontId="4" fillId="20" borderId="1" applyNumberFormat="1" applyFont="1" applyFill="1" applyBorder="1" applyAlignment="1" applyProtection="0">
      <alignment horizontal="left" vertical="center" wrapText="1"/>
    </xf>
    <xf numFmtId="49" fontId="4" fillId="3" borderId="1" applyNumberFormat="1" applyFont="1" applyFill="1" applyBorder="1" applyAlignment="1" applyProtection="0">
      <alignment horizontal="left" vertical="center" wrapText="1"/>
    </xf>
    <xf numFmtId="61" fontId="4" fillId="3" borderId="1" applyNumberFormat="1" applyFont="1" applyFill="1" applyBorder="1" applyAlignment="1" applyProtection="0">
      <alignment horizontal="left" vertical="center" wrapText="1"/>
    </xf>
    <xf numFmtId="49" fontId="4" fillId="21" borderId="1" applyNumberFormat="1" applyFont="1" applyFill="1" applyBorder="1" applyAlignment="1" applyProtection="0">
      <alignment horizontal="left" vertical="center" wrapText="1"/>
    </xf>
    <xf numFmtId="49" fontId="4" fillId="13" borderId="1" applyNumberFormat="1" applyFont="1" applyFill="1" applyBorder="1" applyAlignment="1" applyProtection="0">
      <alignment horizontal="left" vertical="center" wrapText="1"/>
    </xf>
    <xf numFmtId="61" fontId="4" fillId="13" borderId="1" applyNumberFormat="1" applyFont="1" applyFill="1" applyBorder="1" applyAlignment="1" applyProtection="0">
      <alignment horizontal="center" vertical="center"/>
    </xf>
    <xf numFmtId="61" fontId="4" fillId="13" borderId="1" applyNumberFormat="1" applyFont="1" applyFill="1" applyBorder="1" applyAlignment="1" applyProtection="0">
      <alignment horizontal="center" vertical="center" wrapText="1"/>
    </xf>
    <xf numFmtId="0" fontId="4" fillId="13" borderId="1" applyNumberFormat="0" applyFont="1" applyFill="1" applyBorder="1" applyAlignment="1" applyProtection="0">
      <alignment horizontal="left" vertical="center" wrapText="1"/>
    </xf>
    <xf numFmtId="61" fontId="4" fillId="13" borderId="1" applyNumberFormat="1" applyFont="1" applyFill="1" applyBorder="1" applyAlignment="1" applyProtection="0">
      <alignment horizontal="left" vertical="center" wrapText="1"/>
    </xf>
    <xf numFmtId="0" fontId="4" fillId="3" borderId="1" applyNumberFormat="0" applyFont="1" applyFill="1" applyBorder="1" applyAlignment="1" applyProtection="0">
      <alignment vertical="center" wrapText="1"/>
    </xf>
    <xf numFmtId="49" fontId="3" fillId="22" borderId="1" applyNumberFormat="1" applyFont="1" applyFill="1" applyBorder="1" applyAlignment="1" applyProtection="0">
      <alignment horizontal="left" vertical="center"/>
    </xf>
    <xf numFmtId="49" fontId="4" fillId="23" borderId="1" applyNumberFormat="1" applyFont="1" applyFill="1" applyBorder="1" applyAlignment="1" applyProtection="0">
      <alignment horizontal="left" vertical="center" wrapText="1"/>
    </xf>
    <xf numFmtId="49" fontId="4" fillId="24" borderId="1" applyNumberFormat="1" applyFont="1" applyFill="1" applyBorder="1" applyAlignment="1" applyProtection="0">
      <alignment horizontal="left" vertical="center" wrapText="1"/>
    </xf>
    <xf numFmtId="49" fontId="10" fillId="15" borderId="1" applyNumberFormat="1" applyFont="1" applyFill="1" applyBorder="1" applyAlignment="1" applyProtection="0">
      <alignment horizontal="left" vertical="center" wrapText="1"/>
    </xf>
    <xf numFmtId="49" fontId="4" fillId="25" borderId="1" applyNumberFormat="1" applyFont="1" applyFill="1" applyBorder="1" applyAlignment="1" applyProtection="0">
      <alignment horizontal="left" vertical="center" wrapText="1"/>
    </xf>
    <xf numFmtId="0" fontId="4" fillId="15" borderId="1" applyNumberFormat="1" applyFont="1" applyFill="1" applyBorder="1" applyAlignment="1" applyProtection="0">
      <alignment horizontal="center" vertical="center" wrapText="1"/>
    </xf>
    <xf numFmtId="61" fontId="4" fillId="15" borderId="1" applyNumberFormat="1" applyFont="1" applyFill="1" applyBorder="1" applyAlignment="1" applyProtection="0">
      <alignment horizontal="center" vertical="center"/>
    </xf>
    <xf numFmtId="61" fontId="4" fillId="15" borderId="1" applyNumberFormat="1" applyFont="1" applyFill="1" applyBorder="1" applyAlignment="1" applyProtection="0">
      <alignment horizontal="center" vertical="center" wrapText="1"/>
    </xf>
    <xf numFmtId="61" fontId="4" fillId="15" borderId="1" applyNumberFormat="1" applyFont="1" applyFill="1" applyBorder="1" applyAlignment="1" applyProtection="0">
      <alignment horizontal="left" vertical="center" wrapText="1"/>
    </xf>
    <xf numFmtId="49" fontId="3" fillId="4" borderId="1" applyNumberFormat="1" applyFont="1" applyFill="1" applyBorder="1" applyAlignment="1" applyProtection="0">
      <alignment horizontal="left" vertical="center" wrapText="1"/>
    </xf>
    <xf numFmtId="49" fontId="4" fillId="23" borderId="1" applyNumberFormat="1" applyFont="1" applyFill="1" applyBorder="1" applyAlignment="1" applyProtection="0">
      <alignment horizontal="left" vertical="center"/>
    </xf>
    <xf numFmtId="49" fontId="10" fillId="23" borderId="1" applyNumberFormat="1" applyFont="1" applyFill="1" applyBorder="1" applyAlignment="1" applyProtection="0">
      <alignment horizontal="left" vertical="center" wrapText="1"/>
    </xf>
    <xf numFmtId="49" fontId="3" fillId="7" borderId="1" applyNumberFormat="1" applyFont="1" applyFill="1" applyBorder="1" applyAlignment="1" applyProtection="0">
      <alignment horizontal="left" vertical="center"/>
    </xf>
    <xf numFmtId="61" fontId="4" fillId="17" borderId="1" applyNumberFormat="1" applyFont="1" applyFill="1" applyBorder="1" applyAlignment="1" applyProtection="0">
      <alignment horizontal="center" vertical="center"/>
    </xf>
    <xf numFmtId="0" fontId="4" fillId="3" borderId="1" applyNumberFormat="0" applyFont="1" applyFill="1" applyBorder="1" applyAlignment="1" applyProtection="0">
      <alignment horizontal="center" vertical="center"/>
    </xf>
    <xf numFmtId="0" fontId="4" fillId="15" borderId="1" applyNumberFormat="0" applyFont="1" applyFill="1" applyBorder="1" applyAlignment="1" applyProtection="0">
      <alignment horizontal="center" vertical="center" wrapText="1"/>
    </xf>
    <xf numFmtId="59" fontId="10" fillId="23" borderId="1" applyNumberFormat="1" applyFont="1" applyFill="1" applyBorder="1" applyAlignment="1" applyProtection="0">
      <alignment horizontal="left" vertical="center" wrapText="1"/>
    </xf>
    <xf numFmtId="59" fontId="10" fillId="25" borderId="1" applyNumberFormat="1" applyFont="1" applyFill="1" applyBorder="1" applyAlignment="1" applyProtection="0">
      <alignment horizontal="left" vertical="center" wrapText="1"/>
    </xf>
    <xf numFmtId="61" fontId="10" fillId="23" borderId="1" applyNumberFormat="1" applyFont="1" applyFill="1" applyBorder="1" applyAlignment="1" applyProtection="0">
      <alignment horizontal="left" vertical="center" wrapText="1"/>
    </xf>
    <xf numFmtId="49" fontId="4" fillId="13" borderId="1" applyNumberFormat="1" applyFont="1" applyFill="1" applyBorder="1" applyAlignment="1" applyProtection="0">
      <alignment horizontal="left" vertical="center"/>
    </xf>
    <xf numFmtId="49" fontId="10" fillId="25" borderId="1" applyNumberFormat="1" applyFont="1" applyFill="1" applyBorder="1" applyAlignment="1" applyProtection="0">
      <alignment horizontal="left" vertical="center" wrapText="1"/>
    </xf>
    <xf numFmtId="61" fontId="4" fillId="3" borderId="1" applyNumberFormat="1" applyFont="1" applyFill="1" applyBorder="1" applyAlignment="1" applyProtection="0">
      <alignment horizontal="center" vertical="center"/>
    </xf>
    <xf numFmtId="49" fontId="10" fillId="24" borderId="1" applyNumberFormat="1" applyFont="1" applyFill="1" applyBorder="1" applyAlignment="1" applyProtection="0">
      <alignment horizontal="left" vertical="center" wrapText="1"/>
    </xf>
    <xf numFmtId="59" fontId="10" fillId="3" borderId="1" applyNumberFormat="1" applyFont="1" applyFill="1" applyBorder="1" applyAlignment="1" applyProtection="0">
      <alignment horizontal="left" vertical="center" wrapText="1"/>
    </xf>
    <xf numFmtId="0" fontId="4" fillId="3" borderId="1" applyNumberFormat="0" applyFont="1" applyFill="1" applyBorder="1" applyAlignment="1" applyProtection="0">
      <alignment horizontal="left" vertical="center"/>
    </xf>
    <xf numFmtId="0" fontId="4" fillId="26" borderId="1" applyNumberFormat="0" applyFont="1" applyFill="1" applyBorder="1" applyAlignment="1" applyProtection="0">
      <alignment horizontal="left" vertical="center" wrapText="1"/>
    </xf>
    <xf numFmtId="0" fontId="4" fillId="26" borderId="1" applyNumberFormat="0" applyFont="1" applyFill="1" applyBorder="1" applyAlignment="1" applyProtection="0">
      <alignment horizontal="center" vertical="center" wrapText="1"/>
    </xf>
    <xf numFmtId="0" fontId="4" fillId="26" borderId="1" applyNumberFormat="1" applyFont="1" applyFill="1" applyBorder="1" applyAlignment="1" applyProtection="0">
      <alignment horizontal="center" vertical="center" wrapText="1"/>
    </xf>
    <xf numFmtId="61" fontId="4" fillId="26" borderId="1" applyNumberFormat="1" applyFont="1" applyFill="1" applyBorder="1" applyAlignment="1" applyProtection="0">
      <alignment horizontal="center" vertical="center"/>
    </xf>
    <xf numFmtId="61" fontId="4" fillId="26" borderId="1" applyNumberFormat="1" applyFont="1" applyFill="1" applyBorder="1" applyAlignment="1" applyProtection="0">
      <alignment horizontal="center" vertical="center" wrapText="1"/>
    </xf>
    <xf numFmtId="49" fontId="4" fillId="26" borderId="1" applyNumberFormat="1" applyFont="1" applyFill="1" applyBorder="1" applyAlignment="1" applyProtection="0">
      <alignment horizontal="left" vertical="center" wrapText="1"/>
    </xf>
    <xf numFmtId="61" fontId="4" fillId="26" borderId="1" applyNumberFormat="1" applyFont="1" applyFill="1" applyBorder="1" applyAlignment="1" applyProtection="0">
      <alignment horizontal="left" vertical="center" wrapText="1"/>
    </xf>
    <xf numFmtId="49" fontId="3" fillId="12" borderId="1" applyNumberFormat="1" applyFont="1" applyFill="1" applyBorder="1" applyAlignment="1" applyProtection="0">
      <alignment horizontal="left" vertical="center"/>
    </xf>
    <xf numFmtId="49" fontId="4" fillId="17" borderId="1" applyNumberFormat="1" applyFont="1" applyFill="1" applyBorder="1" applyAlignment="1" applyProtection="0">
      <alignment horizontal="left" vertical="center" wrapText="1"/>
    </xf>
    <xf numFmtId="49" fontId="4" fillId="27" borderId="1" applyNumberFormat="1" applyFont="1" applyFill="1" applyBorder="1" applyAlignment="1" applyProtection="0">
      <alignment horizontal="left" vertical="center" wrapText="1"/>
    </xf>
    <xf numFmtId="0" fontId="4" fillId="3" borderId="1" applyNumberFormat="1" applyFont="1" applyFill="1" applyBorder="1" applyAlignment="1" applyProtection="0">
      <alignment horizontal="center" vertical="center" wrapText="1"/>
    </xf>
    <xf numFmtId="49" fontId="4" fillId="28" borderId="1" applyNumberFormat="1" applyFont="1" applyFill="1" applyBorder="1" applyAlignment="1" applyProtection="0">
      <alignment horizontal="left" vertical="center"/>
    </xf>
    <xf numFmtId="0" fontId="3" fillId="3" borderId="1" applyNumberFormat="0" applyFont="1" applyFill="1" applyBorder="1" applyAlignment="1" applyProtection="0">
      <alignment horizontal="left" vertical="center" wrapText="1"/>
    </xf>
    <xf numFmtId="49" fontId="3" fillId="4" borderId="1" applyNumberFormat="1" applyFont="1" applyFill="1" applyBorder="1" applyAlignment="1" applyProtection="0">
      <alignment horizontal="left" vertical="center"/>
    </xf>
    <xf numFmtId="49" fontId="4" fillId="3" borderId="1" applyNumberFormat="1" applyFont="1" applyFill="1" applyBorder="1" applyAlignment="1" applyProtection="0">
      <alignment horizontal="center" vertical="center"/>
    </xf>
    <xf numFmtId="0" fontId="3" fillId="29" borderId="1" applyNumberFormat="0" applyFont="1" applyFill="1" applyBorder="1" applyAlignment="1" applyProtection="0">
      <alignment horizontal="center" vertical="center" wrapText="1"/>
    </xf>
    <xf numFmtId="49" fontId="3" fillId="29" borderId="1" applyNumberFormat="1" applyFont="1" applyFill="1" applyBorder="1" applyAlignment="1" applyProtection="0">
      <alignment horizontal="center" vertical="center"/>
    </xf>
    <xf numFmtId="61" fontId="3" fillId="29" borderId="1" applyNumberFormat="1" applyFont="1" applyFill="1" applyBorder="1" applyAlignment="1" applyProtection="0">
      <alignment horizontal="center" vertical="center"/>
    </xf>
    <xf numFmtId="0" fontId="3" fillId="29" borderId="1" applyNumberFormat="0" applyFont="1" applyFill="1" applyBorder="1" applyAlignment="1" applyProtection="0">
      <alignment horizontal="center" vertical="center"/>
    </xf>
    <xf numFmtId="59" fontId="3" fillId="29" borderId="1" applyNumberFormat="1" applyFont="1" applyFill="1" applyBorder="1" applyAlignment="1" applyProtection="0">
      <alignment horizontal="left" vertical="center" wrapText="1"/>
    </xf>
    <xf numFmtId="49" fontId="3" fillId="29" borderId="1" applyNumberFormat="1" applyFont="1" applyFill="1" applyBorder="1" applyAlignment="1" applyProtection="0">
      <alignment horizontal="left" vertical="center" wrapText="1"/>
    </xf>
    <xf numFmtId="1" fontId="3" fillId="29" borderId="1" applyNumberFormat="1" applyFont="1" applyFill="1" applyBorder="1" applyAlignment="1" applyProtection="0">
      <alignment horizontal="left" vertical="center"/>
    </xf>
    <xf numFmtId="0" fontId="3" fillId="29" borderId="1" applyNumberFormat="0" applyFont="1" applyFill="1" applyBorder="1" applyAlignment="1" applyProtection="0">
      <alignment horizontal="left" vertical="center" wrapText="1"/>
    </xf>
    <xf numFmtId="61" fontId="3" fillId="29" borderId="1" applyNumberFormat="1" applyFont="1" applyFill="1" applyBorder="1" applyAlignment="1" applyProtection="0">
      <alignment horizontal="center" vertical="center" wrapText="1"/>
    </xf>
    <xf numFmtId="61" fontId="3" fillId="29" borderId="1" applyNumberFormat="1" applyFont="1" applyFill="1" applyBorder="1" applyAlignment="1" applyProtection="0">
      <alignment horizontal="left" vertical="center" wrapText="1"/>
    </xf>
    <xf numFmtId="0" fontId="3" fillId="29" borderId="1" applyNumberFormat="0" applyFont="1" applyFill="1" applyBorder="1" applyAlignment="1" applyProtection="0">
      <alignment vertical="center" wrapText="1"/>
    </xf>
    <xf numFmtId="1" fontId="3" fillId="3" borderId="1" applyNumberFormat="1" applyFont="1" applyFill="1" applyBorder="1" applyAlignment="1" applyProtection="0">
      <alignment horizontal="left" vertical="center"/>
    </xf>
    <xf numFmtId="49" fontId="4" fillId="23" borderId="1" applyNumberFormat="1" applyFont="1" applyFill="1" applyBorder="1" applyAlignment="1" applyProtection="0">
      <alignment horizontal="center" vertical="center" wrapText="1"/>
    </xf>
    <xf numFmtId="60" fontId="4" fillId="3" borderId="1" applyNumberFormat="1" applyFont="1" applyFill="1" applyBorder="1" applyAlignment="1" applyProtection="0">
      <alignment horizontal="center" vertical="center" wrapText="1"/>
    </xf>
    <xf numFmtId="0" fontId="4" fillId="15" borderId="1" applyNumberFormat="0" applyFont="1" applyFill="1" applyBorder="1" applyAlignment="1" applyProtection="0">
      <alignment horizontal="center" vertical="center"/>
    </xf>
    <xf numFmtId="0" fontId="10" fillId="3" borderId="1" applyNumberFormat="0" applyFont="1" applyFill="1" applyBorder="1" applyAlignment="1" applyProtection="0">
      <alignment horizontal="left" vertical="center" wrapText="1"/>
    </xf>
    <xf numFmtId="59" fontId="4" fillId="3" borderId="1" applyNumberFormat="1" applyFont="1" applyFill="1" applyBorder="1" applyAlignment="1" applyProtection="0">
      <alignment horizontal="left" vertical="center" wrapText="1"/>
    </xf>
    <xf numFmtId="49" fontId="4" fillId="29" borderId="1" applyNumberFormat="1" applyFont="1" applyFill="1" applyBorder="1" applyAlignment="1" applyProtection="0">
      <alignment horizontal="center" vertical="center"/>
    </xf>
    <xf numFmtId="49" fontId="4" fillId="25" borderId="1" applyNumberFormat="1" applyFont="1" applyFill="1" applyBorder="1" applyAlignment="1" applyProtection="0">
      <alignment horizontal="center" vertical="center"/>
    </xf>
    <xf numFmtId="61" fontId="4" fillId="25" borderId="1" applyNumberFormat="1" applyFont="1" applyFill="1" applyBorder="1" applyAlignment="1" applyProtection="0">
      <alignment horizontal="center" vertical="center"/>
    </xf>
    <xf numFmtId="61" fontId="4" fillId="17" borderId="1" applyNumberFormat="1" applyFont="1" applyFill="1" applyBorder="1" applyAlignment="1" applyProtection="0">
      <alignment horizontal="center" vertical="center" wrapText="1"/>
    </xf>
    <xf numFmtId="0" fontId="4" fillId="3" borderId="1" applyNumberFormat="0" applyFont="1" applyFill="1" applyBorder="1" applyAlignment="1" applyProtection="0">
      <alignment vertical="center"/>
    </xf>
    <xf numFmtId="61" fontId="4" fillId="3" borderId="1" applyNumberFormat="1" applyFont="1" applyFill="1" applyBorder="1" applyAlignment="1" applyProtection="0">
      <alignment vertical="center"/>
    </xf>
    <xf numFmtId="49" fontId="3" fillId="6" borderId="1" applyNumberFormat="1" applyFont="1" applyFill="1" applyBorder="1" applyAlignment="1" applyProtection="0">
      <alignment vertical="center" wrapText="1"/>
    </xf>
    <xf numFmtId="49" fontId="3" fillId="30" borderId="1" applyNumberFormat="1" applyFont="1" applyFill="1" applyBorder="1" applyAlignment="1" applyProtection="0">
      <alignment horizontal="center" vertical="center" wrapText="1"/>
    </xf>
    <xf numFmtId="49" fontId="3" fillId="31"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vertical="center"/>
    </xf>
    <xf numFmtId="0" fontId="0" fillId="3" borderId="1" applyNumberFormat="0" applyFont="1" applyFill="1" applyBorder="1" applyAlignment="1" applyProtection="0">
      <alignment vertical="center"/>
    </xf>
    <xf numFmtId="59" fontId="4" fillId="3" borderId="1" applyNumberFormat="1" applyFont="1" applyFill="1" applyBorder="1" applyAlignment="1" applyProtection="0">
      <alignment vertical="center"/>
    </xf>
    <xf numFmtId="3" fontId="4" fillId="3"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xf>
    <xf numFmtId="0" fontId="4" fillId="3" borderId="1" applyNumberFormat="1" applyFont="1" applyFill="1" applyBorder="1" applyAlignment="1" applyProtection="0">
      <alignment horizontal="left" vertical="center" wrapText="1"/>
    </xf>
    <xf numFmtId="49" fontId="4" fillId="32" borderId="1" applyNumberFormat="1" applyFont="1" applyFill="1" applyBorder="1" applyAlignment="1" applyProtection="0">
      <alignment vertical="center" wrapText="1"/>
    </xf>
    <xf numFmtId="49" fontId="12" fillId="32" borderId="1" applyNumberFormat="1" applyFont="1" applyFill="1" applyBorder="1" applyAlignment="1" applyProtection="0">
      <alignment vertical="center" wrapText="1"/>
    </xf>
    <xf numFmtId="3" fontId="4" fillId="33" borderId="1" applyNumberFormat="1" applyFont="1" applyFill="1" applyBorder="1" applyAlignment="1" applyProtection="0">
      <alignment horizontal="center" vertical="center"/>
    </xf>
    <xf numFmtId="0" fontId="0" fillId="3" borderId="2" applyNumberFormat="0" applyFont="1" applyFill="1" applyBorder="1" applyAlignment="1" applyProtection="0">
      <alignment vertical="center"/>
    </xf>
    <xf numFmtId="0" fontId="0" fillId="3" borderId="3" applyNumberFormat="0" applyFont="1" applyFill="1" applyBorder="1" applyAlignment="1" applyProtection="0">
      <alignment vertical="center"/>
    </xf>
    <xf numFmtId="49" fontId="13" fillId="32" borderId="4" applyNumberFormat="1" applyFont="1" applyFill="1" applyBorder="1" applyAlignment="1" applyProtection="0">
      <alignment horizontal="center" vertical="center" wrapText="1"/>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fillId="3" borderId="1" applyNumberFormat="0" applyFont="1" applyFill="1" applyBorder="1" applyAlignment="1" applyProtection="0">
      <alignment horizontal="center" vertical="center"/>
    </xf>
    <xf numFmtId="49" fontId="3" fillId="34" borderId="1" applyNumberFormat="1" applyFont="1" applyFill="1" applyBorder="1" applyAlignment="1" applyProtection="0">
      <alignment horizontal="center" vertical="center" wrapText="1"/>
    </xf>
    <xf numFmtId="49" fontId="14" fillId="31" borderId="1" applyNumberFormat="1" applyFont="1" applyFill="1" applyBorder="1" applyAlignment="1" applyProtection="0">
      <alignment horizontal="center" vertical="center" wrapText="1"/>
    </xf>
    <xf numFmtId="10" fontId="4" fillId="3" borderId="1" applyNumberFormat="1" applyFont="1" applyFill="1" applyBorder="1" applyAlignment="1" applyProtection="0">
      <alignment horizontal="center" vertical="center"/>
    </xf>
    <xf numFmtId="19" fontId="4" fillId="3" borderId="1" applyNumberFormat="1" applyFont="1" applyFill="1" applyBorder="1" applyAlignment="1" applyProtection="0">
      <alignment horizontal="center" vertical="center" wrapText="1"/>
    </xf>
    <xf numFmtId="62" fontId="4" fillId="15" borderId="1" applyNumberFormat="1" applyFont="1" applyFill="1" applyBorder="1" applyAlignment="1" applyProtection="0">
      <alignment horizontal="center" vertical="center" wrapText="1"/>
    </xf>
    <xf numFmtId="62" fontId="4" fillId="3" borderId="1" applyNumberFormat="1" applyFont="1" applyFill="1" applyBorder="1" applyAlignment="1" applyProtection="0">
      <alignment horizontal="center" vertical="center" wrapText="1"/>
    </xf>
  </cellXfs>
  <cellStyles count="1">
    <cellStyle name="Normal" xfId="0" builtinId="0"/>
  </cellStyles>
  <dxfs count="40">
    <dxf>
      <font>
        <color rgb="ffffffff"/>
      </font>
      <fill>
        <patternFill patternType="solid">
          <fgColor indexed="13"/>
          <bgColor indexed="14"/>
        </patternFill>
      </fill>
    </dxf>
    <dxf>
      <font>
        <color rgb="ffffffff"/>
      </font>
      <fill>
        <patternFill patternType="solid">
          <fgColor indexed="13"/>
          <bgColor indexed="16"/>
        </patternFill>
      </fill>
    </dxf>
    <dxf>
      <font>
        <color rgb="ffffffff"/>
      </font>
      <fill>
        <patternFill patternType="solid">
          <fgColor indexed="13"/>
          <bgColor indexed="18"/>
        </patternFill>
      </fill>
    </dxf>
    <dxf>
      <font>
        <color rgb="ffffffff"/>
      </font>
      <fill>
        <patternFill patternType="solid">
          <fgColor indexed="13"/>
          <bgColor indexed="18"/>
        </patternFill>
      </fill>
    </dxf>
    <dxf>
      <font>
        <color rgb="ff000000"/>
      </font>
      <fill>
        <patternFill patternType="solid">
          <fgColor indexed="13"/>
          <bgColor indexed="19"/>
        </patternFill>
      </fill>
    </dxf>
    <dxf>
      <fill>
        <patternFill patternType="solid">
          <fgColor indexed="13"/>
          <bgColor indexed="22"/>
        </patternFill>
      </fill>
    </dxf>
    <dxf>
      <fill>
        <patternFill patternType="solid">
          <fgColor indexed="13"/>
          <bgColor indexed="18"/>
        </patternFill>
      </fill>
    </dxf>
    <dxf>
      <fill>
        <patternFill patternType="solid">
          <fgColor indexed="13"/>
          <bgColor indexed="23"/>
        </patternFill>
      </fill>
    </dxf>
    <dxf>
      <font>
        <color rgb="ff000000"/>
      </font>
      <fill>
        <patternFill patternType="solid">
          <fgColor indexed="13"/>
          <bgColor indexed="19"/>
        </patternFill>
      </fill>
    </dxf>
    <dxf>
      <font>
        <color rgb="ffffffff"/>
      </font>
      <fill>
        <patternFill patternType="solid">
          <fgColor indexed="13"/>
          <bgColor indexed="18"/>
        </patternFill>
      </fill>
    </dxf>
    <dxf>
      <font>
        <color rgb="ffffffff"/>
      </font>
      <fill>
        <patternFill patternType="solid">
          <fgColor indexed="13"/>
          <bgColor indexed="12"/>
        </patternFill>
      </fill>
    </dxf>
    <dxf>
      <font>
        <color rgb="ffffffff"/>
      </font>
      <fill>
        <patternFill patternType="solid">
          <fgColor indexed="13"/>
          <bgColor indexed="18"/>
        </patternFill>
      </fill>
    </dxf>
    <dxf>
      <fill>
        <patternFill patternType="solid">
          <fgColor indexed="13"/>
          <bgColor indexed="19"/>
        </patternFill>
      </fill>
    </dxf>
    <dxf>
      <fill>
        <patternFill patternType="solid">
          <fgColor indexed="13"/>
          <bgColor indexed="27"/>
        </patternFill>
      </fill>
    </dxf>
    <dxf>
      <fill>
        <patternFill patternType="solid">
          <fgColor indexed="13"/>
          <bgColor indexed="28"/>
        </patternFill>
      </fill>
    </dxf>
    <dxf>
      <font>
        <color rgb="ffffffff"/>
      </font>
      <fill>
        <patternFill patternType="solid">
          <fgColor indexed="13"/>
          <bgColor indexed="14"/>
        </patternFill>
      </fill>
    </dxf>
    <dxf>
      <fill>
        <patternFill patternType="solid">
          <fgColor indexed="13"/>
          <bgColor indexed="27"/>
        </patternFill>
      </fill>
    </dxf>
    <dxf>
      <fill>
        <patternFill patternType="solid">
          <fgColor indexed="13"/>
          <bgColor indexed="28"/>
        </patternFill>
      </fill>
    </dxf>
    <dxf>
      <font>
        <color rgb="ffffffff"/>
      </font>
      <fill>
        <patternFill patternType="solid">
          <fgColor indexed="13"/>
          <bgColor indexed="16"/>
        </patternFill>
      </fill>
    </dxf>
    <dxf>
      <font>
        <color rgb="ffffffff"/>
      </font>
      <fill>
        <patternFill patternType="solid">
          <fgColor indexed="13"/>
          <bgColor indexed="14"/>
        </patternFill>
      </fill>
    </dxf>
    <dxf>
      <fill>
        <patternFill patternType="solid">
          <fgColor indexed="13"/>
          <bgColor indexed="22"/>
        </patternFill>
      </fill>
    </dxf>
    <dxf>
      <fill>
        <patternFill patternType="solid">
          <fgColor indexed="13"/>
          <bgColor indexed="22"/>
        </patternFill>
      </fill>
    </dxf>
    <dxf>
      <fill>
        <patternFill patternType="solid">
          <fgColor indexed="13"/>
          <bgColor indexed="18"/>
        </patternFill>
      </fill>
    </dxf>
    <dxf>
      <fill>
        <patternFill patternType="solid">
          <fgColor indexed="13"/>
          <bgColor indexed="23"/>
        </patternFill>
      </fill>
    </dxf>
    <dxf>
      <font>
        <color rgb="ffffffff"/>
      </font>
      <fill>
        <patternFill patternType="solid">
          <fgColor indexed="13"/>
          <bgColor indexed="18"/>
        </patternFill>
      </fill>
    </dxf>
    <dxf>
      <font>
        <color rgb="ffffffff"/>
      </font>
      <fill>
        <patternFill patternType="solid">
          <fgColor indexed="13"/>
          <bgColor indexed="12"/>
        </patternFill>
      </fill>
    </dxf>
    <dxf>
      <font>
        <color rgb="ffffffff"/>
      </font>
      <fill>
        <patternFill patternType="solid">
          <fgColor indexed="13"/>
          <bgColor indexed="18"/>
        </patternFill>
      </fill>
    </dxf>
    <dxf>
      <fill>
        <patternFill patternType="solid">
          <fgColor indexed="13"/>
          <bgColor indexed="19"/>
        </patternFill>
      </fill>
    </dxf>
    <dxf>
      <font>
        <color rgb="ffffffff"/>
      </font>
      <fill>
        <patternFill patternType="solid">
          <fgColor indexed="13"/>
          <bgColor indexed="16"/>
        </patternFill>
      </fill>
    </dxf>
    <dxf>
      <font>
        <color rgb="ffffffff"/>
      </font>
      <fill>
        <patternFill patternType="solid">
          <fgColor indexed="13"/>
          <bgColor indexed="18"/>
        </patternFill>
      </fill>
    </dxf>
    <dxf>
      <font>
        <color rgb="ffffffff"/>
      </font>
      <fill>
        <patternFill patternType="solid">
          <fgColor indexed="13"/>
          <bgColor indexed="12"/>
        </patternFill>
      </fill>
    </dxf>
    <dxf>
      <fill>
        <patternFill patternType="solid">
          <fgColor indexed="13"/>
          <bgColor indexed="19"/>
        </patternFill>
      </fill>
    </dxf>
    <dxf>
      <font>
        <color rgb="ffffffff"/>
      </font>
      <fill>
        <patternFill patternType="solid">
          <fgColor indexed="13"/>
          <bgColor indexed="18"/>
        </patternFill>
      </fill>
    </dxf>
    <dxf>
      <fill>
        <patternFill patternType="solid">
          <fgColor indexed="13"/>
          <bgColor indexed="18"/>
        </patternFill>
      </fill>
    </dxf>
    <dxf>
      <fill>
        <patternFill patternType="solid">
          <fgColor indexed="13"/>
          <bgColor indexed="23"/>
        </patternFill>
      </fill>
    </dxf>
    <dxf>
      <font>
        <color rgb="ffffffff"/>
      </font>
      <fill>
        <patternFill patternType="solid">
          <fgColor indexed="13"/>
          <bgColor indexed="18"/>
        </patternFill>
      </fill>
    </dxf>
    <dxf>
      <font>
        <color rgb="ffffffff"/>
      </font>
      <fill>
        <patternFill patternType="solid">
          <fgColor indexed="13"/>
          <bgColor indexed="18"/>
        </patternFill>
      </fill>
    </dxf>
    <dxf>
      <font>
        <color rgb="ffffffff"/>
      </font>
      <fill>
        <patternFill patternType="solid">
          <fgColor indexed="13"/>
          <bgColor indexed="18"/>
        </patternFill>
      </fill>
    </dxf>
    <dxf>
      <font>
        <color rgb="ff000000"/>
      </font>
      <fill>
        <patternFill patternType="solid">
          <fgColor indexed="13"/>
          <bgColor indexed="19"/>
        </patternFill>
      </fill>
    </dxf>
    <dxf>
      <font>
        <color rgb="ffffffff"/>
      </font>
      <fill>
        <patternFill patternType="solid">
          <fgColor indexed="13"/>
          <bgColor indexed="18"/>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073763"/>
      <rgbColor rgb="ffffff00"/>
      <rgbColor rgb="ffff0000"/>
      <rgbColor rgb="00000000"/>
      <rgbColor rgb="ff674ea7"/>
      <rgbColor rgb="ff4c1130"/>
      <rgbColor rgb="ff741b47"/>
      <rgbColor rgb="ff980000"/>
      <rgbColor rgb="ff0000ff"/>
      <rgbColor rgb="ffff00ff"/>
      <rgbColor rgb="ffcc0000"/>
      <rgbColor rgb="ffc9daf8"/>
      <rgbColor rgb="ff00ffff"/>
      <rgbColor rgb="ffd5a6bd"/>
      <rgbColor rgb="ffd0e0e3"/>
      <rgbColor rgb="ff660000"/>
      <rgbColor rgb="ff9900ff"/>
      <rgbColor rgb="ffe06666"/>
      <rgbColor rgb="ff6d9eeb"/>
      <rgbColor rgb="ff00ff00"/>
      <rgbColor rgb="ffcfe2f3"/>
      <rgbColor rgb="fffff2cc"/>
      <rgbColor rgb="ffcccccc"/>
      <rgbColor rgb="ff202124"/>
      <rgbColor rgb="ffead1dc"/>
      <rgbColor rgb="ffb4a7d6"/>
      <rgbColor rgb="ff6fa8dc"/>
      <rgbColor rgb="ff1155cc"/>
      <rgbColor rgb="ffff9900"/>
      <rgbColor rgb="ffb7b7b7"/>
      <rgbColor rgb="ffb6d7a8"/>
      <rgbColor rgb="ffd9d9d9"/>
      <rgbColor rgb="ff4a86e8"/>
      <rgbColor rgb="ff0c343d"/>
      <rgbColor rgb="ff274e13"/>
      <rgbColor rgb="ffffe599"/>
      <rgbColor rgb="ff0563c1"/>
      <rgbColor rgb="ff9fc5e8"/>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C600"/>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barakzakai@yahoo.com" TargetMode="External"/><Relationship Id="rId2" Type="http://schemas.openxmlformats.org/officeDocument/2006/relationships/hyperlink" Target="mailto:zinirachel73@gmail.com" TargetMode="External"/><Relationship Id="rId3" Type="http://schemas.openxmlformats.org/officeDocument/2006/relationships/hyperlink" Target="mailto:rachelzini@gmail.com" TargetMode="External"/><Relationship Id="rId4" Type="http://schemas.openxmlformats.org/officeDocument/2006/relationships/hyperlink" Target="mailto:brfood580@gmail.com" TargetMode="External"/><Relationship Id="rId5" Type="http://schemas.openxmlformats.org/officeDocument/2006/relationships/hyperlink" Target="mailto:brrachel108@gmail.com" TargetMode="External"/><Relationship Id="rId6" Type="http://schemas.openxmlformats.org/officeDocument/2006/relationships/hyperlink" Target="mailto:Brfood111@gmail.com" TargetMode="External"/><Relationship Id="rId7" Type="http://schemas.openxmlformats.org/officeDocument/2006/relationships/hyperlink" Target="mailto:barak@brfood.us" TargetMode="External"/><Relationship Id="rId8" Type="http://schemas.openxmlformats.org/officeDocument/2006/relationships/drawing" Target="../drawings/drawing1.xml"/><Relationship Id="rId9" Type="http://schemas.openxmlformats.org/officeDocument/2006/relationships/vmlDrawing" Target="../drawings/vmlDrawing1.vml"/><Relationship Id="rId10"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C82"/>
  <sheetViews>
    <sheetView workbookViewId="0" showGridLines="0" defaultGridColor="1"/>
  </sheetViews>
  <sheetFormatPr defaultColWidth="14.4" defaultRowHeight="12.75" customHeight="1" outlineLevelRow="0" outlineLevelCol="0"/>
  <cols>
    <col min="1" max="1" width="9.42188" style="1" customWidth="1"/>
    <col min="2" max="2" width="6.60156" style="1" customWidth="1"/>
    <col min="3" max="3" width="14.8125" style="1" customWidth="1"/>
    <col min="4" max="4" width="8.8125" style="1" customWidth="1"/>
    <col min="5" max="5" width="6.8125" style="1" customWidth="1"/>
    <col min="6" max="6" width="28.4219" style="1" customWidth="1"/>
    <col min="7" max="7" width="12" style="1" customWidth="1"/>
    <col min="8" max="8" width="9.8125" style="1" customWidth="1"/>
    <col min="9" max="9" width="10.2109" style="1" customWidth="1"/>
    <col min="10" max="10" width="13.6016" style="1" customWidth="1"/>
    <col min="11" max="11" width="25" style="1" customWidth="1"/>
    <col min="12" max="12" width="13.8125" style="1" customWidth="1"/>
    <col min="13" max="13" width="13.2109" style="1" customWidth="1"/>
    <col min="14" max="14" width="11.8125" style="1" customWidth="1"/>
    <col min="15" max="16" width="19" style="1" customWidth="1"/>
    <col min="17" max="17" width="12.2109" style="1" customWidth="1"/>
    <col min="18" max="18" width="13.2109" style="1" customWidth="1"/>
    <col min="19" max="19" width="15.4219" style="1" customWidth="1"/>
    <col min="20" max="20" width="11" style="1" customWidth="1"/>
    <col min="21" max="21" width="43" style="1" customWidth="1"/>
    <col min="22" max="22" width="13.2109" style="1" customWidth="1"/>
    <col min="23" max="23" width="9.21094" style="1" customWidth="1"/>
    <col min="24" max="24" width="10.8125" style="1" customWidth="1"/>
    <col min="25" max="25" width="12" style="1" customWidth="1"/>
    <col min="26" max="26" width="11.8125" style="1" customWidth="1"/>
    <col min="27" max="27" width="12" style="1" customWidth="1"/>
    <col min="28" max="28" width="48.6016" style="1" customWidth="1"/>
    <col min="29" max="29" width="46.2109" style="1" customWidth="1"/>
    <col min="30" max="30" width="12.8125" style="1" customWidth="1"/>
    <col min="31" max="31" width="1.60156" style="1" customWidth="1"/>
    <col min="32" max="32" width="14.4219" style="1" customWidth="1"/>
    <col min="33" max="33" width="14" style="1" customWidth="1"/>
    <col min="34" max="34" width="5.21094" style="1" customWidth="1"/>
    <col min="35" max="35" width="13.8125" style="1" customWidth="1"/>
    <col min="36" max="36" width="15.2109" style="1" customWidth="1"/>
    <col min="37" max="37" width="9.8125" style="1" customWidth="1"/>
    <col min="38" max="38" width="12.2109" style="1" customWidth="1"/>
    <col min="39" max="39" width="10.8125" style="1" customWidth="1"/>
    <col min="40" max="40" width="11.6016" style="1" customWidth="1"/>
    <col min="41" max="42" width="13" style="1" customWidth="1"/>
    <col min="43" max="44" width="25.2109" style="1" customWidth="1"/>
    <col min="45" max="45" width="1.60156" style="1" customWidth="1"/>
    <col min="46" max="46" width="10.2109" style="1" customWidth="1"/>
    <col min="47" max="47" width="10.8125" style="1" customWidth="1"/>
    <col min="48" max="48" width="22.8125" style="1" customWidth="1"/>
    <col min="49" max="49" width="12.2109" style="1" customWidth="1"/>
    <col min="50" max="50" width="8.60156" style="1" customWidth="1"/>
    <col min="51" max="51" width="14.6016" style="1" customWidth="1"/>
    <col min="52" max="52" width="1.8125" style="1" customWidth="1"/>
    <col min="53" max="54" width="37.6016" style="1" customWidth="1"/>
    <col min="55" max="55" width="11.8125" style="1" customWidth="1"/>
    <col min="56" max="16384" width="14.4219" style="1" customWidth="1"/>
  </cols>
  <sheetData>
    <row r="1" ht="120" customHeight="1">
      <c r="A1" t="s" s="2">
        <v>0</v>
      </c>
      <c r="B1" t="s" s="2">
        <v>1</v>
      </c>
      <c r="C1" t="s" s="2">
        <v>2</v>
      </c>
      <c r="D1" s="3"/>
      <c r="E1" t="s" s="2">
        <v>3</v>
      </c>
      <c r="F1" t="s" s="2">
        <v>4</v>
      </c>
      <c r="G1" t="s" s="4">
        <v>5</v>
      </c>
      <c r="H1" t="s" s="2">
        <v>6</v>
      </c>
      <c r="I1" t="s" s="5">
        <v>7</v>
      </c>
      <c r="J1" t="s" s="2">
        <v>8</v>
      </c>
      <c r="K1" t="s" s="2">
        <v>9</v>
      </c>
      <c r="L1" t="s" s="2">
        <v>10</v>
      </c>
      <c r="M1" t="s" s="2">
        <v>11</v>
      </c>
      <c r="N1" t="s" s="2">
        <v>12</v>
      </c>
      <c r="O1" t="s" s="6">
        <v>13</v>
      </c>
      <c r="P1" t="s" s="2">
        <v>14</v>
      </c>
      <c r="Q1" t="s" s="2">
        <v>15</v>
      </c>
      <c r="R1" t="s" s="7">
        <v>16</v>
      </c>
      <c r="S1" t="s" s="7">
        <v>17</v>
      </c>
      <c r="T1" t="s" s="8">
        <v>18</v>
      </c>
      <c r="U1" t="s" s="2">
        <v>19</v>
      </c>
      <c r="V1" t="s" s="2">
        <v>20</v>
      </c>
      <c r="W1" t="s" s="2">
        <v>21</v>
      </c>
      <c r="X1" t="s" s="2">
        <v>22</v>
      </c>
      <c r="Y1" t="s" s="2">
        <v>23</v>
      </c>
      <c r="Z1" t="s" s="2">
        <v>24</v>
      </c>
      <c r="AA1" t="s" s="9">
        <v>25</v>
      </c>
      <c r="AB1" t="s" s="2">
        <v>26</v>
      </c>
      <c r="AC1" t="s" s="2">
        <v>27</v>
      </c>
      <c r="AD1" t="s" s="10">
        <v>28</v>
      </c>
      <c r="AE1" s="11"/>
      <c r="AF1" t="s" s="2">
        <v>29</v>
      </c>
      <c r="AG1" t="s" s="2">
        <v>2</v>
      </c>
      <c r="AH1" t="s" s="2">
        <v>30</v>
      </c>
      <c r="AI1" t="s" s="2">
        <v>31</v>
      </c>
      <c r="AJ1" t="s" s="2">
        <v>32</v>
      </c>
      <c r="AK1" t="s" s="2">
        <v>33</v>
      </c>
      <c r="AL1" t="s" s="2">
        <v>34</v>
      </c>
      <c r="AM1" t="s" s="2">
        <v>35</v>
      </c>
      <c r="AN1" t="s" s="2">
        <v>36</v>
      </c>
      <c r="AO1" t="s" s="7">
        <v>37</v>
      </c>
      <c r="AP1" t="s" s="5">
        <v>38</v>
      </c>
      <c r="AQ1" t="s" s="2">
        <v>39</v>
      </c>
      <c r="AR1" t="s" s="7">
        <v>40</v>
      </c>
      <c r="AS1" s="12"/>
      <c r="AT1" t="s" s="2">
        <v>31</v>
      </c>
      <c r="AU1" t="s" s="2">
        <v>41</v>
      </c>
      <c r="AV1" t="s" s="2">
        <v>42</v>
      </c>
      <c r="AW1" t="s" s="13">
        <v>43</v>
      </c>
      <c r="AX1" t="s" s="2">
        <v>44</v>
      </c>
      <c r="AY1" t="s" s="14">
        <v>45</v>
      </c>
      <c r="AZ1" s="12"/>
      <c r="BA1" t="s" s="2">
        <v>46</v>
      </c>
      <c r="BB1" t="s" s="8">
        <v>47</v>
      </c>
      <c r="BC1" s="15"/>
    </row>
    <row r="2" ht="23" customHeight="1">
      <c r="A2" s="15"/>
      <c r="B2" s="16" cm="1">
        <f t="array" ref="B2">COUNT(A1:A82)</f>
        <v>37</v>
      </c>
      <c r="C2" s="16" cm="1">
        <f t="array" ref="C2">COUNTA($Z$3:$Z$44)</f>
        <v>37</v>
      </c>
      <c r="D2" s="3"/>
      <c r="E2" s="16" cm="1">
        <f t="array" ref="E2">B2-C2</f>
        <v>0</v>
      </c>
      <c r="F2" s="17"/>
      <c r="G2" s="17"/>
      <c r="H2" s="15"/>
      <c r="I2" s="15"/>
      <c r="J2" s="18"/>
      <c r="K2" s="18"/>
      <c r="L2" s="19"/>
      <c r="M2" s="18"/>
      <c r="N2" s="20"/>
      <c r="O2" s="20"/>
      <c r="P2" s="20"/>
      <c r="Q2" s="20"/>
      <c r="R2" s="20"/>
      <c r="S2" s="20"/>
      <c r="T2" s="20"/>
      <c r="U2" s="20"/>
      <c r="V2" s="20"/>
      <c r="W2" s="20"/>
      <c r="X2" s="21"/>
      <c r="Y2" s="20"/>
      <c r="Z2" s="20"/>
      <c r="AA2" s="21"/>
      <c r="AB2" s="20"/>
      <c r="AC2" s="20"/>
      <c r="AD2" s="20"/>
      <c r="AE2" s="22"/>
      <c r="AF2" s="16" cm="1">
        <f t="array" ref="AF2">B2</f>
        <v>37</v>
      </c>
      <c r="AG2" s="16" cm="1">
        <f t="array" ref="AG2">COUNTA(AG3:AG44)</f>
        <v>36</v>
      </c>
      <c r="AH2" s="23" cm="1">
        <f t="array" ref="AH2">AF2-AG2</f>
        <v>1</v>
      </c>
      <c r="AI2" s="24" cm="1">
        <f t="array" ref="AI2">AG2/AF2*100%</f>
        <v>0.972972972972973</v>
      </c>
      <c r="AJ2" t="s" s="25">
        <v>48</v>
      </c>
      <c r="AK2" t="s" s="26">
        <v>49</v>
      </c>
      <c r="AL2" t="s" s="27">
        <v>50</v>
      </c>
      <c r="AM2" t="s" s="5">
        <v>51</v>
      </c>
      <c r="AN2" s="28" cm="1">
        <f t="array" ref="AN2">COUNTIF(AQ3:AQ44,"*Credit*")</f>
        <v>2</v>
      </c>
      <c r="AO2" t="s" s="29">
        <v>52</v>
      </c>
      <c r="AP2" s="30" cm="1">
        <f t="array" ref="AP2">COUNT(AK3:AM48)</f>
        <v>13</v>
      </c>
      <c r="AQ2" s="31"/>
      <c r="AR2" s="31"/>
      <c r="AS2" s="32"/>
      <c r="AT2" s="33"/>
      <c r="AU2" s="33"/>
      <c r="AV2" s="33"/>
      <c r="AW2" s="33"/>
      <c r="AX2" s="33"/>
      <c r="AY2" s="32"/>
      <c r="AZ2" s="32"/>
      <c r="BA2" s="33"/>
      <c r="BB2" s="33"/>
      <c r="BC2" s="33"/>
    </row>
    <row r="3" ht="108" customHeight="1">
      <c r="A3" s="34">
        <v>15</v>
      </c>
      <c r="B3" t="s" s="35">
        <v>53</v>
      </c>
      <c r="C3" t="s" s="36">
        <v>54</v>
      </c>
      <c r="D3" s="37">
        <v>1</v>
      </c>
      <c r="E3" s="38">
        <v>45777</v>
      </c>
      <c r="F3" t="s" s="39">
        <v>55</v>
      </c>
      <c r="G3" t="s" s="40">
        <v>55</v>
      </c>
      <c r="H3" t="s" s="39">
        <v>56</v>
      </c>
      <c r="I3" t="s" s="29">
        <v>57</v>
      </c>
      <c r="J3" t="s" s="39">
        <v>58</v>
      </c>
      <c r="K3" t="s" s="39">
        <v>59</v>
      </c>
      <c r="L3" s="41"/>
      <c r="M3" s="41"/>
      <c r="N3" s="41"/>
      <c r="O3" t="s" s="39">
        <v>58</v>
      </c>
      <c r="P3" t="s" s="39">
        <v>60</v>
      </c>
      <c r="Q3" t="s" s="39">
        <v>61</v>
      </c>
      <c r="R3" t="s" s="39">
        <v>56</v>
      </c>
      <c r="S3" s="33"/>
      <c r="T3" s="33"/>
      <c r="U3" t="s" s="42">
        <v>62</v>
      </c>
      <c r="V3" s="33"/>
      <c r="W3" s="43">
        <v>45748</v>
      </c>
      <c r="X3" s="44">
        <v>45139.99</v>
      </c>
      <c r="Y3" t="s" s="45">
        <v>63</v>
      </c>
      <c r="Z3" t="s" s="45">
        <v>63</v>
      </c>
      <c r="AA3" t="s" s="46">
        <v>64</v>
      </c>
      <c r="AB3" t="s" s="39">
        <v>65</v>
      </c>
      <c r="AC3" t="s" s="39">
        <v>66</v>
      </c>
      <c r="AD3" s="47"/>
      <c r="AE3" s="33"/>
      <c r="AF3" t="s" s="48">
        <v>67</v>
      </c>
      <c r="AG3" t="s" s="49">
        <v>54</v>
      </c>
      <c r="AH3" s="16">
        <v>5</v>
      </c>
      <c r="AI3" s="16">
        <v>89373</v>
      </c>
      <c r="AJ3" s="50">
        <v>2239.21</v>
      </c>
      <c r="AK3" s="50"/>
      <c r="AL3" s="51"/>
      <c r="AM3" s="51"/>
      <c r="AN3" s="50">
        <v>2239.21</v>
      </c>
      <c r="AO3" t="s" s="49">
        <v>64</v>
      </c>
      <c r="AP3" s="52"/>
      <c r="AQ3" s="53"/>
      <c r="AR3" s="53"/>
      <c r="AS3" s="54"/>
      <c r="AT3" s="33"/>
      <c r="AU3" s="33"/>
      <c r="AV3" s="33"/>
      <c r="AW3" s="33"/>
      <c r="AX3" s="33"/>
      <c r="AY3" s="33"/>
      <c r="AZ3" s="33"/>
      <c r="BA3" s="33"/>
      <c r="BB3" t="s" s="46">
        <v>55</v>
      </c>
      <c r="BC3" s="33"/>
    </row>
    <row r="4" ht="156" customHeight="1">
      <c r="A4" s="34">
        <v>17</v>
      </c>
      <c r="B4" t="s" s="35">
        <v>53</v>
      </c>
      <c r="C4" t="s" s="55">
        <v>68</v>
      </c>
      <c r="D4" s="37">
        <v>1</v>
      </c>
      <c r="E4" s="38">
        <v>45776</v>
      </c>
      <c r="F4" t="s" s="39">
        <v>69</v>
      </c>
      <c r="G4" t="s" s="39">
        <v>69</v>
      </c>
      <c r="H4" t="s" s="39">
        <v>70</v>
      </c>
      <c r="I4" t="s" s="29">
        <v>71</v>
      </c>
      <c r="J4" t="s" s="39">
        <v>58</v>
      </c>
      <c r="K4" t="s" s="39">
        <v>72</v>
      </c>
      <c r="L4" t="s" s="39">
        <v>70</v>
      </c>
      <c r="M4" t="s" s="39">
        <v>70</v>
      </c>
      <c r="N4" t="s" s="39">
        <v>70</v>
      </c>
      <c r="O4" t="s" s="39">
        <v>58</v>
      </c>
      <c r="P4" t="s" s="39">
        <v>73</v>
      </c>
      <c r="Q4" t="s" s="39">
        <v>70</v>
      </c>
      <c r="R4" t="s" s="39">
        <v>70</v>
      </c>
      <c r="S4" s="33"/>
      <c r="T4" s="33"/>
      <c r="U4" t="s" s="56">
        <v>74</v>
      </c>
      <c r="V4" s="33"/>
      <c r="W4" s="43">
        <v>45764</v>
      </c>
      <c r="X4" s="44">
        <v>24142.08</v>
      </c>
      <c r="Y4" t="s" s="57">
        <v>75</v>
      </c>
      <c r="Z4" t="s" s="57">
        <v>75</v>
      </c>
      <c r="AA4" s="33"/>
      <c r="AB4" t="s" s="58">
        <v>76</v>
      </c>
      <c r="AC4" t="s" s="58">
        <v>77</v>
      </c>
      <c r="AD4" s="47"/>
      <c r="AE4" s="33"/>
      <c r="AF4" t="s" s="46">
        <v>78</v>
      </c>
      <c r="AG4" t="s" s="49">
        <v>68</v>
      </c>
      <c r="AH4" s="16">
        <v>7</v>
      </c>
      <c r="AI4" s="16">
        <v>89374</v>
      </c>
      <c r="AJ4" s="50">
        <v>4106.34</v>
      </c>
      <c r="AK4" s="50"/>
      <c r="AL4" s="51"/>
      <c r="AM4" s="51"/>
      <c r="AN4" s="50">
        <v>4106.34</v>
      </c>
      <c r="AO4" s="52"/>
      <c r="AP4" s="52"/>
      <c r="AQ4" s="53"/>
      <c r="AR4" t="s" s="49">
        <v>79</v>
      </c>
      <c r="AS4" s="54"/>
      <c r="AT4" s="33"/>
      <c r="AU4" s="33"/>
      <c r="AV4" s="33"/>
      <c r="AW4" s="33"/>
      <c r="AX4" s="33"/>
      <c r="AY4" s="33"/>
      <c r="AZ4" s="33"/>
      <c r="BA4" s="33"/>
      <c r="BB4" t="s" s="46">
        <v>69</v>
      </c>
      <c r="BC4" s="33"/>
    </row>
    <row r="5" ht="48" customHeight="1">
      <c r="A5" s="34">
        <v>16</v>
      </c>
      <c r="B5" t="s" s="35">
        <v>53</v>
      </c>
      <c r="C5" t="s" s="55">
        <v>68</v>
      </c>
      <c r="D5" s="37">
        <v>2</v>
      </c>
      <c r="E5" s="38">
        <v>45777</v>
      </c>
      <c r="F5" t="s" s="39">
        <v>80</v>
      </c>
      <c r="G5" t="s" s="40">
        <v>80</v>
      </c>
      <c r="H5" t="s" s="39">
        <v>56</v>
      </c>
      <c r="I5" t="s" s="29">
        <v>57</v>
      </c>
      <c r="J5" t="s" s="39">
        <v>58</v>
      </c>
      <c r="K5" t="s" s="39">
        <v>59</v>
      </c>
      <c r="L5" s="41"/>
      <c r="M5" s="41"/>
      <c r="N5" s="41"/>
      <c r="O5" t="s" s="39">
        <v>58</v>
      </c>
      <c r="P5" t="s" s="39">
        <v>81</v>
      </c>
      <c r="Q5" t="s" s="39">
        <v>61</v>
      </c>
      <c r="R5" t="s" s="39">
        <v>56</v>
      </c>
      <c r="S5" s="33"/>
      <c r="T5" s="33"/>
      <c r="U5" t="s" s="56">
        <v>82</v>
      </c>
      <c r="V5" s="33"/>
      <c r="W5" s="43">
        <v>45750</v>
      </c>
      <c r="X5" s="44">
        <v>16739.51</v>
      </c>
      <c r="Y5" t="s" s="45">
        <v>63</v>
      </c>
      <c r="Z5" t="s" s="45">
        <v>63</v>
      </c>
      <c r="AA5" t="s" s="46">
        <v>64</v>
      </c>
      <c r="AB5" t="s" s="59">
        <v>83</v>
      </c>
      <c r="AC5" s="47"/>
      <c r="AD5" s="47"/>
      <c r="AE5" s="33"/>
      <c r="AF5" t="s" s="46">
        <v>78</v>
      </c>
      <c r="AG5" t="s" s="49">
        <v>68</v>
      </c>
      <c r="AH5" s="16">
        <v>4</v>
      </c>
      <c r="AI5" s="16">
        <v>89384</v>
      </c>
      <c r="AJ5" s="50">
        <v>1669.25</v>
      </c>
      <c r="AK5" s="50"/>
      <c r="AL5" s="51"/>
      <c r="AM5" s="51"/>
      <c r="AN5" s="50">
        <v>1669.25</v>
      </c>
      <c r="AO5" t="s" s="49">
        <v>64</v>
      </c>
      <c r="AP5" s="52"/>
      <c r="AQ5" s="53"/>
      <c r="AR5" s="53"/>
      <c r="AS5" s="54"/>
      <c r="AT5" s="33"/>
      <c r="AU5" s="33"/>
      <c r="AV5" s="33"/>
      <c r="AW5" s="33"/>
      <c r="AX5" s="33"/>
      <c r="AY5" s="33"/>
      <c r="AZ5" s="33"/>
      <c r="BA5" s="33"/>
      <c r="BB5" t="s" s="46">
        <v>80</v>
      </c>
      <c r="BC5" s="33"/>
    </row>
    <row r="6" ht="72" customHeight="1">
      <c r="A6" s="34">
        <v>18</v>
      </c>
      <c r="B6" t="s" s="35">
        <v>53</v>
      </c>
      <c r="C6" t="s" s="55">
        <v>68</v>
      </c>
      <c r="D6" s="37">
        <v>3</v>
      </c>
      <c r="E6" s="38">
        <v>45776</v>
      </c>
      <c r="F6" t="s" s="39">
        <v>84</v>
      </c>
      <c r="G6" t="s" s="39">
        <v>85</v>
      </c>
      <c r="H6" t="s" s="39">
        <v>70</v>
      </c>
      <c r="I6" t="s" s="29">
        <v>57</v>
      </c>
      <c r="J6" t="s" s="39">
        <v>58</v>
      </c>
      <c r="K6" t="s" s="39">
        <v>72</v>
      </c>
      <c r="L6" t="s" s="39">
        <v>70</v>
      </c>
      <c r="M6" t="s" s="39">
        <v>70</v>
      </c>
      <c r="N6" t="s" s="39">
        <v>70</v>
      </c>
      <c r="O6" t="s" s="39">
        <v>58</v>
      </c>
      <c r="P6" t="s" s="39">
        <v>86</v>
      </c>
      <c r="Q6" t="s" s="39">
        <v>87</v>
      </c>
      <c r="R6" s="33"/>
      <c r="S6" t="s" s="46">
        <v>88</v>
      </c>
      <c r="T6" s="33"/>
      <c r="U6" s="41"/>
      <c r="V6" s="33"/>
      <c r="W6" s="43">
        <v>45750</v>
      </c>
      <c r="X6" s="44">
        <v>10029.78</v>
      </c>
      <c r="Y6" t="s" s="45">
        <v>63</v>
      </c>
      <c r="Z6" t="s" s="45">
        <v>63</v>
      </c>
      <c r="AA6" t="s" s="46">
        <v>64</v>
      </c>
      <c r="AB6" t="s" s="58">
        <v>89</v>
      </c>
      <c r="AC6" t="s" s="58">
        <v>90</v>
      </c>
      <c r="AD6" s="47"/>
      <c r="AE6" s="33"/>
      <c r="AF6" t="s" s="46">
        <v>78</v>
      </c>
      <c r="AG6" t="s" s="49">
        <v>68</v>
      </c>
      <c r="AH6" s="16">
        <v>3</v>
      </c>
      <c r="AI6" s="16">
        <v>89400</v>
      </c>
      <c r="AJ6" s="50">
        <v>1422.42</v>
      </c>
      <c r="AK6" s="50"/>
      <c r="AL6" s="51"/>
      <c r="AM6" s="51"/>
      <c r="AN6" s="50">
        <v>1422.42</v>
      </c>
      <c r="AO6" t="s" s="49">
        <v>64</v>
      </c>
      <c r="AP6" s="52"/>
      <c r="AQ6" s="53"/>
      <c r="AR6" s="53"/>
      <c r="AS6" s="54"/>
      <c r="AT6" s="33"/>
      <c r="AU6" s="33"/>
      <c r="AV6" s="33"/>
      <c r="AW6" s="33"/>
      <c r="AX6" s="33"/>
      <c r="AY6" s="33"/>
      <c r="AZ6" s="33"/>
      <c r="BA6" s="33"/>
      <c r="BB6" t="s" s="46">
        <v>85</v>
      </c>
      <c r="BC6" s="33"/>
    </row>
    <row r="7" ht="48" customHeight="1">
      <c r="A7" s="34">
        <v>19</v>
      </c>
      <c r="B7" t="s" s="35">
        <v>53</v>
      </c>
      <c r="C7" t="s" s="55">
        <v>68</v>
      </c>
      <c r="D7" s="37">
        <v>4</v>
      </c>
      <c r="E7" s="38">
        <v>45776</v>
      </c>
      <c r="F7" t="s" s="39">
        <v>91</v>
      </c>
      <c r="G7" t="s" s="39">
        <v>92</v>
      </c>
      <c r="H7" t="s" s="39">
        <v>70</v>
      </c>
      <c r="I7" t="s" s="29">
        <v>71</v>
      </c>
      <c r="J7" t="s" s="39">
        <v>58</v>
      </c>
      <c r="K7" t="s" s="39">
        <v>93</v>
      </c>
      <c r="L7" t="s" s="39">
        <v>70</v>
      </c>
      <c r="M7" t="s" s="39">
        <v>70</v>
      </c>
      <c r="N7" t="s" s="39">
        <v>70</v>
      </c>
      <c r="O7" t="s" s="39">
        <v>58</v>
      </c>
      <c r="P7" t="s" s="39">
        <v>94</v>
      </c>
      <c r="Q7" t="s" s="39">
        <v>87</v>
      </c>
      <c r="R7" s="33"/>
      <c r="S7" t="s" s="46">
        <v>88</v>
      </c>
      <c r="T7" s="33"/>
      <c r="U7" s="41"/>
      <c r="V7" s="33"/>
      <c r="W7" t="s" s="46">
        <v>95</v>
      </c>
      <c r="X7" s="44">
        <v>0</v>
      </c>
      <c r="Y7" t="s" s="45">
        <v>63</v>
      </c>
      <c r="Z7" t="s" s="45">
        <v>63</v>
      </c>
      <c r="AA7" t="s" s="57">
        <v>96</v>
      </c>
      <c r="AB7" t="s" s="58">
        <v>97</v>
      </c>
      <c r="AC7" t="s" s="58">
        <v>98</v>
      </c>
      <c r="AD7" s="47"/>
      <c r="AE7" s="33"/>
      <c r="AF7" t="s" s="46">
        <v>78</v>
      </c>
      <c r="AG7" t="s" s="39">
        <v>68</v>
      </c>
      <c r="AH7" s="60">
        <v>1</v>
      </c>
      <c r="AI7" s="60">
        <v>89401</v>
      </c>
      <c r="AJ7" s="61">
        <v>214.12</v>
      </c>
      <c r="AK7" s="61"/>
      <c r="AL7" s="61">
        <v>214.12</v>
      </c>
      <c r="AM7" s="62"/>
      <c r="AN7" s="62"/>
      <c r="AO7" t="s" s="57">
        <v>96</v>
      </c>
      <c r="AP7" s="41"/>
      <c r="AQ7" t="s" s="39">
        <v>99</v>
      </c>
      <c r="AR7" t="s" s="39">
        <v>100</v>
      </c>
      <c r="AS7" s="54"/>
      <c r="AT7" s="33"/>
      <c r="AU7" s="33"/>
      <c r="AV7" s="33"/>
      <c r="AW7" s="33"/>
      <c r="AX7" s="33"/>
      <c r="AY7" s="33"/>
      <c r="AZ7" s="33"/>
      <c r="BA7" s="33"/>
      <c r="BB7" t="s" s="46">
        <v>92</v>
      </c>
      <c r="BC7" s="33"/>
    </row>
    <row r="8" ht="36" customHeight="1">
      <c r="A8" s="34">
        <v>25</v>
      </c>
      <c r="B8" t="s" s="35">
        <v>53</v>
      </c>
      <c r="C8" t="s" s="55">
        <v>68</v>
      </c>
      <c r="D8" s="37">
        <v>5</v>
      </c>
      <c r="E8" s="38">
        <v>45777</v>
      </c>
      <c r="F8" t="s" s="39">
        <v>101</v>
      </c>
      <c r="G8" t="s" s="40">
        <v>102</v>
      </c>
      <c r="H8" t="s" s="39">
        <v>56</v>
      </c>
      <c r="I8" t="s" s="29">
        <v>71</v>
      </c>
      <c r="J8" t="s" s="39">
        <v>58</v>
      </c>
      <c r="K8" t="s" s="39">
        <v>93</v>
      </c>
      <c r="L8" t="s" s="39">
        <v>56</v>
      </c>
      <c r="M8" t="s" s="39">
        <v>56</v>
      </c>
      <c r="N8" t="s" s="39">
        <v>56</v>
      </c>
      <c r="O8" t="s" s="39">
        <v>103</v>
      </c>
      <c r="P8" t="s" s="39">
        <v>104</v>
      </c>
      <c r="Q8" t="s" s="39">
        <v>87</v>
      </c>
      <c r="R8" s="33"/>
      <c r="S8" s="33"/>
      <c r="T8" s="33"/>
      <c r="U8" t="s" s="56">
        <v>105</v>
      </c>
      <c r="V8" s="33"/>
      <c r="W8" t="s" s="46">
        <v>95</v>
      </c>
      <c r="X8" s="44">
        <v>0</v>
      </c>
      <c r="Y8" t="s" s="57">
        <v>75</v>
      </c>
      <c r="Z8" t="s" s="57">
        <v>75</v>
      </c>
      <c r="AA8" t="s" s="57">
        <v>96</v>
      </c>
      <c r="AB8" t="s" s="58">
        <v>83</v>
      </c>
      <c r="AC8" t="s" s="58">
        <v>106</v>
      </c>
      <c r="AD8" s="47"/>
      <c r="AE8" s="33"/>
      <c r="AF8" t="s" s="46">
        <v>78</v>
      </c>
      <c r="AG8" t="s" s="39">
        <v>68</v>
      </c>
      <c r="AH8" s="60">
        <v>1</v>
      </c>
      <c r="AI8" s="60">
        <v>89399</v>
      </c>
      <c r="AJ8" s="61">
        <v>951.6</v>
      </c>
      <c r="AK8" s="61">
        <v>951.75</v>
      </c>
      <c r="AL8" s="62"/>
      <c r="AM8" s="62"/>
      <c r="AN8" s="62"/>
      <c r="AO8" t="s" s="57">
        <v>96</v>
      </c>
      <c r="AP8" s="41"/>
      <c r="AQ8" s="63"/>
      <c r="AR8" t="s" s="39">
        <v>107</v>
      </c>
      <c r="AS8" s="54"/>
      <c r="AT8" s="33"/>
      <c r="AU8" s="33"/>
      <c r="AV8" s="33"/>
      <c r="AW8" s="33"/>
      <c r="AX8" s="33"/>
      <c r="AY8" s="33"/>
      <c r="AZ8" s="33"/>
      <c r="BA8" s="33"/>
      <c r="BB8" t="s" s="46">
        <v>102</v>
      </c>
      <c r="BC8" s="33"/>
    </row>
    <row r="9" ht="48" customHeight="1">
      <c r="A9" s="34">
        <v>6</v>
      </c>
      <c r="B9" t="s" s="35">
        <v>53</v>
      </c>
      <c r="C9" t="s" s="55">
        <v>68</v>
      </c>
      <c r="D9" s="37">
        <v>6</v>
      </c>
      <c r="E9" s="38">
        <v>45777</v>
      </c>
      <c r="F9" t="s" s="39">
        <v>108</v>
      </c>
      <c r="G9" t="s" s="39">
        <v>109</v>
      </c>
      <c r="H9" t="s" s="39">
        <v>56</v>
      </c>
      <c r="I9" t="s" s="29">
        <v>57</v>
      </c>
      <c r="J9" t="s" s="39">
        <v>58</v>
      </c>
      <c r="K9" t="s" s="39">
        <v>93</v>
      </c>
      <c r="L9" t="s" s="39">
        <v>56</v>
      </c>
      <c r="M9" t="s" s="39">
        <v>56</v>
      </c>
      <c r="N9" t="s" s="39">
        <v>56</v>
      </c>
      <c r="O9" t="s" s="39">
        <v>58</v>
      </c>
      <c r="P9" t="s" s="39">
        <v>110</v>
      </c>
      <c r="Q9" t="s" s="39">
        <v>87</v>
      </c>
      <c r="R9" t="s" s="39">
        <v>87</v>
      </c>
      <c r="S9" s="33"/>
      <c r="T9" s="33"/>
      <c r="U9" t="s" s="64">
        <v>111</v>
      </c>
      <c r="V9" s="33"/>
      <c r="W9" s="43">
        <v>45759</v>
      </c>
      <c r="X9" s="44">
        <v>2974.1</v>
      </c>
      <c r="Y9" t="s" s="46">
        <v>112</v>
      </c>
      <c r="Z9" t="s" s="45">
        <v>63</v>
      </c>
      <c r="AA9" t="s" s="46">
        <v>64</v>
      </c>
      <c r="AB9" t="s" s="39">
        <v>113</v>
      </c>
      <c r="AC9" t="s" s="39">
        <v>114</v>
      </c>
      <c r="AD9" s="47"/>
      <c r="AE9" s="33"/>
      <c r="AF9" t="s" s="46">
        <v>78</v>
      </c>
      <c r="AG9" t="s" s="39">
        <v>68</v>
      </c>
      <c r="AH9" s="60">
        <v>1</v>
      </c>
      <c r="AI9" s="60">
        <v>89407</v>
      </c>
      <c r="AJ9" s="61">
        <v>469.26</v>
      </c>
      <c r="AK9" s="61"/>
      <c r="AL9" s="62"/>
      <c r="AM9" s="62"/>
      <c r="AN9" s="62"/>
      <c r="AO9" t="s" s="39">
        <v>64</v>
      </c>
      <c r="AP9" s="41"/>
      <c r="AQ9" t="s" s="39">
        <v>115</v>
      </c>
      <c r="AR9" t="s" s="39">
        <v>116</v>
      </c>
      <c r="AS9" s="54"/>
      <c r="AT9" s="33"/>
      <c r="AU9" s="33"/>
      <c r="AV9" s="33"/>
      <c r="AW9" s="33"/>
      <c r="AX9" s="33"/>
      <c r="AY9" s="33"/>
      <c r="AZ9" s="33"/>
      <c r="BA9" s="33"/>
      <c r="BB9" t="s" s="46">
        <v>109</v>
      </c>
      <c r="BC9" s="33"/>
    </row>
    <row r="10" ht="72" customHeight="1">
      <c r="A10" s="34">
        <v>12</v>
      </c>
      <c r="B10" t="s" s="35">
        <v>53</v>
      </c>
      <c r="C10" t="s" s="65">
        <v>117</v>
      </c>
      <c r="D10" s="37">
        <v>1</v>
      </c>
      <c r="E10" s="38">
        <v>45777</v>
      </c>
      <c r="F10" t="s" s="39">
        <v>118</v>
      </c>
      <c r="G10" t="s" s="40">
        <v>119</v>
      </c>
      <c r="H10" t="s" s="39">
        <v>56</v>
      </c>
      <c r="I10" t="s" s="29">
        <v>57</v>
      </c>
      <c r="J10" t="s" s="39">
        <v>58</v>
      </c>
      <c r="K10" t="s" s="39">
        <v>120</v>
      </c>
      <c r="L10" t="s" s="39">
        <v>61</v>
      </c>
      <c r="M10" t="s" s="39">
        <v>87</v>
      </c>
      <c r="N10" t="s" s="39">
        <v>87</v>
      </c>
      <c r="O10" t="s" s="39">
        <v>58</v>
      </c>
      <c r="P10" t="s" s="39">
        <v>121</v>
      </c>
      <c r="Q10" t="s" s="39">
        <v>87</v>
      </c>
      <c r="R10" t="s" s="39">
        <v>87</v>
      </c>
      <c r="S10" t="s" s="46">
        <v>122</v>
      </c>
      <c r="T10" s="33"/>
      <c r="U10" t="s" s="64">
        <v>123</v>
      </c>
      <c r="V10" s="33"/>
      <c r="W10" s="43">
        <v>45750</v>
      </c>
      <c r="X10" s="44">
        <v>2745.21</v>
      </c>
      <c r="Y10" t="s" s="45">
        <v>63</v>
      </c>
      <c r="Z10" t="s" s="45">
        <v>63</v>
      </c>
      <c r="AA10" t="s" s="46">
        <v>64</v>
      </c>
      <c r="AB10" t="s" s="39">
        <v>124</v>
      </c>
      <c r="AC10" t="s" s="39">
        <v>125</v>
      </c>
      <c r="AD10" s="47"/>
      <c r="AE10" s="33"/>
      <c r="AF10" t="s" s="48">
        <v>67</v>
      </c>
      <c r="AG10" t="s" s="39">
        <v>117</v>
      </c>
      <c r="AH10" s="60">
        <v>1</v>
      </c>
      <c r="AI10" s="60">
        <v>89381</v>
      </c>
      <c r="AJ10" s="61">
        <v>586.41</v>
      </c>
      <c r="AK10" s="61"/>
      <c r="AL10" s="62">
        <v>700</v>
      </c>
      <c r="AM10" s="62"/>
      <c r="AN10" s="62"/>
      <c r="AO10" t="s" s="39">
        <v>64</v>
      </c>
      <c r="AP10" s="41"/>
      <c r="AQ10" t="s" s="39">
        <v>126</v>
      </c>
      <c r="AR10" t="s" s="39">
        <v>127</v>
      </c>
      <c r="AS10" s="54"/>
      <c r="AT10" s="33"/>
      <c r="AU10" s="33"/>
      <c r="AV10" s="33"/>
      <c r="AW10" s="33"/>
      <c r="AX10" s="33"/>
      <c r="AY10" s="33"/>
      <c r="AZ10" s="33"/>
      <c r="BA10" s="33"/>
      <c r="BB10" t="s" s="46">
        <v>119</v>
      </c>
      <c r="BC10" s="33"/>
    </row>
    <row r="11" ht="48" customHeight="1">
      <c r="A11" s="34">
        <v>13</v>
      </c>
      <c r="B11" t="s" s="35">
        <v>53</v>
      </c>
      <c r="C11" t="s" s="65">
        <v>117</v>
      </c>
      <c r="D11" s="37">
        <v>2</v>
      </c>
      <c r="E11" s="38">
        <v>45772</v>
      </c>
      <c r="F11" t="s" s="39">
        <v>128</v>
      </c>
      <c r="G11" t="s" s="40">
        <v>129</v>
      </c>
      <c r="H11" t="s" s="39">
        <v>70</v>
      </c>
      <c r="I11" t="s" s="29">
        <v>71</v>
      </c>
      <c r="J11" t="s" s="39">
        <v>58</v>
      </c>
      <c r="K11" t="s" s="39">
        <v>72</v>
      </c>
      <c r="L11" t="s" s="39">
        <v>70</v>
      </c>
      <c r="M11" t="s" s="39">
        <v>70</v>
      </c>
      <c r="N11" t="s" s="39">
        <v>70</v>
      </c>
      <c r="O11" t="s" s="39">
        <v>58</v>
      </c>
      <c r="P11" t="s" s="39">
        <v>130</v>
      </c>
      <c r="Q11" t="s" s="39">
        <v>87</v>
      </c>
      <c r="R11" t="s" s="39">
        <v>87</v>
      </c>
      <c r="S11" s="33"/>
      <c r="T11" s="33"/>
      <c r="U11" t="s" s="66">
        <v>131</v>
      </c>
      <c r="V11" s="33"/>
      <c r="W11" t="s" s="46">
        <v>95</v>
      </c>
      <c r="X11" s="44">
        <v>0</v>
      </c>
      <c r="Y11" t="s" s="45">
        <v>63</v>
      </c>
      <c r="Z11" t="s" s="45">
        <v>63</v>
      </c>
      <c r="AA11" s="33"/>
      <c r="AB11" t="s" s="39">
        <v>132</v>
      </c>
      <c r="AC11" t="s" s="39">
        <v>131</v>
      </c>
      <c r="AD11" s="47"/>
      <c r="AE11" s="33"/>
      <c r="AF11" t="s" s="48">
        <v>67</v>
      </c>
      <c r="AG11" t="s" s="49">
        <v>117</v>
      </c>
      <c r="AH11" s="16">
        <v>2</v>
      </c>
      <c r="AI11" s="16">
        <v>89393</v>
      </c>
      <c r="AJ11" s="50">
        <v>1006.27</v>
      </c>
      <c r="AK11" s="50"/>
      <c r="AL11" s="51"/>
      <c r="AM11" s="51"/>
      <c r="AN11" s="50">
        <v>1006.27</v>
      </c>
      <c r="AO11" s="52"/>
      <c r="AP11" s="52"/>
      <c r="AQ11" s="53"/>
      <c r="AR11" t="s" s="49">
        <v>133</v>
      </c>
      <c r="AS11" s="54"/>
      <c r="AT11" s="33"/>
      <c r="AU11" s="33"/>
      <c r="AV11" s="33"/>
      <c r="AW11" s="33"/>
      <c r="AX11" s="33"/>
      <c r="AY11" s="33"/>
      <c r="AZ11" s="33"/>
      <c r="BA11" s="33"/>
      <c r="BB11" t="s" s="46">
        <v>129</v>
      </c>
      <c r="BC11" s="33"/>
    </row>
    <row r="12" ht="204" customHeight="1">
      <c r="A12" s="34">
        <v>9</v>
      </c>
      <c r="B12" t="s" s="35">
        <v>53</v>
      </c>
      <c r="C12" t="s" s="65">
        <v>117</v>
      </c>
      <c r="D12" s="37">
        <v>3</v>
      </c>
      <c r="E12" s="38">
        <v>45777</v>
      </c>
      <c r="F12" t="s" s="39">
        <v>134</v>
      </c>
      <c r="G12" t="s" s="40">
        <v>134</v>
      </c>
      <c r="H12" t="s" s="39">
        <v>135</v>
      </c>
      <c r="I12" t="s" s="29">
        <v>71</v>
      </c>
      <c r="J12" t="s" s="39">
        <v>58</v>
      </c>
      <c r="K12" t="s" s="39">
        <v>136</v>
      </c>
      <c r="L12" t="s" s="39">
        <v>135</v>
      </c>
      <c r="M12" t="s" s="39">
        <v>135</v>
      </c>
      <c r="N12" t="s" s="39">
        <v>135</v>
      </c>
      <c r="O12" t="s" s="39">
        <v>58</v>
      </c>
      <c r="P12" t="s" s="39">
        <v>137</v>
      </c>
      <c r="Q12" t="s" s="39">
        <v>122</v>
      </c>
      <c r="R12" s="33"/>
      <c r="S12" t="s" s="46">
        <v>88</v>
      </c>
      <c r="T12" s="33"/>
      <c r="U12" t="s" s="66">
        <v>138</v>
      </c>
      <c r="V12" s="33"/>
      <c r="W12" s="43">
        <v>45764</v>
      </c>
      <c r="X12" s="44">
        <v>907.46</v>
      </c>
      <c r="Y12" t="s" s="57">
        <v>75</v>
      </c>
      <c r="Z12" t="s" s="57">
        <v>75</v>
      </c>
      <c r="AA12" s="33"/>
      <c r="AB12" t="s" s="58">
        <v>139</v>
      </c>
      <c r="AC12" t="s" s="58">
        <v>138</v>
      </c>
      <c r="AD12" s="47"/>
      <c r="AE12" s="33"/>
      <c r="AF12" t="s" s="48">
        <v>67</v>
      </c>
      <c r="AG12" t="s" s="49">
        <v>117</v>
      </c>
      <c r="AH12" s="16">
        <v>1</v>
      </c>
      <c r="AI12" s="16">
        <v>89380</v>
      </c>
      <c r="AJ12" s="50">
        <v>158.59</v>
      </c>
      <c r="AK12" s="50"/>
      <c r="AL12" s="51"/>
      <c r="AM12" s="51"/>
      <c r="AN12" s="50">
        <v>158.59</v>
      </c>
      <c r="AO12" s="52"/>
      <c r="AP12" s="52"/>
      <c r="AQ12" s="53"/>
      <c r="AR12" s="53"/>
      <c r="AS12" s="54"/>
      <c r="AT12" s="33"/>
      <c r="AU12" s="33"/>
      <c r="AV12" s="33"/>
      <c r="AW12" s="33"/>
      <c r="AX12" s="33"/>
      <c r="AY12" s="33"/>
      <c r="AZ12" s="33"/>
      <c r="BA12" s="33"/>
      <c r="BB12" t="s" s="46">
        <v>134</v>
      </c>
      <c r="BC12" s="33"/>
    </row>
    <row r="13" ht="240" customHeight="1">
      <c r="A13" s="34">
        <v>10</v>
      </c>
      <c r="B13" t="s" s="35">
        <v>53</v>
      </c>
      <c r="C13" t="s" s="65">
        <v>117</v>
      </c>
      <c r="D13" s="37">
        <v>4</v>
      </c>
      <c r="E13" s="38">
        <v>45777</v>
      </c>
      <c r="F13" t="s" s="39">
        <v>140</v>
      </c>
      <c r="G13" t="s" s="40">
        <v>134</v>
      </c>
      <c r="H13" t="s" s="39">
        <v>56</v>
      </c>
      <c r="I13" t="s" s="29">
        <v>71</v>
      </c>
      <c r="J13" t="s" s="39">
        <v>58</v>
      </c>
      <c r="K13" t="s" s="39">
        <v>93</v>
      </c>
      <c r="L13" t="s" s="39">
        <v>56</v>
      </c>
      <c r="M13" t="s" s="39">
        <v>56</v>
      </c>
      <c r="N13" t="s" s="39">
        <v>56</v>
      </c>
      <c r="O13" t="s" s="39">
        <v>58</v>
      </c>
      <c r="P13" t="s" s="39">
        <v>141</v>
      </c>
      <c r="Q13" t="s" s="39">
        <v>87</v>
      </c>
      <c r="R13" s="33"/>
      <c r="S13" t="s" s="46">
        <v>88</v>
      </c>
      <c r="T13" s="33"/>
      <c r="U13" t="s" s="66">
        <v>138</v>
      </c>
      <c r="V13" s="33"/>
      <c r="W13" s="43">
        <v>45764</v>
      </c>
      <c r="X13" s="44">
        <v>7680.89</v>
      </c>
      <c r="Y13" t="s" s="57">
        <v>75</v>
      </c>
      <c r="Z13" t="s" s="57">
        <v>75</v>
      </c>
      <c r="AA13" s="33"/>
      <c r="AB13" t="s" s="58">
        <v>142</v>
      </c>
      <c r="AC13" t="s" s="58">
        <v>143</v>
      </c>
      <c r="AD13" s="47"/>
      <c r="AE13" s="33"/>
      <c r="AF13" t="s" s="48">
        <v>67</v>
      </c>
      <c r="AG13" t="s" s="49">
        <v>117</v>
      </c>
      <c r="AH13" s="16">
        <v>2</v>
      </c>
      <c r="AI13" s="16">
        <v>89382</v>
      </c>
      <c r="AJ13" s="50">
        <v>1022.12</v>
      </c>
      <c r="AK13" s="50"/>
      <c r="AL13" s="51"/>
      <c r="AM13" s="51"/>
      <c r="AN13" s="50">
        <v>1022.12</v>
      </c>
      <c r="AO13" s="52"/>
      <c r="AP13" s="52"/>
      <c r="AQ13" s="53"/>
      <c r="AR13" t="s" s="49">
        <v>144</v>
      </c>
      <c r="AS13" s="54"/>
      <c r="AT13" s="33"/>
      <c r="AU13" s="33"/>
      <c r="AV13" s="33"/>
      <c r="AW13" s="33"/>
      <c r="AX13" s="33"/>
      <c r="AY13" s="33"/>
      <c r="AZ13" s="33"/>
      <c r="BA13" s="33"/>
      <c r="BB13" t="s" s="46">
        <v>134</v>
      </c>
      <c r="BC13" s="33"/>
    </row>
    <row r="14" ht="36" customHeight="1">
      <c r="A14" s="34">
        <v>11</v>
      </c>
      <c r="B14" t="s" s="35">
        <v>53</v>
      </c>
      <c r="C14" t="s" s="65">
        <v>117</v>
      </c>
      <c r="D14" s="37">
        <v>5</v>
      </c>
      <c r="E14" s="38">
        <v>45776</v>
      </c>
      <c r="F14" t="s" s="39">
        <v>145</v>
      </c>
      <c r="G14" t="s" s="39">
        <v>145</v>
      </c>
      <c r="H14" t="s" s="39">
        <v>135</v>
      </c>
      <c r="I14" t="s" s="29">
        <v>71</v>
      </c>
      <c r="J14" t="s" s="39">
        <v>58</v>
      </c>
      <c r="K14" t="s" s="39">
        <v>72</v>
      </c>
      <c r="L14" t="s" s="39">
        <v>135</v>
      </c>
      <c r="M14" t="s" s="39">
        <v>135</v>
      </c>
      <c r="N14" t="s" s="39">
        <v>135</v>
      </c>
      <c r="O14" t="s" s="39">
        <v>58</v>
      </c>
      <c r="P14" t="s" s="39">
        <v>146</v>
      </c>
      <c r="Q14" t="s" s="39">
        <v>70</v>
      </c>
      <c r="R14" s="33"/>
      <c r="S14" t="s" s="46">
        <v>147</v>
      </c>
      <c r="T14" s="33"/>
      <c r="U14" t="s" s="56">
        <v>148</v>
      </c>
      <c r="V14" s="33"/>
      <c r="W14" t="s" s="46">
        <v>95</v>
      </c>
      <c r="X14" s="44">
        <v>0</v>
      </c>
      <c r="Y14" t="s" s="46">
        <v>112</v>
      </c>
      <c r="Z14" t="s" s="45">
        <v>63</v>
      </c>
      <c r="AA14" t="s" s="57">
        <v>96</v>
      </c>
      <c r="AB14" t="s" s="58">
        <v>149</v>
      </c>
      <c r="AC14" t="s" s="58">
        <v>150</v>
      </c>
      <c r="AD14" s="47"/>
      <c r="AE14" s="33"/>
      <c r="AF14" t="s" s="48">
        <v>67</v>
      </c>
      <c r="AG14" t="s" s="39">
        <v>117</v>
      </c>
      <c r="AH14" s="60">
        <v>2</v>
      </c>
      <c r="AI14" s="60">
        <v>89404</v>
      </c>
      <c r="AJ14" s="61">
        <v>3458.95</v>
      </c>
      <c r="AK14" s="61"/>
      <c r="AL14" s="61">
        <v>3458.95</v>
      </c>
      <c r="AM14" s="62"/>
      <c r="AN14" s="62"/>
      <c r="AO14" t="s" s="57">
        <v>96</v>
      </c>
      <c r="AP14" s="41"/>
      <c r="AQ14" t="s" s="39">
        <v>151</v>
      </c>
      <c r="AR14" s="63"/>
      <c r="AS14" s="54"/>
      <c r="AT14" s="33"/>
      <c r="AU14" s="33"/>
      <c r="AV14" s="33"/>
      <c r="AW14" s="33"/>
      <c r="AX14" s="33"/>
      <c r="AY14" s="33"/>
      <c r="AZ14" s="33"/>
      <c r="BA14" s="33"/>
      <c r="BB14" t="s" s="46">
        <v>145</v>
      </c>
      <c r="BC14" s="33"/>
    </row>
    <row r="15" ht="84" customHeight="1">
      <c r="A15" s="34">
        <v>14</v>
      </c>
      <c r="B15" t="s" s="35">
        <v>53</v>
      </c>
      <c r="C15" t="s" s="65">
        <v>117</v>
      </c>
      <c r="D15" s="37">
        <v>6</v>
      </c>
      <c r="E15" s="38">
        <v>45747</v>
      </c>
      <c r="F15" t="s" s="39">
        <v>152</v>
      </c>
      <c r="G15" t="s" s="40">
        <v>152</v>
      </c>
      <c r="H15" t="s" s="39">
        <v>153</v>
      </c>
      <c r="I15" t="s" s="29">
        <v>71</v>
      </c>
      <c r="J15" t="s" s="39">
        <v>58</v>
      </c>
      <c r="K15" t="s" s="39">
        <v>154</v>
      </c>
      <c r="L15" t="s" s="39">
        <v>153</v>
      </c>
      <c r="M15" t="s" s="39">
        <v>153</v>
      </c>
      <c r="N15" t="s" s="39">
        <v>153</v>
      </c>
      <c r="O15" t="s" s="39">
        <v>58</v>
      </c>
      <c r="P15" t="s" s="39">
        <v>155</v>
      </c>
      <c r="Q15" t="s" s="39">
        <v>87</v>
      </c>
      <c r="R15" s="33"/>
      <c r="S15" t="s" s="46">
        <v>88</v>
      </c>
      <c r="T15" s="33"/>
      <c r="U15" s="41"/>
      <c r="V15" s="33"/>
      <c r="W15" t="s" s="46">
        <v>95</v>
      </c>
      <c r="X15" s="44">
        <v>-4</v>
      </c>
      <c r="Y15" t="s" s="57">
        <v>75</v>
      </c>
      <c r="Z15" t="s" s="57">
        <v>75</v>
      </c>
      <c r="AA15" t="s" s="57">
        <v>96</v>
      </c>
      <c r="AB15" t="s" s="58">
        <v>156</v>
      </c>
      <c r="AC15" t="s" s="58">
        <v>157</v>
      </c>
      <c r="AD15" s="47"/>
      <c r="AE15" s="33"/>
      <c r="AF15" t="s" s="48">
        <v>67</v>
      </c>
      <c r="AG15" t="s" s="39">
        <v>117</v>
      </c>
      <c r="AH15" s="60">
        <v>2</v>
      </c>
      <c r="AI15" s="60">
        <v>89377</v>
      </c>
      <c r="AJ15" s="61">
        <v>1065</v>
      </c>
      <c r="AK15" s="61">
        <v>1061</v>
      </c>
      <c r="AL15" s="62"/>
      <c r="AM15" s="62"/>
      <c r="AN15" s="62"/>
      <c r="AO15" t="s" s="57">
        <v>96</v>
      </c>
      <c r="AP15" s="41"/>
      <c r="AQ15" t="s" s="39">
        <v>33</v>
      </c>
      <c r="AR15" t="s" s="39">
        <v>158</v>
      </c>
      <c r="AS15" s="54"/>
      <c r="AT15" s="33"/>
      <c r="AU15" s="33"/>
      <c r="AV15" s="33"/>
      <c r="AW15" s="33"/>
      <c r="AX15" s="33"/>
      <c r="AY15" s="33"/>
      <c r="AZ15" s="33"/>
      <c r="BA15" s="33"/>
      <c r="BB15" t="s" s="46">
        <v>152</v>
      </c>
      <c r="BC15" s="33"/>
    </row>
    <row r="16" ht="84" customHeight="1">
      <c r="A16" s="34">
        <v>8</v>
      </c>
      <c r="B16" t="s" s="35">
        <v>53</v>
      </c>
      <c r="C16" t="s" s="65">
        <v>117</v>
      </c>
      <c r="D16" s="37">
        <v>7</v>
      </c>
      <c r="E16" s="38">
        <v>45776</v>
      </c>
      <c r="F16" t="s" s="39">
        <v>159</v>
      </c>
      <c r="G16" t="s" s="40">
        <v>159</v>
      </c>
      <c r="H16" t="s" s="39">
        <v>160</v>
      </c>
      <c r="I16" t="s" s="29">
        <v>71</v>
      </c>
      <c r="J16" t="s" s="39">
        <v>58</v>
      </c>
      <c r="K16" t="s" s="39">
        <v>161</v>
      </c>
      <c r="L16" t="s" s="39">
        <v>160</v>
      </c>
      <c r="M16" t="s" s="39">
        <v>160</v>
      </c>
      <c r="N16" t="s" s="39">
        <v>160</v>
      </c>
      <c r="O16" t="s" s="39">
        <v>162</v>
      </c>
      <c r="P16" t="s" s="39">
        <v>163</v>
      </c>
      <c r="Q16" t="s" s="39">
        <v>160</v>
      </c>
      <c r="R16" t="s" s="29">
        <v>164</v>
      </c>
      <c r="S16" t="s" s="39">
        <v>165</v>
      </c>
      <c r="T16" t="s" s="39">
        <v>164</v>
      </c>
      <c r="U16" t="s" s="39">
        <v>166</v>
      </c>
      <c r="V16" s="33"/>
      <c r="W16" t="s" s="46">
        <v>95</v>
      </c>
      <c r="X16" s="44">
        <v>0</v>
      </c>
      <c r="Y16" t="s" s="46">
        <v>160</v>
      </c>
      <c r="Z16" t="s" s="46">
        <v>160</v>
      </c>
      <c r="AA16" t="s" s="57">
        <v>96</v>
      </c>
      <c r="AB16" t="s" s="64">
        <v>167</v>
      </c>
      <c r="AC16" t="s" s="39">
        <v>168</v>
      </c>
      <c r="AD16" s="47"/>
      <c r="AE16" s="33"/>
      <c r="AF16" t="s" s="48">
        <v>67</v>
      </c>
      <c r="AG16" t="s" s="39">
        <v>117</v>
      </c>
      <c r="AH16" s="60">
        <v>1</v>
      </c>
      <c r="AI16" s="60">
        <v>89371</v>
      </c>
      <c r="AJ16" s="61">
        <v>360</v>
      </c>
      <c r="AK16" s="61"/>
      <c r="AL16" s="62"/>
      <c r="AM16" s="62"/>
      <c r="AN16" s="62"/>
      <c r="AO16" t="s" s="57">
        <v>96</v>
      </c>
      <c r="AP16" s="41"/>
      <c r="AQ16" t="s" s="39">
        <v>169</v>
      </c>
      <c r="AR16" s="63"/>
      <c r="AS16" s="54"/>
      <c r="AT16" s="33"/>
      <c r="AU16" s="33"/>
      <c r="AV16" s="33"/>
      <c r="AW16" s="33"/>
      <c r="AX16" s="33"/>
      <c r="AY16" s="33"/>
      <c r="AZ16" s="33"/>
      <c r="BA16" s="33"/>
      <c r="BB16" t="s" s="46">
        <v>159</v>
      </c>
      <c r="BC16" s="33"/>
    </row>
    <row r="17" ht="84" customHeight="1">
      <c r="A17" s="34">
        <v>1</v>
      </c>
      <c r="B17" t="s" s="35">
        <v>53</v>
      </c>
      <c r="C17" t="s" s="67">
        <v>170</v>
      </c>
      <c r="D17" s="37">
        <v>1</v>
      </c>
      <c r="E17" s="38">
        <v>45777</v>
      </c>
      <c r="F17" t="s" s="39">
        <v>171</v>
      </c>
      <c r="G17" t="s" s="40">
        <v>171</v>
      </c>
      <c r="H17" t="s" s="39">
        <v>56</v>
      </c>
      <c r="I17" t="s" s="29">
        <v>57</v>
      </c>
      <c r="J17" t="s" s="39">
        <v>58</v>
      </c>
      <c r="K17" t="s" s="39">
        <v>59</v>
      </c>
      <c r="L17" s="41"/>
      <c r="M17" s="41"/>
      <c r="N17" s="41"/>
      <c r="O17" t="s" s="39">
        <v>58</v>
      </c>
      <c r="P17" t="s" s="39">
        <v>172</v>
      </c>
      <c r="Q17" t="s" s="39">
        <v>61</v>
      </c>
      <c r="R17" t="s" s="39">
        <v>56</v>
      </c>
      <c r="S17" s="33"/>
      <c r="T17" s="33"/>
      <c r="U17" t="s" s="64">
        <v>173</v>
      </c>
      <c r="V17" s="33"/>
      <c r="W17" s="43">
        <v>45747</v>
      </c>
      <c r="X17" s="44">
        <v>7399.91</v>
      </c>
      <c r="Y17" t="s" s="45">
        <v>63</v>
      </c>
      <c r="Z17" t="s" s="45">
        <v>63</v>
      </c>
      <c r="AA17" t="s" s="46">
        <v>64</v>
      </c>
      <c r="AB17" t="s" s="39">
        <v>174</v>
      </c>
      <c r="AC17" t="s" s="39">
        <v>175</v>
      </c>
      <c r="AD17" s="47"/>
      <c r="AE17" s="33"/>
      <c r="AF17" t="s" s="48">
        <v>67</v>
      </c>
      <c r="AG17" t="s" s="49">
        <v>170</v>
      </c>
      <c r="AH17" s="16">
        <v>2</v>
      </c>
      <c r="AI17" s="16">
        <v>89378</v>
      </c>
      <c r="AJ17" s="50">
        <v>1092.07</v>
      </c>
      <c r="AK17" s="50"/>
      <c r="AL17" s="51"/>
      <c r="AM17" s="51"/>
      <c r="AN17" s="50">
        <v>1092.07</v>
      </c>
      <c r="AO17" t="s" s="49">
        <v>64</v>
      </c>
      <c r="AP17" s="52"/>
      <c r="AQ17" s="53"/>
      <c r="AR17" t="s" s="64">
        <v>176</v>
      </c>
      <c r="AS17" s="54"/>
      <c r="AT17" s="33"/>
      <c r="AU17" s="33"/>
      <c r="AV17" s="33"/>
      <c r="AW17" s="33"/>
      <c r="AX17" s="33"/>
      <c r="AY17" s="33"/>
      <c r="AZ17" s="33"/>
      <c r="BA17" s="33"/>
      <c r="BB17" t="s" s="46">
        <v>171</v>
      </c>
      <c r="BC17" s="33"/>
    </row>
    <row r="18" ht="72" customHeight="1">
      <c r="A18" s="34">
        <v>5</v>
      </c>
      <c r="B18" t="s" s="35">
        <v>53</v>
      </c>
      <c r="C18" t="s" s="67">
        <v>170</v>
      </c>
      <c r="D18" s="37">
        <v>2</v>
      </c>
      <c r="E18" s="38">
        <v>45776</v>
      </c>
      <c r="F18" t="s" s="39">
        <v>177</v>
      </c>
      <c r="G18" t="s" s="39">
        <v>85</v>
      </c>
      <c r="H18" t="s" s="39">
        <v>70</v>
      </c>
      <c r="I18" t="s" s="29">
        <v>57</v>
      </c>
      <c r="J18" t="s" s="39">
        <v>58</v>
      </c>
      <c r="K18" t="s" s="39">
        <v>72</v>
      </c>
      <c r="L18" t="s" s="39">
        <v>70</v>
      </c>
      <c r="M18" t="s" s="39">
        <v>70</v>
      </c>
      <c r="N18" t="s" s="39">
        <v>70</v>
      </c>
      <c r="O18" t="s" s="39">
        <v>58</v>
      </c>
      <c r="P18" t="s" s="39">
        <v>178</v>
      </c>
      <c r="Q18" t="s" s="39">
        <v>87</v>
      </c>
      <c r="R18" s="33"/>
      <c r="S18" t="s" s="46">
        <v>88</v>
      </c>
      <c r="T18" s="33"/>
      <c r="U18" t="s" s="66">
        <v>179</v>
      </c>
      <c r="V18" s="33"/>
      <c r="W18" s="43">
        <v>45750</v>
      </c>
      <c r="X18" s="44">
        <v>12202.46</v>
      </c>
      <c r="Y18" t="s" s="45">
        <v>63</v>
      </c>
      <c r="Z18" t="s" s="45">
        <v>63</v>
      </c>
      <c r="AA18" t="s" s="46">
        <v>64</v>
      </c>
      <c r="AB18" t="s" s="64">
        <v>89</v>
      </c>
      <c r="AC18" t="s" s="66">
        <v>179</v>
      </c>
      <c r="AD18" s="47"/>
      <c r="AE18" s="33"/>
      <c r="AF18" t="s" s="48">
        <v>67</v>
      </c>
      <c r="AG18" t="s" s="49">
        <v>170</v>
      </c>
      <c r="AH18" s="16">
        <v>2</v>
      </c>
      <c r="AI18" s="16">
        <v>89376</v>
      </c>
      <c r="AJ18" s="50">
        <v>1383.55</v>
      </c>
      <c r="AK18" s="50"/>
      <c r="AL18" s="51"/>
      <c r="AM18" s="51"/>
      <c r="AN18" s="50">
        <v>1383.55</v>
      </c>
      <c r="AO18" t="s" s="49">
        <v>64</v>
      </c>
      <c r="AP18" s="52"/>
      <c r="AQ18" s="53"/>
      <c r="AR18" s="53"/>
      <c r="AS18" s="54"/>
      <c r="AT18" s="33"/>
      <c r="AU18" s="33"/>
      <c r="AV18" s="33"/>
      <c r="AW18" s="33"/>
      <c r="AX18" s="33"/>
      <c r="AY18" s="33"/>
      <c r="AZ18" s="33"/>
      <c r="BA18" s="33"/>
      <c r="BB18" t="s" s="46">
        <v>85</v>
      </c>
      <c r="BC18" s="33"/>
    </row>
    <row r="19" ht="108" customHeight="1">
      <c r="A19" s="34">
        <v>2</v>
      </c>
      <c r="B19" t="s" s="35">
        <v>53</v>
      </c>
      <c r="C19" t="s" s="67">
        <v>170</v>
      </c>
      <c r="D19" s="37">
        <v>3</v>
      </c>
      <c r="E19" s="38">
        <v>45777</v>
      </c>
      <c r="F19" t="s" s="39">
        <v>180</v>
      </c>
      <c r="G19" t="s" s="40">
        <v>181</v>
      </c>
      <c r="H19" t="s" s="39">
        <v>56</v>
      </c>
      <c r="I19" t="s" s="29">
        <v>57</v>
      </c>
      <c r="J19" t="s" s="39">
        <v>58</v>
      </c>
      <c r="K19" t="s" s="39">
        <v>59</v>
      </c>
      <c r="L19" s="41"/>
      <c r="M19" s="41"/>
      <c r="N19" s="41"/>
      <c r="O19" t="s" s="39">
        <v>58</v>
      </c>
      <c r="P19" t="s" s="39">
        <v>182</v>
      </c>
      <c r="Q19" t="s" s="39">
        <v>61</v>
      </c>
      <c r="R19" t="s" s="39">
        <v>56</v>
      </c>
      <c r="S19" s="33"/>
      <c r="T19" s="33"/>
      <c r="U19" t="s" s="56">
        <v>183</v>
      </c>
      <c r="V19" s="33"/>
      <c r="W19" s="43">
        <v>45748</v>
      </c>
      <c r="X19" s="44">
        <v>23042.19</v>
      </c>
      <c r="Y19" t="s" s="57">
        <v>75</v>
      </c>
      <c r="Z19" t="s" s="57">
        <v>75</v>
      </c>
      <c r="AA19" t="s" s="46">
        <v>64</v>
      </c>
      <c r="AB19" t="s" s="58">
        <v>184</v>
      </c>
      <c r="AC19" t="s" s="58">
        <v>183</v>
      </c>
      <c r="AD19" s="47"/>
      <c r="AE19" s="33"/>
      <c r="AF19" t="s" s="48">
        <v>67</v>
      </c>
      <c r="AG19" t="s" s="49">
        <v>170</v>
      </c>
      <c r="AH19" s="16">
        <v>4</v>
      </c>
      <c r="AI19" s="16">
        <v>89386</v>
      </c>
      <c r="AJ19" s="50">
        <v>3466.5</v>
      </c>
      <c r="AK19" s="50"/>
      <c r="AL19" s="51"/>
      <c r="AM19" s="51"/>
      <c r="AN19" s="50">
        <v>3466.5</v>
      </c>
      <c r="AO19" t="s" s="49">
        <v>64</v>
      </c>
      <c r="AP19" s="52"/>
      <c r="AQ19" s="53"/>
      <c r="AR19" t="s" s="64">
        <v>185</v>
      </c>
      <c r="AS19" s="54"/>
      <c r="AT19" s="33"/>
      <c r="AU19" s="33"/>
      <c r="AV19" s="33"/>
      <c r="AW19" s="33"/>
      <c r="AX19" s="33"/>
      <c r="AY19" s="33"/>
      <c r="AZ19" s="33"/>
      <c r="BA19" s="33"/>
      <c r="BB19" t="s" s="46">
        <v>181</v>
      </c>
      <c r="BC19" s="33"/>
    </row>
    <row r="20" ht="24" customHeight="1">
      <c r="A20" s="34">
        <v>3</v>
      </c>
      <c r="B20" t="s" s="35">
        <v>53</v>
      </c>
      <c r="C20" t="s" s="67">
        <v>170</v>
      </c>
      <c r="D20" s="37">
        <v>4</v>
      </c>
      <c r="E20" s="38">
        <v>45777</v>
      </c>
      <c r="F20" t="s" s="39">
        <v>186</v>
      </c>
      <c r="G20" t="s" s="40">
        <v>181</v>
      </c>
      <c r="H20" t="s" s="39">
        <v>56</v>
      </c>
      <c r="I20" t="s" s="29">
        <v>57</v>
      </c>
      <c r="J20" t="s" s="39">
        <v>58</v>
      </c>
      <c r="K20" t="s" s="39">
        <v>72</v>
      </c>
      <c r="L20" t="s" s="39">
        <v>56</v>
      </c>
      <c r="M20" t="s" s="39">
        <v>56</v>
      </c>
      <c r="N20" t="s" s="39">
        <v>56</v>
      </c>
      <c r="O20" t="s" s="39">
        <v>58</v>
      </c>
      <c r="P20" t="s" s="39">
        <v>187</v>
      </c>
      <c r="Q20" t="s" s="39">
        <v>87</v>
      </c>
      <c r="R20" t="s" s="39">
        <v>87</v>
      </c>
      <c r="S20" s="33"/>
      <c r="T20" s="33"/>
      <c r="U20" s="41"/>
      <c r="V20" s="33"/>
      <c r="W20" s="43">
        <v>45748</v>
      </c>
      <c r="X20" s="44">
        <v>6004.78</v>
      </c>
      <c r="Y20" t="s" s="57">
        <v>75</v>
      </c>
      <c r="Z20" t="s" s="57">
        <v>75</v>
      </c>
      <c r="AA20" t="s" s="46">
        <v>64</v>
      </c>
      <c r="AB20" t="s" s="58">
        <v>83</v>
      </c>
      <c r="AC20" s="63"/>
      <c r="AD20" s="47"/>
      <c r="AE20" s="33"/>
      <c r="AF20" t="s" s="48">
        <v>67</v>
      </c>
      <c r="AG20" t="s" s="49">
        <v>170</v>
      </c>
      <c r="AH20" s="16">
        <v>1</v>
      </c>
      <c r="AI20" s="16">
        <v>89387</v>
      </c>
      <c r="AJ20" s="50">
        <v>72.69</v>
      </c>
      <c r="AK20" s="50"/>
      <c r="AL20" s="51"/>
      <c r="AM20" s="51"/>
      <c r="AN20" s="50">
        <v>72.69</v>
      </c>
      <c r="AO20" t="s" s="49">
        <v>64</v>
      </c>
      <c r="AP20" s="52"/>
      <c r="AQ20" s="53"/>
      <c r="AR20" s="53"/>
      <c r="AS20" s="54"/>
      <c r="AT20" s="33"/>
      <c r="AU20" s="33"/>
      <c r="AV20" s="33"/>
      <c r="AW20" s="33"/>
      <c r="AX20" s="33"/>
      <c r="AY20" s="33"/>
      <c r="AZ20" s="33"/>
      <c r="BA20" s="33"/>
      <c r="BB20" t="s" s="46">
        <v>181</v>
      </c>
      <c r="BC20" s="33"/>
    </row>
    <row r="21" ht="132" customHeight="1">
      <c r="A21" s="34">
        <v>4</v>
      </c>
      <c r="B21" t="s" s="35">
        <v>53</v>
      </c>
      <c r="C21" t="s" s="67">
        <v>170</v>
      </c>
      <c r="D21" s="37">
        <v>5</v>
      </c>
      <c r="E21" s="38">
        <v>45772</v>
      </c>
      <c r="F21" t="s" s="39">
        <v>188</v>
      </c>
      <c r="G21" t="s" s="40">
        <v>188</v>
      </c>
      <c r="H21" t="s" s="39">
        <v>56</v>
      </c>
      <c r="I21" t="s" s="29">
        <v>71</v>
      </c>
      <c r="J21" t="s" s="39">
        <v>58</v>
      </c>
      <c r="K21" t="s" s="39">
        <v>93</v>
      </c>
      <c r="L21" t="s" s="39">
        <v>56</v>
      </c>
      <c r="M21" t="s" s="39">
        <v>56</v>
      </c>
      <c r="N21" t="s" s="39">
        <v>56</v>
      </c>
      <c r="O21" t="s" s="39">
        <v>58</v>
      </c>
      <c r="P21" t="s" s="39">
        <v>189</v>
      </c>
      <c r="Q21" t="s" s="39">
        <v>70</v>
      </c>
      <c r="R21" s="33"/>
      <c r="S21" t="s" s="46">
        <v>88</v>
      </c>
      <c r="T21" s="33"/>
      <c r="U21" t="s" s="56">
        <v>190</v>
      </c>
      <c r="V21" s="33"/>
      <c r="W21" t="s" s="46">
        <v>95</v>
      </c>
      <c r="X21" s="44">
        <v>0</v>
      </c>
      <c r="Y21" t="s" s="57">
        <v>75</v>
      </c>
      <c r="Z21" t="s" s="57">
        <v>75</v>
      </c>
      <c r="AA21" t="s" s="57">
        <v>96</v>
      </c>
      <c r="AB21" t="s" s="58">
        <v>191</v>
      </c>
      <c r="AC21" t="s" s="58">
        <v>192</v>
      </c>
      <c r="AD21" s="47"/>
      <c r="AE21" s="33"/>
      <c r="AF21" t="s" s="48">
        <v>67</v>
      </c>
      <c r="AG21" t="s" s="39">
        <v>170</v>
      </c>
      <c r="AH21" s="60">
        <v>1</v>
      </c>
      <c r="AI21" s="60">
        <v>89402</v>
      </c>
      <c r="AJ21" s="61">
        <v>9100</v>
      </c>
      <c r="AK21" s="61"/>
      <c r="AL21" s="62"/>
      <c r="AM21" s="62"/>
      <c r="AN21" s="62"/>
      <c r="AO21" t="s" s="57">
        <v>96</v>
      </c>
      <c r="AP21" s="41"/>
      <c r="AQ21" t="s" s="39">
        <v>193</v>
      </c>
      <c r="AR21" s="63"/>
      <c r="AS21" s="54"/>
      <c r="AT21" s="33"/>
      <c r="AU21" s="33"/>
      <c r="AV21" s="33"/>
      <c r="AW21" s="33"/>
      <c r="AX21" s="33"/>
      <c r="AY21" s="33"/>
      <c r="AZ21" s="33"/>
      <c r="BA21" s="33"/>
      <c r="BB21" t="s" s="46">
        <v>188</v>
      </c>
      <c r="BC21" s="33"/>
    </row>
    <row r="22" ht="24" customHeight="1">
      <c r="A22" s="34">
        <v>37</v>
      </c>
      <c r="B22" s="68"/>
      <c r="C22" t="s" s="67">
        <v>170</v>
      </c>
      <c r="D22" s="69"/>
      <c r="E22" s="38">
        <v>45772</v>
      </c>
      <c r="F22" t="s" s="39">
        <v>188</v>
      </c>
      <c r="G22" t="s" s="40">
        <v>188</v>
      </c>
      <c r="H22" s="41"/>
      <c r="I22" s="70"/>
      <c r="J22" s="41"/>
      <c r="K22" s="41"/>
      <c r="L22" s="41"/>
      <c r="M22" s="41"/>
      <c r="N22" s="41"/>
      <c r="O22" s="41"/>
      <c r="P22" t="s" s="39">
        <v>194</v>
      </c>
      <c r="Q22" t="s" s="39">
        <v>75</v>
      </c>
      <c r="R22" s="41"/>
      <c r="S22" s="33"/>
      <c r="T22" s="33"/>
      <c r="U22" s="71"/>
      <c r="V22" s="33"/>
      <c r="W22" s="33"/>
      <c r="X22" s="44"/>
      <c r="Y22" t="s" s="57">
        <v>75</v>
      </c>
      <c r="Z22" t="s" s="57">
        <v>75</v>
      </c>
      <c r="AA22" s="33"/>
      <c r="AB22" s="72"/>
      <c r="AC22" s="73"/>
      <c r="AD22" s="47"/>
      <c r="AE22" s="33"/>
      <c r="AF22" t="s" s="48">
        <v>67</v>
      </c>
      <c r="AG22" t="s" s="39">
        <v>170</v>
      </c>
      <c r="AH22" s="60">
        <v>1</v>
      </c>
      <c r="AI22" s="60">
        <v>89403</v>
      </c>
      <c r="AJ22" s="61">
        <v>1642.5</v>
      </c>
      <c r="AK22" s="61"/>
      <c r="AL22" s="62"/>
      <c r="AM22" s="62"/>
      <c r="AN22" s="61"/>
      <c r="AO22" s="41"/>
      <c r="AP22" s="41"/>
      <c r="AQ22" t="s" s="64">
        <v>195</v>
      </c>
      <c r="AR22" s="63"/>
      <c r="AS22" s="54"/>
      <c r="AT22" s="33"/>
      <c r="AU22" s="33"/>
      <c r="AV22" s="33"/>
      <c r="AW22" s="33"/>
      <c r="AX22" s="33"/>
      <c r="AY22" s="33"/>
      <c r="AZ22" s="33"/>
      <c r="BA22" s="33"/>
      <c r="BB22" t="s" s="46">
        <v>188</v>
      </c>
      <c r="BC22" s="33"/>
    </row>
    <row r="23" ht="60" customHeight="1">
      <c r="A23" s="34">
        <v>33</v>
      </c>
      <c r="B23" t="s" s="35">
        <v>53</v>
      </c>
      <c r="C23" t="s" s="74">
        <v>196</v>
      </c>
      <c r="D23" s="37">
        <v>1</v>
      </c>
      <c r="E23" s="38">
        <v>45776</v>
      </c>
      <c r="F23" t="s" s="39">
        <v>197</v>
      </c>
      <c r="G23" t="s" s="40">
        <v>198</v>
      </c>
      <c r="H23" t="s" s="39">
        <v>199</v>
      </c>
      <c r="I23" t="s" s="29">
        <v>71</v>
      </c>
      <c r="J23" t="s" s="39">
        <v>58</v>
      </c>
      <c r="K23" t="s" s="39">
        <v>93</v>
      </c>
      <c r="L23" t="s" s="39">
        <v>199</v>
      </c>
      <c r="M23" t="s" s="39">
        <v>199</v>
      </c>
      <c r="N23" t="s" s="39">
        <v>199</v>
      </c>
      <c r="O23" t="s" s="39">
        <v>58</v>
      </c>
      <c r="P23" t="s" s="39">
        <v>200</v>
      </c>
      <c r="Q23" t="s" s="39">
        <v>87</v>
      </c>
      <c r="R23" t="s" s="39">
        <v>87</v>
      </c>
      <c r="S23" s="33"/>
      <c r="T23" s="33"/>
      <c r="U23" t="s" s="66">
        <v>201</v>
      </c>
      <c r="V23" s="33"/>
      <c r="W23" t="s" s="46">
        <v>95</v>
      </c>
      <c r="X23" s="44">
        <v>0</v>
      </c>
      <c r="Y23" t="s" s="57">
        <v>75</v>
      </c>
      <c r="Z23" t="s" s="57">
        <v>75</v>
      </c>
      <c r="AA23" s="33"/>
      <c r="AB23" t="s" s="75">
        <v>202</v>
      </c>
      <c r="AC23" t="s" s="66">
        <v>201</v>
      </c>
      <c r="AD23" s="47"/>
      <c r="AE23" s="33"/>
      <c r="AF23" t="s" s="46">
        <v>78</v>
      </c>
      <c r="AG23" t="s" s="49">
        <v>196</v>
      </c>
      <c r="AH23" s="16">
        <v>3</v>
      </c>
      <c r="AI23" s="16">
        <v>89379</v>
      </c>
      <c r="AJ23" s="50">
        <v>2199.81</v>
      </c>
      <c r="AK23" s="50"/>
      <c r="AL23" s="51"/>
      <c r="AM23" s="51"/>
      <c r="AN23" s="50">
        <v>2199.81</v>
      </c>
      <c r="AO23" s="52"/>
      <c r="AP23" s="52"/>
      <c r="AQ23" s="53"/>
      <c r="AR23" t="s" s="49">
        <v>203</v>
      </c>
      <c r="AS23" s="54"/>
      <c r="AT23" s="33"/>
      <c r="AU23" s="33"/>
      <c r="AV23" s="33"/>
      <c r="AW23" s="33"/>
      <c r="AX23" s="33"/>
      <c r="AY23" s="33"/>
      <c r="AZ23" s="33"/>
      <c r="BA23" s="33"/>
      <c r="BB23" t="s" s="46">
        <v>198</v>
      </c>
      <c r="BC23" s="33"/>
    </row>
    <row r="24" ht="144" customHeight="1">
      <c r="A24" s="34">
        <v>36</v>
      </c>
      <c r="B24" t="s" s="35">
        <v>53</v>
      </c>
      <c r="C24" t="s" s="74">
        <v>196</v>
      </c>
      <c r="D24" s="37">
        <v>2</v>
      </c>
      <c r="E24" s="38">
        <v>45777</v>
      </c>
      <c r="F24" t="s" s="39">
        <v>204</v>
      </c>
      <c r="G24" t="s" s="40">
        <v>204</v>
      </c>
      <c r="H24" t="s" s="39">
        <v>56</v>
      </c>
      <c r="I24" t="s" s="29">
        <v>71</v>
      </c>
      <c r="J24" t="s" s="39">
        <v>58</v>
      </c>
      <c r="K24" t="s" s="39">
        <v>93</v>
      </c>
      <c r="L24" t="s" s="39">
        <v>56</v>
      </c>
      <c r="M24" t="s" s="39">
        <v>56</v>
      </c>
      <c r="N24" t="s" s="39">
        <v>56</v>
      </c>
      <c r="O24" t="s" s="39">
        <v>58</v>
      </c>
      <c r="P24" t="s" s="39">
        <v>205</v>
      </c>
      <c r="Q24" t="s" s="39">
        <v>87</v>
      </c>
      <c r="R24" s="33"/>
      <c r="S24" s="33"/>
      <c r="T24" s="33"/>
      <c r="U24" t="s" s="56">
        <v>206</v>
      </c>
      <c r="V24" s="33"/>
      <c r="W24" s="43">
        <v>45775</v>
      </c>
      <c r="X24" s="44">
        <v>938.21</v>
      </c>
      <c r="Y24" t="s" s="57">
        <v>75</v>
      </c>
      <c r="Z24" t="s" s="57">
        <v>75</v>
      </c>
      <c r="AA24" s="33"/>
      <c r="AB24" t="s" s="58">
        <v>207</v>
      </c>
      <c r="AC24" t="s" s="58">
        <v>208</v>
      </c>
      <c r="AD24" s="47"/>
      <c r="AE24" s="33"/>
      <c r="AF24" t="s" s="46">
        <v>78</v>
      </c>
      <c r="AG24" t="s" s="39">
        <v>196</v>
      </c>
      <c r="AH24" s="60">
        <v>1</v>
      </c>
      <c r="AI24" s="60">
        <v>89383</v>
      </c>
      <c r="AJ24" s="61">
        <v>1293.26</v>
      </c>
      <c r="AK24" s="61"/>
      <c r="AL24" s="62">
        <v>938.21</v>
      </c>
      <c r="AM24" s="62"/>
      <c r="AN24" s="62"/>
      <c r="AO24" s="41"/>
      <c r="AP24" s="41"/>
      <c r="AQ24" t="s" s="39">
        <v>209</v>
      </c>
      <c r="AR24" t="s" s="39">
        <v>203</v>
      </c>
      <c r="AS24" s="54"/>
      <c r="AT24" s="33"/>
      <c r="AU24" s="33"/>
      <c r="AV24" s="33"/>
      <c r="AW24" s="33"/>
      <c r="AX24" s="33"/>
      <c r="AY24" s="33"/>
      <c r="AZ24" s="33"/>
      <c r="BA24" s="33"/>
      <c r="BB24" t="s" s="46">
        <v>204</v>
      </c>
      <c r="BC24" s="33"/>
    </row>
    <row r="25" ht="48" customHeight="1">
      <c r="A25" s="3"/>
      <c r="B25" s="76"/>
      <c r="C25" t="s" s="77">
        <v>210</v>
      </c>
      <c r="D25" s="37">
        <v>2</v>
      </c>
      <c r="E25" s="78"/>
      <c r="F25" t="s" s="77">
        <v>211</v>
      </c>
      <c r="G25" s="79"/>
      <c r="H25" s="33"/>
      <c r="I25" s="3"/>
      <c r="J25" s="33"/>
      <c r="K25" s="33"/>
      <c r="L25" s="33"/>
      <c r="M25" s="33"/>
      <c r="N25" s="33"/>
      <c r="O25" s="33"/>
      <c r="P25" s="33"/>
      <c r="Q25" s="47"/>
      <c r="R25" s="33"/>
      <c r="S25" s="33"/>
      <c r="T25" s="33"/>
      <c r="U25" s="47"/>
      <c r="V25" s="33"/>
      <c r="W25" s="43"/>
      <c r="X25" s="44"/>
      <c r="Y25" s="63"/>
      <c r="Z25" s="41"/>
      <c r="AA25" s="33"/>
      <c r="AB25" s="33"/>
      <c r="AC25" s="47"/>
      <c r="AD25" s="47"/>
      <c r="AE25" s="33"/>
      <c r="AF25" t="s" s="46">
        <v>78</v>
      </c>
      <c r="AG25" s="80"/>
      <c r="AH25" s="81"/>
      <c r="AI25" s="82">
        <v>89317</v>
      </c>
      <c r="AJ25" s="83"/>
      <c r="AK25" s="83"/>
      <c r="AL25" s="84"/>
      <c r="AM25" s="84"/>
      <c r="AN25" s="84"/>
      <c r="AO25" s="80"/>
      <c r="AP25" s="80"/>
      <c r="AQ25" t="s" s="85">
        <v>212</v>
      </c>
      <c r="AR25" s="86"/>
      <c r="AS25" s="54"/>
      <c r="AT25" s="33"/>
      <c r="AU25" s="33"/>
      <c r="AV25" s="33"/>
      <c r="AW25" s="33"/>
      <c r="AX25" s="33"/>
      <c r="AY25" s="33"/>
      <c r="AZ25" s="33"/>
      <c r="BA25" s="33"/>
      <c r="BB25" s="33"/>
      <c r="BC25" s="33"/>
    </row>
    <row r="26" ht="240" customHeight="1">
      <c r="A26" s="34">
        <v>34</v>
      </c>
      <c r="B26" t="s" s="35">
        <v>53</v>
      </c>
      <c r="C26" t="s" s="74">
        <v>196</v>
      </c>
      <c r="D26" s="37">
        <v>3</v>
      </c>
      <c r="E26" s="38">
        <v>45776</v>
      </c>
      <c r="F26" t="s" s="39">
        <v>213</v>
      </c>
      <c r="G26" t="s" s="40">
        <v>213</v>
      </c>
      <c r="H26" t="s" s="39">
        <v>70</v>
      </c>
      <c r="I26" t="s" s="29">
        <v>71</v>
      </c>
      <c r="J26" t="s" s="39">
        <v>58</v>
      </c>
      <c r="K26" t="s" s="39">
        <v>93</v>
      </c>
      <c r="L26" t="s" s="39">
        <v>70</v>
      </c>
      <c r="M26" t="s" s="39">
        <v>70</v>
      </c>
      <c r="N26" t="s" s="39">
        <v>70</v>
      </c>
      <c r="O26" t="s" s="39">
        <v>58</v>
      </c>
      <c r="P26" t="s" s="39">
        <v>214</v>
      </c>
      <c r="Q26" t="s" s="39">
        <v>87</v>
      </c>
      <c r="R26" t="s" s="39">
        <v>87</v>
      </c>
      <c r="S26" s="33"/>
      <c r="T26" s="33"/>
      <c r="U26" s="41"/>
      <c r="V26" s="33"/>
      <c r="W26" t="s" s="46">
        <v>95</v>
      </c>
      <c r="X26" s="44">
        <v>0</v>
      </c>
      <c r="Y26" t="s" s="57">
        <v>75</v>
      </c>
      <c r="Z26" t="s" s="57">
        <v>75</v>
      </c>
      <c r="AA26" s="33"/>
      <c r="AB26" t="s" s="58">
        <v>215</v>
      </c>
      <c r="AC26" s="47"/>
      <c r="AD26" s="47"/>
      <c r="AE26" s="33"/>
      <c r="AF26" t="s" s="46">
        <v>78</v>
      </c>
      <c r="AG26" t="s" s="49">
        <v>196</v>
      </c>
      <c r="AH26" s="16">
        <v>2</v>
      </c>
      <c r="AI26" s="16">
        <v>89375</v>
      </c>
      <c r="AJ26" s="50">
        <v>1985.66</v>
      </c>
      <c r="AK26" s="50"/>
      <c r="AL26" s="51"/>
      <c r="AM26" s="51"/>
      <c r="AN26" s="50">
        <v>1985.66</v>
      </c>
      <c r="AO26" s="52"/>
      <c r="AP26" s="52"/>
      <c r="AQ26" t="s" s="64">
        <v>216</v>
      </c>
      <c r="AR26" s="53"/>
      <c r="AS26" s="54"/>
      <c r="AT26" s="33"/>
      <c r="AU26" s="33"/>
      <c r="AV26" s="33"/>
      <c r="AW26" s="33"/>
      <c r="AX26" s="33"/>
      <c r="AY26" s="33"/>
      <c r="AZ26" s="33"/>
      <c r="BA26" s="33"/>
      <c r="BB26" t="s" s="46">
        <v>213</v>
      </c>
      <c r="BC26" s="33"/>
    </row>
    <row r="27" ht="108" customHeight="1">
      <c r="A27" s="34">
        <v>35</v>
      </c>
      <c r="B27" t="s" s="35">
        <v>53</v>
      </c>
      <c r="C27" t="s" s="74">
        <v>196</v>
      </c>
      <c r="D27" s="37">
        <v>4</v>
      </c>
      <c r="E27" s="38">
        <v>45772</v>
      </c>
      <c r="F27" t="s" s="39">
        <v>217</v>
      </c>
      <c r="G27" t="s" s="40">
        <v>217</v>
      </c>
      <c r="H27" t="s" s="39">
        <v>56</v>
      </c>
      <c r="I27" t="s" s="29">
        <v>71</v>
      </c>
      <c r="J27" t="s" s="39">
        <v>218</v>
      </c>
      <c r="K27" t="s" s="39">
        <v>93</v>
      </c>
      <c r="L27" t="s" s="39">
        <v>56</v>
      </c>
      <c r="M27" t="s" s="39">
        <v>56</v>
      </c>
      <c r="N27" t="s" s="39">
        <v>56</v>
      </c>
      <c r="O27" t="s" s="39">
        <v>103</v>
      </c>
      <c r="P27" t="s" s="39">
        <v>219</v>
      </c>
      <c r="Q27" t="s" s="39">
        <v>87</v>
      </c>
      <c r="R27" s="33"/>
      <c r="S27" s="33"/>
      <c r="T27" s="33"/>
      <c r="U27" t="s" s="56">
        <v>220</v>
      </c>
      <c r="V27" s="33"/>
      <c r="W27" t="s" s="46">
        <v>95</v>
      </c>
      <c r="X27" s="44">
        <v>0</v>
      </c>
      <c r="Y27" t="s" s="45">
        <v>63</v>
      </c>
      <c r="Z27" t="s" s="45">
        <v>63</v>
      </c>
      <c r="AA27" t="s" s="57">
        <v>96</v>
      </c>
      <c r="AB27" t="s" s="58">
        <v>221</v>
      </c>
      <c r="AC27" t="s" s="58">
        <v>222</v>
      </c>
      <c r="AD27" s="47"/>
      <c r="AE27" s="33"/>
      <c r="AF27" t="s" s="48">
        <v>67</v>
      </c>
      <c r="AG27" t="s" s="49">
        <v>196</v>
      </c>
      <c r="AH27" s="16">
        <v>1</v>
      </c>
      <c r="AI27" s="16">
        <v>89394</v>
      </c>
      <c r="AJ27" s="50">
        <v>0.01</v>
      </c>
      <c r="AK27" s="50"/>
      <c r="AL27" s="51"/>
      <c r="AM27" s="51"/>
      <c r="AN27" s="50">
        <v>0.01</v>
      </c>
      <c r="AO27" t="s" s="57">
        <v>96</v>
      </c>
      <c r="AP27" s="52"/>
      <c r="AQ27" s="53"/>
      <c r="AR27" t="s" s="64">
        <v>223</v>
      </c>
      <c r="AS27" s="54"/>
      <c r="AT27" s="33"/>
      <c r="AU27" s="33"/>
      <c r="AV27" s="33"/>
      <c r="AW27" s="33"/>
      <c r="AX27" s="33"/>
      <c r="AY27" s="33"/>
      <c r="AZ27" s="33"/>
      <c r="BA27" s="33"/>
      <c r="BB27" t="s" s="46">
        <v>217</v>
      </c>
      <c r="BC27" s="33"/>
    </row>
    <row r="28" ht="132" customHeight="1">
      <c r="A28" s="34">
        <v>37</v>
      </c>
      <c r="B28" t="s" s="35">
        <v>53</v>
      </c>
      <c r="C28" t="s" s="74">
        <v>196</v>
      </c>
      <c r="D28" s="37">
        <v>5</v>
      </c>
      <c r="E28" s="38">
        <v>45777</v>
      </c>
      <c r="F28" t="s" s="39">
        <v>224</v>
      </c>
      <c r="G28" t="s" s="40">
        <v>224</v>
      </c>
      <c r="H28" t="s" s="39">
        <v>56</v>
      </c>
      <c r="I28" t="s" s="29">
        <v>57</v>
      </c>
      <c r="J28" t="s" s="39">
        <v>58</v>
      </c>
      <c r="K28" t="s" s="39">
        <v>93</v>
      </c>
      <c r="L28" t="s" s="39">
        <v>56</v>
      </c>
      <c r="M28" t="s" s="39">
        <v>56</v>
      </c>
      <c r="N28" t="s" s="39">
        <v>56</v>
      </c>
      <c r="O28" t="s" s="39">
        <v>58</v>
      </c>
      <c r="P28" t="s" s="39">
        <v>225</v>
      </c>
      <c r="Q28" t="s" s="39">
        <v>87</v>
      </c>
      <c r="R28" s="33"/>
      <c r="S28" s="33"/>
      <c r="T28" s="33"/>
      <c r="U28" t="s" s="42">
        <v>226</v>
      </c>
      <c r="V28" s="33"/>
      <c r="W28" s="43">
        <v>45769</v>
      </c>
      <c r="X28" s="44">
        <v>5793.97</v>
      </c>
      <c r="Y28" t="s" s="45">
        <v>63</v>
      </c>
      <c r="Z28" t="s" s="45">
        <v>63</v>
      </c>
      <c r="AA28" t="s" s="46">
        <v>64</v>
      </c>
      <c r="AB28" t="s" s="58">
        <v>227</v>
      </c>
      <c r="AC28" t="s" s="58">
        <v>228</v>
      </c>
      <c r="AD28" s="47"/>
      <c r="AE28" s="33"/>
      <c r="AF28" t="s" s="48">
        <v>67</v>
      </c>
      <c r="AG28" t="s" s="49">
        <v>196</v>
      </c>
      <c r="AH28" s="16">
        <v>1</v>
      </c>
      <c r="AI28" s="16">
        <v>89396</v>
      </c>
      <c r="AJ28" s="50">
        <v>56.9</v>
      </c>
      <c r="AK28" s="50"/>
      <c r="AL28" s="51"/>
      <c r="AM28" s="51"/>
      <c r="AN28" s="51"/>
      <c r="AO28" t="s" s="49">
        <v>64</v>
      </c>
      <c r="AP28" s="52"/>
      <c r="AQ28" t="s" s="64">
        <v>229</v>
      </c>
      <c r="AR28" t="s" s="49">
        <v>230</v>
      </c>
      <c r="AS28" s="54"/>
      <c r="AT28" s="33"/>
      <c r="AU28" s="33"/>
      <c r="AV28" s="33"/>
      <c r="AW28" s="33"/>
      <c r="AX28" s="33"/>
      <c r="AY28" s="33"/>
      <c r="AZ28" s="33"/>
      <c r="BA28" s="33"/>
      <c r="BB28" t="s" s="46">
        <v>224</v>
      </c>
      <c r="BC28" s="33"/>
    </row>
    <row r="29" ht="36" customHeight="1">
      <c r="A29" s="34">
        <v>27</v>
      </c>
      <c r="B29" t="s" s="35">
        <v>53</v>
      </c>
      <c r="C29" t="s" s="87">
        <v>231</v>
      </c>
      <c r="D29" s="37">
        <v>1</v>
      </c>
      <c r="E29" s="38">
        <v>45777</v>
      </c>
      <c r="F29" t="s" s="39">
        <v>232</v>
      </c>
      <c r="G29" t="s" s="40">
        <v>232</v>
      </c>
      <c r="H29" t="s" s="39">
        <v>56</v>
      </c>
      <c r="I29" t="s" s="29">
        <v>57</v>
      </c>
      <c r="J29" t="s" s="39">
        <v>58</v>
      </c>
      <c r="K29" t="s" s="39">
        <v>72</v>
      </c>
      <c r="L29" t="s" s="39">
        <v>56</v>
      </c>
      <c r="M29" t="s" s="39">
        <v>56</v>
      </c>
      <c r="N29" t="s" s="39">
        <v>56</v>
      </c>
      <c r="O29" t="s" s="39">
        <v>58</v>
      </c>
      <c r="P29" t="s" s="39">
        <v>233</v>
      </c>
      <c r="Q29" t="s" s="39">
        <v>87</v>
      </c>
      <c r="R29" t="s" s="39">
        <v>87</v>
      </c>
      <c r="S29" s="33"/>
      <c r="T29" s="33"/>
      <c r="U29" t="s" s="88">
        <v>234</v>
      </c>
      <c r="V29" s="33"/>
      <c r="W29" s="43">
        <v>45745</v>
      </c>
      <c r="X29" s="44">
        <v>24527.81</v>
      </c>
      <c r="Y29" t="s" s="57">
        <v>75</v>
      </c>
      <c r="Z29" t="s" s="57">
        <v>75</v>
      </c>
      <c r="AA29" t="s" s="46">
        <v>64</v>
      </c>
      <c r="AB29" t="s" s="58">
        <v>83</v>
      </c>
      <c r="AC29" t="s" s="58">
        <v>235</v>
      </c>
      <c r="AD29" s="47"/>
      <c r="AE29" s="33"/>
      <c r="AF29" t="s" s="48">
        <v>67</v>
      </c>
      <c r="AG29" t="s" s="49">
        <v>236</v>
      </c>
      <c r="AH29" s="16">
        <v>4</v>
      </c>
      <c r="AI29" s="16">
        <v>89388</v>
      </c>
      <c r="AJ29" s="50">
        <v>1619.12</v>
      </c>
      <c r="AK29" s="50"/>
      <c r="AL29" s="51"/>
      <c r="AM29" s="51"/>
      <c r="AN29" s="50">
        <v>1619.12</v>
      </c>
      <c r="AO29" t="s" s="49">
        <v>64</v>
      </c>
      <c r="AP29" s="52"/>
      <c r="AQ29" s="53"/>
      <c r="AR29" s="53"/>
      <c r="AS29" s="54"/>
      <c r="AT29" s="33"/>
      <c r="AU29" s="33"/>
      <c r="AV29" s="33"/>
      <c r="AW29" s="33"/>
      <c r="AX29" s="33"/>
      <c r="AY29" s="33"/>
      <c r="AZ29" s="33"/>
      <c r="BA29" s="33"/>
      <c r="BB29" t="s" s="46">
        <v>232</v>
      </c>
      <c r="BC29" s="33"/>
    </row>
    <row r="30" ht="48" customHeight="1">
      <c r="A30" s="3"/>
      <c r="B30" s="76"/>
      <c r="C30" t="s" s="77">
        <v>237</v>
      </c>
      <c r="D30" s="37">
        <v>1</v>
      </c>
      <c r="E30" s="78"/>
      <c r="F30" t="s" s="77">
        <v>238</v>
      </c>
      <c r="G30" s="79"/>
      <c r="H30" s="33"/>
      <c r="I30" s="3"/>
      <c r="J30" s="33"/>
      <c r="K30" s="33"/>
      <c r="L30" s="33"/>
      <c r="M30" s="33"/>
      <c r="N30" s="33"/>
      <c r="O30" s="33"/>
      <c r="P30" s="33"/>
      <c r="Q30" s="47"/>
      <c r="R30" s="33"/>
      <c r="S30" s="33"/>
      <c r="T30" s="33"/>
      <c r="U30" s="33"/>
      <c r="V30" s="33"/>
      <c r="W30" s="33"/>
      <c r="X30" s="44"/>
      <c r="Y30" s="63"/>
      <c r="Z30" s="41"/>
      <c r="AA30" s="33"/>
      <c r="AB30" s="33"/>
      <c r="AC30" s="47"/>
      <c r="AD30" s="47"/>
      <c r="AE30" s="33"/>
      <c r="AF30" t="s" s="48">
        <v>67</v>
      </c>
      <c r="AG30" s="80"/>
      <c r="AH30" s="81"/>
      <c r="AI30" s="82">
        <v>89369</v>
      </c>
      <c r="AJ30" s="83"/>
      <c r="AK30" s="83"/>
      <c r="AL30" s="84"/>
      <c r="AM30" s="84"/>
      <c r="AN30" s="83"/>
      <c r="AO30" s="80"/>
      <c r="AP30" s="80"/>
      <c r="AQ30" t="s" s="85">
        <v>239</v>
      </c>
      <c r="AR30" s="86"/>
      <c r="AS30" s="54"/>
      <c r="AT30" s="33"/>
      <c r="AU30" s="33"/>
      <c r="AV30" s="33"/>
      <c r="AW30" s="33"/>
      <c r="AX30" s="33"/>
      <c r="AY30" s="33"/>
      <c r="AZ30" s="33"/>
      <c r="BA30" s="33"/>
      <c r="BB30" s="33"/>
      <c r="BC30" s="33"/>
    </row>
    <row r="31" ht="12" customHeight="1">
      <c r="A31" s="3"/>
      <c r="B31" s="76"/>
      <c r="C31" t="s" s="77">
        <v>210</v>
      </c>
      <c r="D31" s="37">
        <v>1</v>
      </c>
      <c r="E31" s="78"/>
      <c r="F31" t="s" s="77">
        <v>240</v>
      </c>
      <c r="G31" s="79"/>
      <c r="H31" s="33"/>
      <c r="I31" s="3"/>
      <c r="J31" s="33"/>
      <c r="K31" s="33"/>
      <c r="L31" s="33"/>
      <c r="M31" s="33"/>
      <c r="N31" s="33"/>
      <c r="O31" s="33"/>
      <c r="P31" s="33"/>
      <c r="Q31" s="47"/>
      <c r="R31" s="33"/>
      <c r="S31" s="33"/>
      <c r="T31" s="33"/>
      <c r="U31" s="33"/>
      <c r="V31" s="33"/>
      <c r="W31" s="33"/>
      <c r="X31" s="44"/>
      <c r="Y31" s="63"/>
      <c r="Z31" s="41"/>
      <c r="AA31" s="33"/>
      <c r="AB31" s="33"/>
      <c r="AC31" s="47"/>
      <c r="AD31" s="47"/>
      <c r="AE31" s="33"/>
      <c r="AF31" t="s" s="48">
        <v>67</v>
      </c>
      <c r="AG31" s="80"/>
      <c r="AH31" s="81"/>
      <c r="AI31" s="82">
        <v>89366</v>
      </c>
      <c r="AJ31" s="83"/>
      <c r="AK31" s="83"/>
      <c r="AL31" s="84"/>
      <c r="AM31" s="84"/>
      <c r="AN31" s="84"/>
      <c r="AO31" s="80"/>
      <c r="AP31" s="80"/>
      <c r="AQ31" t="s" s="85">
        <v>239</v>
      </c>
      <c r="AR31" s="86"/>
      <c r="AS31" s="54"/>
      <c r="AT31" s="33"/>
      <c r="AU31" s="33"/>
      <c r="AV31" s="33"/>
      <c r="AW31" s="33"/>
      <c r="AX31" s="33"/>
      <c r="AY31" s="33"/>
      <c r="AZ31" s="33"/>
      <c r="BA31" s="33"/>
      <c r="BB31" s="33"/>
      <c r="BC31" s="33"/>
    </row>
    <row r="32" ht="36" customHeight="1">
      <c r="A32" s="34">
        <v>31</v>
      </c>
      <c r="B32" t="s" s="35">
        <v>53</v>
      </c>
      <c r="C32" t="s" s="87">
        <v>231</v>
      </c>
      <c r="D32" s="37">
        <v>2</v>
      </c>
      <c r="E32" s="38">
        <v>45776</v>
      </c>
      <c r="F32" t="s" s="39">
        <v>241</v>
      </c>
      <c r="G32" t="s" s="39">
        <v>241</v>
      </c>
      <c r="H32" t="s" s="39">
        <v>70</v>
      </c>
      <c r="I32" t="s" s="29">
        <v>71</v>
      </c>
      <c r="J32" t="s" s="39">
        <v>58</v>
      </c>
      <c r="K32" t="s" s="39">
        <v>72</v>
      </c>
      <c r="L32" t="s" s="39">
        <v>70</v>
      </c>
      <c r="M32" t="s" s="39">
        <v>70</v>
      </c>
      <c r="N32" t="s" s="39">
        <v>70</v>
      </c>
      <c r="O32" t="s" s="39">
        <v>58</v>
      </c>
      <c r="P32" t="s" s="39">
        <v>242</v>
      </c>
      <c r="Q32" t="s" s="39">
        <v>87</v>
      </c>
      <c r="R32" t="s" s="39">
        <v>87</v>
      </c>
      <c r="S32" s="33"/>
      <c r="T32" s="33"/>
      <c r="U32" t="s" s="56">
        <v>243</v>
      </c>
      <c r="V32" s="33"/>
      <c r="W32" s="43">
        <v>45771</v>
      </c>
      <c r="X32" s="44">
        <v>8062.82</v>
      </c>
      <c r="Y32" t="s" s="45">
        <v>63</v>
      </c>
      <c r="Z32" t="s" s="45">
        <v>63</v>
      </c>
      <c r="AA32" s="33"/>
      <c r="AB32" t="s" s="58">
        <v>244</v>
      </c>
      <c r="AC32" t="s" s="58">
        <v>243</v>
      </c>
      <c r="AD32" s="47"/>
      <c r="AE32" s="33"/>
      <c r="AF32" t="s" s="48">
        <v>67</v>
      </c>
      <c r="AG32" t="s" s="49">
        <v>236</v>
      </c>
      <c r="AH32" s="16">
        <v>6</v>
      </c>
      <c r="AI32" s="16">
        <v>89390</v>
      </c>
      <c r="AJ32" s="50">
        <v>3279.22</v>
      </c>
      <c r="AK32" s="50"/>
      <c r="AL32" s="51"/>
      <c r="AM32" s="51"/>
      <c r="AN32" s="50">
        <v>3279.22</v>
      </c>
      <c r="AO32" s="52"/>
      <c r="AP32" s="52"/>
      <c r="AQ32" s="53"/>
      <c r="AR32" s="53"/>
      <c r="AS32" s="54"/>
      <c r="AT32" s="33"/>
      <c r="AU32" s="33"/>
      <c r="AV32" s="33"/>
      <c r="AW32" s="33"/>
      <c r="AX32" s="33"/>
      <c r="AY32" s="33"/>
      <c r="AZ32" s="33"/>
      <c r="BA32" s="33"/>
      <c r="BB32" t="s" s="46">
        <v>241</v>
      </c>
      <c r="BC32" s="33"/>
    </row>
    <row r="33" ht="96" customHeight="1">
      <c r="A33" s="34">
        <v>26</v>
      </c>
      <c r="B33" t="s" s="35">
        <v>53</v>
      </c>
      <c r="C33" t="s" s="87">
        <v>231</v>
      </c>
      <c r="D33" s="37">
        <v>3</v>
      </c>
      <c r="E33" s="38">
        <v>45777</v>
      </c>
      <c r="F33" t="s" s="39">
        <v>245</v>
      </c>
      <c r="G33" t="s" s="40">
        <v>245</v>
      </c>
      <c r="H33" t="s" s="39">
        <v>56</v>
      </c>
      <c r="I33" t="s" s="29">
        <v>57</v>
      </c>
      <c r="J33" t="s" s="39">
        <v>58</v>
      </c>
      <c r="K33" t="s" s="39">
        <v>59</v>
      </c>
      <c r="L33" s="41"/>
      <c r="M33" s="41"/>
      <c r="N33" s="41"/>
      <c r="O33" t="s" s="39">
        <v>58</v>
      </c>
      <c r="P33" t="s" s="39">
        <v>246</v>
      </c>
      <c r="Q33" t="s" s="39">
        <v>61</v>
      </c>
      <c r="R33" t="s" s="39">
        <v>56</v>
      </c>
      <c r="S33" s="33"/>
      <c r="T33" s="33"/>
      <c r="U33" t="s" s="88">
        <v>247</v>
      </c>
      <c r="V33" s="33"/>
      <c r="W33" s="43">
        <v>45747</v>
      </c>
      <c r="X33" s="44">
        <v>34331.97</v>
      </c>
      <c r="Y33" t="s" s="45">
        <v>63</v>
      </c>
      <c r="Z33" t="s" s="45">
        <v>63</v>
      </c>
      <c r="AA33" t="s" s="46">
        <v>64</v>
      </c>
      <c r="AB33" t="s" s="58">
        <v>248</v>
      </c>
      <c r="AC33" t="s" s="58">
        <v>249</v>
      </c>
      <c r="AD33" s="47"/>
      <c r="AE33" s="33"/>
      <c r="AF33" t="s" s="48">
        <v>67</v>
      </c>
      <c r="AG33" t="s" s="49">
        <v>231</v>
      </c>
      <c r="AH33" s="16">
        <v>4</v>
      </c>
      <c r="AI33" s="16">
        <v>89385</v>
      </c>
      <c r="AJ33" s="50">
        <v>1104.9</v>
      </c>
      <c r="AK33" s="50"/>
      <c r="AL33" s="51"/>
      <c r="AM33" s="51"/>
      <c r="AN33" s="50">
        <v>1104.9</v>
      </c>
      <c r="AO33" t="s" s="49">
        <v>64</v>
      </c>
      <c r="AP33" s="52"/>
      <c r="AQ33" s="53"/>
      <c r="AR33" t="s" s="49">
        <v>250</v>
      </c>
      <c r="AS33" s="54"/>
      <c r="AT33" s="33"/>
      <c r="AU33" s="33"/>
      <c r="AV33" s="33"/>
      <c r="AW33" s="33"/>
      <c r="AX33" s="33"/>
      <c r="AY33" s="33"/>
      <c r="AZ33" s="33"/>
      <c r="BA33" s="33"/>
      <c r="BB33" t="s" s="46">
        <v>245</v>
      </c>
      <c r="BC33" s="33"/>
    </row>
    <row r="34" ht="132" customHeight="1">
      <c r="A34" s="34">
        <v>30</v>
      </c>
      <c r="B34" t="s" s="35">
        <v>53</v>
      </c>
      <c r="C34" t="s" s="87">
        <v>231</v>
      </c>
      <c r="D34" s="37">
        <v>4</v>
      </c>
      <c r="E34" s="38">
        <v>45772</v>
      </c>
      <c r="F34" t="s" s="39">
        <v>251</v>
      </c>
      <c r="G34" t="s" s="40">
        <v>251</v>
      </c>
      <c r="H34" t="s" s="39">
        <v>70</v>
      </c>
      <c r="I34" t="s" s="29">
        <v>57</v>
      </c>
      <c r="J34" t="s" s="39">
        <v>58</v>
      </c>
      <c r="K34" t="s" s="39">
        <v>93</v>
      </c>
      <c r="L34" t="s" s="39">
        <v>70</v>
      </c>
      <c r="M34" t="s" s="39">
        <v>70</v>
      </c>
      <c r="N34" t="s" s="39">
        <v>70</v>
      </c>
      <c r="O34" t="s" s="39">
        <v>58</v>
      </c>
      <c r="P34" t="s" s="39">
        <v>252</v>
      </c>
      <c r="Q34" t="s" s="39">
        <v>199</v>
      </c>
      <c r="R34" s="33"/>
      <c r="S34" t="s" s="46">
        <v>88</v>
      </c>
      <c r="T34" s="33"/>
      <c r="U34" t="s" s="56">
        <v>253</v>
      </c>
      <c r="V34" s="33"/>
      <c r="W34" s="43">
        <v>46131</v>
      </c>
      <c r="X34" s="44">
        <v>958.21</v>
      </c>
      <c r="Y34" t="s" s="45">
        <v>63</v>
      </c>
      <c r="Z34" t="s" s="45">
        <v>63</v>
      </c>
      <c r="AA34" t="s" s="46">
        <v>64</v>
      </c>
      <c r="AB34" t="s" s="58">
        <v>254</v>
      </c>
      <c r="AC34" t="s" s="58">
        <v>255</v>
      </c>
      <c r="AD34" s="47"/>
      <c r="AE34" s="33"/>
      <c r="AF34" t="s" s="46">
        <v>78</v>
      </c>
      <c r="AG34" t="s" s="49">
        <v>231</v>
      </c>
      <c r="AH34" s="16">
        <v>3</v>
      </c>
      <c r="AI34" s="16">
        <v>89389</v>
      </c>
      <c r="AJ34" s="50">
        <v>896.98</v>
      </c>
      <c r="AK34" s="50"/>
      <c r="AL34" s="51"/>
      <c r="AM34" s="51"/>
      <c r="AN34" s="50">
        <v>896.98</v>
      </c>
      <c r="AO34" t="s" s="49">
        <v>64</v>
      </c>
      <c r="AP34" s="52"/>
      <c r="AQ34" t="s" s="64">
        <v>256</v>
      </c>
      <c r="AR34" t="s" s="89">
        <v>257</v>
      </c>
      <c r="AS34" s="54"/>
      <c r="AT34" s="33"/>
      <c r="AU34" s="33"/>
      <c r="AV34" s="33"/>
      <c r="AW34" s="33"/>
      <c r="AX34" s="33"/>
      <c r="AY34" s="33"/>
      <c r="AZ34" s="33"/>
      <c r="BA34" s="33"/>
      <c r="BB34" t="s" s="46">
        <v>251</v>
      </c>
      <c r="BC34" s="33"/>
    </row>
    <row r="35" ht="144" customHeight="1">
      <c r="A35" s="34">
        <v>29</v>
      </c>
      <c r="B35" t="s" s="35">
        <v>53</v>
      </c>
      <c r="C35" t="s" s="87">
        <v>231</v>
      </c>
      <c r="D35" s="37">
        <v>5</v>
      </c>
      <c r="E35" s="38">
        <v>45777</v>
      </c>
      <c r="F35" t="s" s="39">
        <v>258</v>
      </c>
      <c r="G35" t="s" s="40">
        <v>258</v>
      </c>
      <c r="H35" t="s" s="39">
        <v>56</v>
      </c>
      <c r="I35" t="s" s="29">
        <v>57</v>
      </c>
      <c r="J35" t="s" s="39">
        <v>58</v>
      </c>
      <c r="K35" t="s" s="39">
        <v>72</v>
      </c>
      <c r="L35" t="s" s="39">
        <v>56</v>
      </c>
      <c r="M35" t="s" s="39">
        <v>56</v>
      </c>
      <c r="N35" t="s" s="39">
        <v>56</v>
      </c>
      <c r="O35" t="s" s="39">
        <v>58</v>
      </c>
      <c r="P35" t="s" s="39">
        <v>259</v>
      </c>
      <c r="Q35" t="s" s="39">
        <v>87</v>
      </c>
      <c r="R35" s="33"/>
      <c r="S35" s="33"/>
      <c r="T35" s="33"/>
      <c r="U35" t="s" s="56">
        <v>260</v>
      </c>
      <c r="V35" s="33"/>
      <c r="W35" s="43">
        <v>45750</v>
      </c>
      <c r="X35" s="44">
        <v>32665.61</v>
      </c>
      <c r="Y35" t="s" s="57">
        <v>75</v>
      </c>
      <c r="Z35" t="s" s="57">
        <v>75</v>
      </c>
      <c r="AA35" t="s" s="46">
        <v>64</v>
      </c>
      <c r="AB35" t="s" s="58">
        <v>261</v>
      </c>
      <c r="AC35" t="s" s="58">
        <v>260</v>
      </c>
      <c r="AD35" s="47"/>
      <c r="AE35" s="33"/>
      <c r="AF35" t="s" s="48">
        <v>67</v>
      </c>
      <c r="AG35" t="s" s="49">
        <v>231</v>
      </c>
      <c r="AH35" s="16">
        <v>5</v>
      </c>
      <c r="AI35" s="16">
        <v>89391</v>
      </c>
      <c r="AJ35" s="50">
        <v>4031.34</v>
      </c>
      <c r="AK35" s="50"/>
      <c r="AL35" s="51"/>
      <c r="AM35" s="51"/>
      <c r="AN35" s="50">
        <v>4031.34</v>
      </c>
      <c r="AO35" t="s" s="49">
        <v>64</v>
      </c>
      <c r="AP35" s="52"/>
      <c r="AQ35" s="53"/>
      <c r="AR35" t="s" s="49">
        <v>262</v>
      </c>
      <c r="AS35" s="54"/>
      <c r="AT35" s="33"/>
      <c r="AU35" s="33"/>
      <c r="AV35" s="33"/>
      <c r="AW35" s="33"/>
      <c r="AX35" s="33"/>
      <c r="AY35" s="33"/>
      <c r="AZ35" s="33"/>
      <c r="BA35" s="33"/>
      <c r="BB35" t="s" s="46">
        <v>258</v>
      </c>
      <c r="BC35" s="33"/>
    </row>
    <row r="36" ht="60" customHeight="1">
      <c r="A36" s="34">
        <v>28</v>
      </c>
      <c r="B36" t="s" s="35">
        <v>53</v>
      </c>
      <c r="C36" t="s" s="87">
        <v>231</v>
      </c>
      <c r="D36" s="37">
        <v>6</v>
      </c>
      <c r="E36" s="38">
        <v>45777</v>
      </c>
      <c r="F36" t="s" s="39">
        <v>263</v>
      </c>
      <c r="G36" t="s" s="40">
        <v>263</v>
      </c>
      <c r="H36" t="s" s="39">
        <v>56</v>
      </c>
      <c r="I36" t="s" s="29">
        <v>71</v>
      </c>
      <c r="J36" t="s" s="39">
        <v>58</v>
      </c>
      <c r="K36" t="s" s="39">
        <v>59</v>
      </c>
      <c r="L36" s="41"/>
      <c r="M36" s="41"/>
      <c r="N36" s="41"/>
      <c r="O36" t="s" s="39">
        <v>58</v>
      </c>
      <c r="P36" t="s" s="39">
        <v>264</v>
      </c>
      <c r="Q36" t="s" s="39">
        <v>61</v>
      </c>
      <c r="R36" t="s" s="39">
        <v>56</v>
      </c>
      <c r="S36" s="33"/>
      <c r="T36" s="33"/>
      <c r="U36" t="s" s="56">
        <v>265</v>
      </c>
      <c r="V36" s="33"/>
      <c r="W36" t="s" s="46">
        <v>95</v>
      </c>
      <c r="X36" s="44">
        <v>0</v>
      </c>
      <c r="Y36" t="s" s="45">
        <v>63</v>
      </c>
      <c r="Z36" t="s" s="45">
        <v>63</v>
      </c>
      <c r="AA36" t="s" s="57">
        <v>96</v>
      </c>
      <c r="AB36" t="s" s="58">
        <v>266</v>
      </c>
      <c r="AC36" t="s" s="58">
        <v>267</v>
      </c>
      <c r="AD36" s="47"/>
      <c r="AE36" s="33"/>
      <c r="AF36" s="33"/>
      <c r="AG36" s="33"/>
      <c r="AH36" s="3"/>
      <c r="AI36" s="90">
        <v>89392</v>
      </c>
      <c r="AJ36" s="76">
        <v>1421.83</v>
      </c>
      <c r="AK36" s="76"/>
      <c r="AL36" s="44"/>
      <c r="AM36" s="44"/>
      <c r="AN36" s="44"/>
      <c r="AO36" t="s" s="57">
        <v>96</v>
      </c>
      <c r="AP36" s="33"/>
      <c r="AQ36" s="47"/>
      <c r="AR36" s="47"/>
      <c r="AS36" s="54"/>
      <c r="AT36" s="33"/>
      <c r="AU36" s="33"/>
      <c r="AV36" s="33"/>
      <c r="AW36" s="33"/>
      <c r="AX36" s="33"/>
      <c r="AY36" s="33"/>
      <c r="AZ36" s="33"/>
      <c r="BA36" s="33"/>
      <c r="BB36" t="s" s="46">
        <v>263</v>
      </c>
      <c r="BC36" s="33"/>
    </row>
    <row r="37" ht="108" customHeight="1">
      <c r="A37" s="34">
        <v>20</v>
      </c>
      <c r="B37" t="s" s="35">
        <v>53</v>
      </c>
      <c r="C37" t="s" s="91">
        <v>54</v>
      </c>
      <c r="D37" s="37">
        <v>1</v>
      </c>
      <c r="E37" s="38">
        <v>45769</v>
      </c>
      <c r="F37" t="s" s="39">
        <v>268</v>
      </c>
      <c r="G37" t="s" s="40">
        <v>269</v>
      </c>
      <c r="H37" t="s" s="39">
        <v>153</v>
      </c>
      <c r="I37" t="s" s="29">
        <v>57</v>
      </c>
      <c r="J37" t="s" s="39">
        <v>58</v>
      </c>
      <c r="K37" t="s" s="39">
        <v>161</v>
      </c>
      <c r="L37" t="s" s="39">
        <v>153</v>
      </c>
      <c r="M37" t="s" s="39">
        <v>153</v>
      </c>
      <c r="N37" t="s" s="39">
        <v>153</v>
      </c>
      <c r="O37" t="s" s="39">
        <v>58</v>
      </c>
      <c r="P37" t="s" s="39">
        <v>270</v>
      </c>
      <c r="Q37" t="s" s="39">
        <v>271</v>
      </c>
      <c r="R37" t="s" s="39">
        <v>87</v>
      </c>
      <c r="S37" t="s" s="46">
        <v>272</v>
      </c>
      <c r="T37" s="33"/>
      <c r="U37" t="s" s="56">
        <v>273</v>
      </c>
      <c r="V37" s="33"/>
      <c r="W37" s="43">
        <v>45747</v>
      </c>
      <c r="X37" s="44">
        <v>29210.92</v>
      </c>
      <c r="Y37" t="s" s="57">
        <v>75</v>
      </c>
      <c r="Z37" t="s" s="57">
        <v>75</v>
      </c>
      <c r="AA37" t="s" s="46">
        <v>64</v>
      </c>
      <c r="AB37" t="s" s="58">
        <v>274</v>
      </c>
      <c r="AC37" t="s" s="58">
        <v>275</v>
      </c>
      <c r="AD37" s="47"/>
      <c r="AE37" s="33"/>
      <c r="AF37" t="s" s="48">
        <v>67</v>
      </c>
      <c r="AG37" t="s" s="49">
        <v>54</v>
      </c>
      <c r="AH37" s="16">
        <v>5</v>
      </c>
      <c r="AI37" s="16">
        <v>89395</v>
      </c>
      <c r="AJ37" s="50">
        <v>1937.5</v>
      </c>
      <c r="AK37" s="50"/>
      <c r="AL37" s="51"/>
      <c r="AM37" s="51"/>
      <c r="AN37" s="50">
        <v>1937.5</v>
      </c>
      <c r="AO37" t="s" s="49">
        <v>64</v>
      </c>
      <c r="AP37" s="52"/>
      <c r="AQ37" s="53"/>
      <c r="AR37" t="s" s="89">
        <v>276</v>
      </c>
      <c r="AS37" s="54"/>
      <c r="AT37" s="33"/>
      <c r="AU37" s="33"/>
      <c r="AV37" s="33"/>
      <c r="AW37" s="33"/>
      <c r="AX37" s="33"/>
      <c r="AY37" s="33"/>
      <c r="AZ37" s="33"/>
      <c r="BA37" s="33"/>
      <c r="BB37" t="s" s="46">
        <v>269</v>
      </c>
      <c r="BC37" s="33"/>
    </row>
    <row r="38" ht="72" customHeight="1">
      <c r="A38" s="34">
        <v>21</v>
      </c>
      <c r="B38" t="s" s="35">
        <v>53</v>
      </c>
      <c r="C38" t="s" s="91">
        <v>54</v>
      </c>
      <c r="D38" s="37">
        <v>2</v>
      </c>
      <c r="E38" s="38">
        <v>45777</v>
      </c>
      <c r="F38" t="s" s="39">
        <v>277</v>
      </c>
      <c r="G38" t="s" s="40">
        <v>277</v>
      </c>
      <c r="H38" t="s" s="39">
        <v>56</v>
      </c>
      <c r="I38" t="s" s="29">
        <v>71</v>
      </c>
      <c r="J38" t="s" s="39">
        <v>58</v>
      </c>
      <c r="K38" t="s" s="39">
        <v>59</v>
      </c>
      <c r="L38" s="41"/>
      <c r="M38" s="41"/>
      <c r="N38" s="41"/>
      <c r="O38" t="s" s="39">
        <v>58</v>
      </c>
      <c r="P38" t="s" s="39">
        <v>278</v>
      </c>
      <c r="Q38" t="s" s="39">
        <v>61</v>
      </c>
      <c r="R38" t="s" s="39">
        <v>56</v>
      </c>
      <c r="S38" s="33"/>
      <c r="T38" s="33"/>
      <c r="U38" t="s" s="56">
        <v>279</v>
      </c>
      <c r="V38" s="33"/>
      <c r="W38" t="s" s="46">
        <v>95</v>
      </c>
      <c r="X38" s="44">
        <v>0</v>
      </c>
      <c r="Y38" t="s" s="46">
        <v>112</v>
      </c>
      <c r="Z38" t="s" s="45">
        <v>63</v>
      </c>
      <c r="AA38" s="33"/>
      <c r="AB38" t="s" s="58">
        <v>280</v>
      </c>
      <c r="AC38" t="s" s="58">
        <v>281</v>
      </c>
      <c r="AD38" s="47"/>
      <c r="AE38" s="33"/>
      <c r="AF38" t="s" s="48">
        <v>67</v>
      </c>
      <c r="AG38" t="s" s="39">
        <v>54</v>
      </c>
      <c r="AH38" s="60">
        <v>2</v>
      </c>
      <c r="AI38" s="60">
        <v>89406</v>
      </c>
      <c r="AJ38" s="61">
        <v>653.95</v>
      </c>
      <c r="AK38" s="61"/>
      <c r="AL38" s="61">
        <v>653.95</v>
      </c>
      <c r="AM38" s="62"/>
      <c r="AN38" s="62"/>
      <c r="AO38" s="41"/>
      <c r="AP38" s="41"/>
      <c r="AQ38" t="s" s="39">
        <v>282</v>
      </c>
      <c r="AR38" s="63"/>
      <c r="AS38" s="54"/>
      <c r="AT38" s="33"/>
      <c r="AU38" s="33"/>
      <c r="AV38" s="33"/>
      <c r="AW38" s="33"/>
      <c r="AX38" s="33"/>
      <c r="AY38" s="33"/>
      <c r="AZ38" s="33"/>
      <c r="BA38" s="33"/>
      <c r="BB38" t="s" s="46">
        <v>277</v>
      </c>
      <c r="BC38" s="33"/>
    </row>
    <row r="39" ht="48" customHeight="1">
      <c r="A39" s="34">
        <v>24</v>
      </c>
      <c r="B39" t="s" s="35">
        <v>53</v>
      </c>
      <c r="C39" t="s" s="91">
        <v>54</v>
      </c>
      <c r="D39" s="37">
        <v>3</v>
      </c>
      <c r="E39" s="38">
        <v>45777</v>
      </c>
      <c r="F39" t="s" s="39">
        <v>283</v>
      </c>
      <c r="G39" t="s" s="40">
        <v>284</v>
      </c>
      <c r="H39" t="s" s="39">
        <v>56</v>
      </c>
      <c r="I39" t="s" s="29">
        <v>71</v>
      </c>
      <c r="J39" t="s" s="39">
        <v>58</v>
      </c>
      <c r="K39" t="s" s="39">
        <v>93</v>
      </c>
      <c r="L39" t="s" s="39">
        <v>56</v>
      </c>
      <c r="M39" t="s" s="39">
        <v>56</v>
      </c>
      <c r="N39" t="s" s="39">
        <v>56</v>
      </c>
      <c r="O39" t="s" s="39">
        <v>58</v>
      </c>
      <c r="P39" t="s" s="39">
        <v>285</v>
      </c>
      <c r="Q39" t="s" s="39">
        <v>87</v>
      </c>
      <c r="R39" s="33"/>
      <c r="S39" s="33"/>
      <c r="T39" s="33"/>
      <c r="U39" t="s" s="56">
        <v>286</v>
      </c>
      <c r="V39" s="33"/>
      <c r="W39" t="s" s="46">
        <v>95</v>
      </c>
      <c r="X39" s="44">
        <v>0</v>
      </c>
      <c r="Y39" t="s" s="57">
        <v>75</v>
      </c>
      <c r="Z39" t="s" s="57">
        <v>75</v>
      </c>
      <c r="AA39" s="33"/>
      <c r="AB39" t="s" s="58">
        <v>287</v>
      </c>
      <c r="AC39" t="s" s="58">
        <v>288</v>
      </c>
      <c r="AD39" s="47"/>
      <c r="AE39" s="33"/>
      <c r="AF39" t="s" s="46">
        <v>78</v>
      </c>
      <c r="AG39" t="s" s="39">
        <v>54</v>
      </c>
      <c r="AH39" s="60">
        <v>1</v>
      </c>
      <c r="AI39" s="60">
        <v>89397</v>
      </c>
      <c r="AJ39" s="61">
        <v>609.02</v>
      </c>
      <c r="AK39" s="61">
        <v>609</v>
      </c>
      <c r="AL39" s="61">
        <v>7091.85</v>
      </c>
      <c r="AM39" s="62"/>
      <c r="AN39" s="62"/>
      <c r="AO39" s="41"/>
      <c r="AP39" s="41"/>
      <c r="AQ39" t="s" s="39">
        <v>289</v>
      </c>
      <c r="AR39" t="s" s="39">
        <v>290</v>
      </c>
      <c r="AS39" s="54"/>
      <c r="AT39" s="33"/>
      <c r="AU39" s="33"/>
      <c r="AV39" s="33"/>
      <c r="AW39" s="33"/>
      <c r="AX39" s="33"/>
      <c r="AY39" s="33"/>
      <c r="AZ39" s="33"/>
      <c r="BA39" s="33"/>
      <c r="BB39" t="s" s="46">
        <v>284</v>
      </c>
      <c r="BC39" s="33"/>
    </row>
    <row r="40" ht="72" customHeight="1">
      <c r="A40" s="34">
        <v>23</v>
      </c>
      <c r="B40" t="s" s="35">
        <v>53</v>
      </c>
      <c r="C40" t="s" s="91">
        <v>54</v>
      </c>
      <c r="D40" s="37">
        <v>4</v>
      </c>
      <c r="E40" s="38">
        <v>45777</v>
      </c>
      <c r="F40" t="s" s="39">
        <v>291</v>
      </c>
      <c r="G40" t="s" s="40">
        <v>291</v>
      </c>
      <c r="H40" t="s" s="39">
        <v>56</v>
      </c>
      <c r="I40" t="s" s="29">
        <v>57</v>
      </c>
      <c r="J40" t="s" s="39">
        <v>58</v>
      </c>
      <c r="K40" t="s" s="39">
        <v>59</v>
      </c>
      <c r="L40" s="41"/>
      <c r="M40" s="41"/>
      <c r="N40" s="41"/>
      <c r="O40" t="s" s="39">
        <v>58</v>
      </c>
      <c r="P40" t="s" s="39">
        <v>292</v>
      </c>
      <c r="Q40" t="s" s="39">
        <v>61</v>
      </c>
      <c r="R40" t="s" s="39">
        <v>56</v>
      </c>
      <c r="S40" s="33"/>
      <c r="T40" s="33"/>
      <c r="U40" t="s" s="64">
        <v>293</v>
      </c>
      <c r="V40" s="33"/>
      <c r="W40" s="43">
        <v>45750</v>
      </c>
      <c r="X40" s="44">
        <v>6272.59</v>
      </c>
      <c r="Y40" t="s" s="45">
        <v>63</v>
      </c>
      <c r="Z40" t="s" s="45">
        <v>63</v>
      </c>
      <c r="AA40" t="s" s="46">
        <v>64</v>
      </c>
      <c r="AB40" t="s" s="39">
        <v>294</v>
      </c>
      <c r="AC40" t="s" s="39">
        <v>295</v>
      </c>
      <c r="AD40" s="47"/>
      <c r="AE40" s="33"/>
      <c r="AF40" t="s" s="46">
        <v>78</v>
      </c>
      <c r="AG40" t="s" s="49">
        <v>54</v>
      </c>
      <c r="AH40" s="16">
        <v>2</v>
      </c>
      <c r="AI40" s="16">
        <v>89398</v>
      </c>
      <c r="AJ40" s="50">
        <v>657.16</v>
      </c>
      <c r="AK40" s="50"/>
      <c r="AL40" s="51"/>
      <c r="AM40" s="51"/>
      <c r="AN40" s="50">
        <v>657.16</v>
      </c>
      <c r="AO40" t="s" s="49">
        <v>64</v>
      </c>
      <c r="AP40" s="52"/>
      <c r="AQ40" s="53"/>
      <c r="AR40" s="53"/>
      <c r="AS40" s="54"/>
      <c r="AT40" s="33"/>
      <c r="AU40" s="33"/>
      <c r="AV40" s="33"/>
      <c r="AW40" s="33"/>
      <c r="AX40" s="33"/>
      <c r="AY40" s="33"/>
      <c r="AZ40" s="33"/>
      <c r="BA40" s="33"/>
      <c r="BB40" t="s" s="46">
        <v>291</v>
      </c>
      <c r="BC40" s="33"/>
    </row>
    <row r="41" ht="36" customHeight="1">
      <c r="A41" s="34">
        <v>7</v>
      </c>
      <c r="B41" t="s" s="35">
        <v>53</v>
      </c>
      <c r="C41" t="s" s="91">
        <v>54</v>
      </c>
      <c r="D41" s="37">
        <v>5</v>
      </c>
      <c r="E41" s="38">
        <v>45777</v>
      </c>
      <c r="F41" t="s" s="39">
        <v>296</v>
      </c>
      <c r="G41" t="s" s="40">
        <v>296</v>
      </c>
      <c r="H41" t="s" s="39">
        <v>56</v>
      </c>
      <c r="I41" t="s" s="29">
        <v>57</v>
      </c>
      <c r="J41" t="s" s="39">
        <v>58</v>
      </c>
      <c r="K41" t="s" s="39">
        <v>59</v>
      </c>
      <c r="L41" s="41"/>
      <c r="M41" s="41"/>
      <c r="N41" s="41"/>
      <c r="O41" t="s" s="39">
        <v>58</v>
      </c>
      <c r="P41" t="s" s="39">
        <v>297</v>
      </c>
      <c r="Q41" t="s" s="39">
        <v>61</v>
      </c>
      <c r="R41" s="41"/>
      <c r="S41" s="33"/>
      <c r="T41" s="33"/>
      <c r="U41" t="s" s="64">
        <v>298</v>
      </c>
      <c r="V41" s="33"/>
      <c r="W41" s="43">
        <v>45766</v>
      </c>
      <c r="X41" s="44">
        <v>8366.450000000001</v>
      </c>
      <c r="Y41" t="s" s="46">
        <v>112</v>
      </c>
      <c r="Z41" t="s" s="45">
        <v>63</v>
      </c>
      <c r="AA41" t="s" s="46">
        <v>64</v>
      </c>
      <c r="AB41" t="s" s="39">
        <v>113</v>
      </c>
      <c r="AC41" t="s" s="39">
        <v>299</v>
      </c>
      <c r="AD41" s="47"/>
      <c r="AE41" s="33"/>
      <c r="AF41" t="s" s="46">
        <v>78</v>
      </c>
      <c r="AG41" t="s" s="39">
        <v>54</v>
      </c>
      <c r="AH41" s="60">
        <v>6</v>
      </c>
      <c r="AI41" s="60">
        <v>89405</v>
      </c>
      <c r="AJ41" s="61">
        <v>1960.37</v>
      </c>
      <c r="AK41" s="61"/>
      <c r="AL41" s="62">
        <v>5761.6</v>
      </c>
      <c r="AM41" s="62"/>
      <c r="AN41" s="62"/>
      <c r="AO41" t="s" s="39">
        <v>64</v>
      </c>
      <c r="AP41" s="41"/>
      <c r="AQ41" t="s" s="39">
        <v>300</v>
      </c>
      <c r="AR41" t="s" s="39">
        <v>301</v>
      </c>
      <c r="AS41" s="54"/>
      <c r="AT41" s="33"/>
      <c r="AU41" s="33"/>
      <c r="AV41" s="33"/>
      <c r="AW41" s="33"/>
      <c r="AX41" s="33"/>
      <c r="AY41" s="33"/>
      <c r="AZ41" s="33"/>
      <c r="BA41" s="33"/>
      <c r="BB41" t="s" s="46">
        <v>296</v>
      </c>
      <c r="BC41" s="33"/>
    </row>
    <row r="42" ht="12" customHeight="1">
      <c r="A42" s="3"/>
      <c r="B42" s="76"/>
      <c r="C42" t="s" s="77">
        <v>210</v>
      </c>
      <c r="D42" s="37">
        <v>5</v>
      </c>
      <c r="E42" s="78"/>
      <c r="F42" t="s" s="77">
        <v>302</v>
      </c>
      <c r="G42" s="79"/>
      <c r="H42" s="33"/>
      <c r="I42" s="3"/>
      <c r="J42" s="33"/>
      <c r="K42" s="33"/>
      <c r="L42" s="33"/>
      <c r="M42" s="33"/>
      <c r="N42" s="33"/>
      <c r="O42" s="33"/>
      <c r="P42" s="33"/>
      <c r="Q42" s="47"/>
      <c r="R42" s="3"/>
      <c r="S42" s="33"/>
      <c r="T42" s="33"/>
      <c r="U42" s="33"/>
      <c r="V42" s="33"/>
      <c r="W42" s="33"/>
      <c r="X42" s="44"/>
      <c r="Y42" s="63"/>
      <c r="Z42" s="63"/>
      <c r="AA42" s="33"/>
      <c r="AB42" s="92"/>
      <c r="AC42" s="47"/>
      <c r="AD42" s="47"/>
      <c r="AE42" s="33"/>
      <c r="AF42" s="33"/>
      <c r="AG42" s="33"/>
      <c r="AH42" s="3"/>
      <c r="AI42" s="90">
        <v>89220</v>
      </c>
      <c r="AJ42" s="76"/>
      <c r="AK42" s="76"/>
      <c r="AL42" s="44"/>
      <c r="AM42" s="44"/>
      <c r="AN42" s="44"/>
      <c r="AO42" s="33"/>
      <c r="AP42" s="33"/>
      <c r="AQ42" s="47"/>
      <c r="AR42" s="47"/>
      <c r="AS42" s="54"/>
      <c r="AT42" s="33"/>
      <c r="AU42" s="33"/>
      <c r="AV42" s="33"/>
      <c r="AW42" s="33"/>
      <c r="AX42" s="33"/>
      <c r="AY42" s="33"/>
      <c r="AZ42" s="33"/>
      <c r="BA42" s="33"/>
      <c r="BB42" s="33"/>
      <c r="BC42" s="33"/>
    </row>
    <row r="43" ht="84" customHeight="1">
      <c r="A43" s="34">
        <v>32</v>
      </c>
      <c r="B43" t="s" s="35">
        <v>53</v>
      </c>
      <c r="C43" t="s" s="93">
        <v>303</v>
      </c>
      <c r="D43" t="s" s="94">
        <v>304</v>
      </c>
      <c r="E43" s="38">
        <v>45775</v>
      </c>
      <c r="F43" t="s" s="39">
        <v>305</v>
      </c>
      <c r="G43" t="s" s="40">
        <v>305</v>
      </c>
      <c r="H43" t="s" s="39">
        <v>70</v>
      </c>
      <c r="I43" t="s" s="29">
        <v>71</v>
      </c>
      <c r="J43" t="s" s="39">
        <v>58</v>
      </c>
      <c r="K43" t="s" s="39">
        <v>93</v>
      </c>
      <c r="L43" t="s" s="39">
        <v>70</v>
      </c>
      <c r="M43" t="s" s="39">
        <v>70</v>
      </c>
      <c r="N43" t="s" s="39">
        <v>70</v>
      </c>
      <c r="O43" t="s" s="39">
        <v>103</v>
      </c>
      <c r="P43" t="s" s="39">
        <v>306</v>
      </c>
      <c r="Q43" t="s" s="39">
        <v>70</v>
      </c>
      <c r="R43" s="33"/>
      <c r="S43" t="s" s="46">
        <v>307</v>
      </c>
      <c r="T43" s="33"/>
      <c r="U43" t="s" s="56">
        <v>308</v>
      </c>
      <c r="V43" s="33"/>
      <c r="W43" t="s" s="46">
        <v>95</v>
      </c>
      <c r="X43" s="44">
        <v>-116.54</v>
      </c>
      <c r="Y43" t="s" s="45">
        <v>63</v>
      </c>
      <c r="Z43" t="s" s="45">
        <v>63</v>
      </c>
      <c r="AA43" t="s" s="57">
        <v>96</v>
      </c>
      <c r="AB43" t="s" s="39">
        <v>309</v>
      </c>
      <c r="AC43" t="s" s="39">
        <v>310</v>
      </c>
      <c r="AD43" s="47"/>
      <c r="AE43" s="33"/>
      <c r="AF43" t="s" s="46">
        <v>78</v>
      </c>
      <c r="AG43" t="s" s="39">
        <v>311</v>
      </c>
      <c r="AH43" s="60">
        <v>1</v>
      </c>
      <c r="AI43" s="60">
        <v>89372</v>
      </c>
      <c r="AJ43" s="61">
        <v>116.54</v>
      </c>
      <c r="AK43" s="61"/>
      <c r="AL43" s="62"/>
      <c r="AM43" s="62"/>
      <c r="AN43" s="62">
        <v>0</v>
      </c>
      <c r="AO43" t="s" s="57">
        <v>96</v>
      </c>
      <c r="AP43" s="41"/>
      <c r="AQ43" t="s" s="39">
        <v>312</v>
      </c>
      <c r="AR43" s="63"/>
      <c r="AS43" s="54"/>
      <c r="AT43" s="33"/>
      <c r="AU43" s="33"/>
      <c r="AV43" s="33"/>
      <c r="AW43" s="33"/>
      <c r="AX43" s="33"/>
      <c r="AY43" s="33"/>
      <c r="AZ43" s="33"/>
      <c r="BA43" s="33"/>
      <c r="BB43" t="s" s="46">
        <v>305</v>
      </c>
      <c r="BC43" s="33"/>
    </row>
    <row r="44" ht="12" customHeight="1">
      <c r="A44" s="95"/>
      <c r="B44" t="s" s="96">
        <v>53</v>
      </c>
      <c r="C44" s="97"/>
      <c r="D44" s="98"/>
      <c r="E44" s="99">
        <v>45777</v>
      </c>
      <c r="F44" t="s" s="100">
        <v>313</v>
      </c>
      <c r="G44" s="101"/>
      <c r="H44" t="s" s="100">
        <v>56</v>
      </c>
      <c r="I44" s="95"/>
      <c r="J44" s="102"/>
      <c r="K44" s="102"/>
      <c r="L44" s="102"/>
      <c r="M44" s="102"/>
      <c r="N44" s="102"/>
      <c r="O44" s="102"/>
      <c r="P44" t="s" s="100">
        <v>314</v>
      </c>
      <c r="Q44" t="s" s="100">
        <v>87</v>
      </c>
      <c r="R44" s="102"/>
      <c r="S44" s="102"/>
      <c r="T44" s="102"/>
      <c r="U44" s="102"/>
      <c r="V44" s="102"/>
      <c r="W44" t="s" s="100">
        <v>95</v>
      </c>
      <c r="X44" s="103">
        <v>0</v>
      </c>
      <c r="Y44" s="104"/>
      <c r="Z44" s="102"/>
      <c r="AA44" s="102"/>
      <c r="AB44" t="s" s="100">
        <v>315</v>
      </c>
      <c r="AC44" s="104"/>
      <c r="AD44" s="104"/>
      <c r="AE44" s="102"/>
      <c r="AF44" s="102"/>
      <c r="AG44" s="102"/>
      <c r="AH44" s="95"/>
      <c r="AI44" s="95"/>
      <c r="AJ44" s="97"/>
      <c r="AK44" s="97"/>
      <c r="AL44" s="103"/>
      <c r="AM44" s="103"/>
      <c r="AN44" s="103"/>
      <c r="AO44" s="102"/>
      <c r="AP44" s="102"/>
      <c r="AQ44" s="104"/>
      <c r="AR44" s="104"/>
      <c r="AS44" s="105"/>
      <c r="AT44" s="102"/>
      <c r="AU44" s="102"/>
      <c r="AV44" s="102"/>
      <c r="AW44" s="102"/>
      <c r="AX44" s="102"/>
      <c r="AY44" s="102"/>
      <c r="AZ44" s="102"/>
      <c r="BA44" s="102"/>
      <c r="BB44" s="106"/>
      <c r="BC44" s="102"/>
    </row>
    <row r="45" ht="12" customHeight="1">
      <c r="A45" t="s" s="107">
        <v>316</v>
      </c>
      <c r="B45" s="3"/>
      <c r="C45" s="76"/>
      <c r="D45" s="69"/>
      <c r="E45" s="71">
        <v>45778</v>
      </c>
      <c r="F45" t="s" s="46">
        <v>188</v>
      </c>
      <c r="G45" s="79"/>
      <c r="H45" s="33"/>
      <c r="I45" s="3"/>
      <c r="J45" s="33"/>
      <c r="K45" s="33"/>
      <c r="L45" s="33"/>
      <c r="M45" s="33"/>
      <c r="N45" s="33"/>
      <c r="O45" s="33"/>
      <c r="P45" s="33"/>
      <c r="Q45" s="47"/>
      <c r="R45" s="33"/>
      <c r="S45" s="33"/>
      <c r="T45" s="33"/>
      <c r="U45" s="33"/>
      <c r="V45" s="33"/>
      <c r="W45" s="33"/>
      <c r="X45" s="108"/>
      <c r="Y45" s="47"/>
      <c r="Z45" s="33"/>
      <c r="AA45" s="33"/>
      <c r="AB45" s="33"/>
      <c r="AC45" s="47"/>
      <c r="AD45" s="47"/>
      <c r="AE45" s="33"/>
      <c r="AF45" t="s" s="56">
        <v>70</v>
      </c>
      <c r="AG45" t="s" s="39">
        <v>61</v>
      </c>
      <c r="AH45" s="60">
        <v>1</v>
      </c>
      <c r="AI45" s="70"/>
      <c r="AJ45" s="61"/>
      <c r="AK45" s="61"/>
      <c r="AL45" s="62">
        <v>1642.5</v>
      </c>
      <c r="AM45" s="62"/>
      <c r="AN45" s="62"/>
      <c r="AO45" s="109"/>
      <c r="AP45" s="41"/>
      <c r="AQ45" t="s" s="39">
        <v>317</v>
      </c>
      <c r="AR45" s="63"/>
      <c r="AS45" s="54"/>
      <c r="AT45" s="33"/>
      <c r="AU45" s="33"/>
      <c r="AV45" s="33"/>
      <c r="AW45" s="33"/>
      <c r="AX45" s="33"/>
      <c r="AY45" s="33"/>
      <c r="AZ45" s="33"/>
      <c r="BA45" s="33"/>
      <c r="BB45" s="33"/>
      <c r="BC45" s="33"/>
    </row>
    <row r="46" ht="48" customHeight="1">
      <c r="A46" t="s" s="107">
        <v>316</v>
      </c>
      <c r="B46" s="3"/>
      <c r="C46" s="76"/>
      <c r="D46" s="69"/>
      <c r="E46" s="71">
        <v>45778</v>
      </c>
      <c r="F46" t="s" s="46">
        <v>108</v>
      </c>
      <c r="G46" s="79"/>
      <c r="H46" s="33"/>
      <c r="I46" s="3"/>
      <c r="J46" s="33"/>
      <c r="K46" s="33"/>
      <c r="L46" s="33"/>
      <c r="M46" s="33"/>
      <c r="N46" s="33"/>
      <c r="O46" s="33"/>
      <c r="P46" s="33"/>
      <c r="Q46" s="47"/>
      <c r="R46" s="33"/>
      <c r="S46" s="33"/>
      <c r="T46" s="33"/>
      <c r="U46" s="33"/>
      <c r="V46" s="33"/>
      <c r="W46" s="33"/>
      <c r="X46" s="108"/>
      <c r="Y46" s="47"/>
      <c r="Z46" s="33"/>
      <c r="AA46" s="33"/>
      <c r="AB46" s="33"/>
      <c r="AC46" s="47"/>
      <c r="AD46" s="47"/>
      <c r="AE46" s="33"/>
      <c r="AF46" t="s" s="46">
        <v>78</v>
      </c>
      <c r="AG46" t="s" s="39">
        <v>61</v>
      </c>
      <c r="AH46" s="60">
        <v>1</v>
      </c>
      <c r="AI46" s="70"/>
      <c r="AJ46" s="61"/>
      <c r="AK46" s="61"/>
      <c r="AL46" s="62">
        <v>2974.1</v>
      </c>
      <c r="AM46" s="62"/>
      <c r="AN46" s="62"/>
      <c r="AO46" s="109"/>
      <c r="AP46" s="41"/>
      <c r="AQ46" t="s" s="39">
        <v>318</v>
      </c>
      <c r="AR46" t="s" s="39">
        <v>319</v>
      </c>
      <c r="AS46" s="54"/>
      <c r="AT46" s="33"/>
      <c r="AU46" s="33"/>
      <c r="AV46" s="33"/>
      <c r="AW46" s="33"/>
      <c r="AX46" s="33"/>
      <c r="AY46" s="33"/>
      <c r="AZ46" s="33"/>
      <c r="BA46" s="33"/>
      <c r="BB46" s="33"/>
      <c r="BC46" s="33"/>
    </row>
    <row r="47" ht="24" customHeight="1">
      <c r="A47" t="s" s="107">
        <v>316</v>
      </c>
      <c r="B47" s="3"/>
      <c r="C47" s="76"/>
      <c r="D47" s="69"/>
      <c r="E47" s="71">
        <v>45778</v>
      </c>
      <c r="F47" t="s" s="46">
        <v>159</v>
      </c>
      <c r="G47" s="79"/>
      <c r="H47" s="33"/>
      <c r="I47" s="3"/>
      <c r="J47" s="33"/>
      <c r="K47" s="33"/>
      <c r="L47" s="33"/>
      <c r="M47" s="33"/>
      <c r="N47" s="33"/>
      <c r="O47" s="33"/>
      <c r="P47" s="33"/>
      <c r="Q47" s="47"/>
      <c r="R47" s="33"/>
      <c r="S47" s="33"/>
      <c r="T47" s="33"/>
      <c r="U47" s="33"/>
      <c r="V47" s="33"/>
      <c r="W47" s="33"/>
      <c r="X47" s="108"/>
      <c r="Y47" s="47"/>
      <c r="Z47" s="33"/>
      <c r="AA47" s="33"/>
      <c r="AB47" s="33"/>
      <c r="AC47" s="47"/>
      <c r="AD47" s="47"/>
      <c r="AE47" s="33"/>
      <c r="AF47" t="s" s="48">
        <v>67</v>
      </c>
      <c r="AG47" t="s" s="39">
        <v>136</v>
      </c>
      <c r="AH47" s="60">
        <v>1</v>
      </c>
      <c r="AI47" s="70"/>
      <c r="AJ47" s="61"/>
      <c r="AK47" s="61"/>
      <c r="AL47" s="62">
        <v>360</v>
      </c>
      <c r="AM47" s="62"/>
      <c r="AN47" s="62"/>
      <c r="AO47" s="109"/>
      <c r="AP47" s="41"/>
      <c r="AQ47" t="s" s="64">
        <v>320</v>
      </c>
      <c r="AR47" s="63"/>
      <c r="AS47" s="54"/>
      <c r="AT47" s="33"/>
      <c r="AU47" s="33"/>
      <c r="AV47" s="33"/>
      <c r="AW47" s="33"/>
      <c r="AX47" s="33"/>
      <c r="AY47" s="33"/>
      <c r="AZ47" s="33"/>
      <c r="BA47" s="33"/>
      <c r="BB47" s="33"/>
      <c r="BC47" s="33"/>
    </row>
    <row r="48" ht="12" customHeight="1">
      <c r="A48" s="3"/>
      <c r="B48" s="3"/>
      <c r="C48" s="76"/>
      <c r="D48" s="69"/>
      <c r="E48" s="110"/>
      <c r="F48" s="111"/>
      <c r="G48" s="79"/>
      <c r="H48" s="33"/>
      <c r="I48" s="3"/>
      <c r="J48" s="33"/>
      <c r="K48" s="33"/>
      <c r="L48" s="33"/>
      <c r="M48" s="33"/>
      <c r="N48" s="33"/>
      <c r="O48" s="33"/>
      <c r="P48" s="33"/>
      <c r="Q48" s="47"/>
      <c r="R48" s="33"/>
      <c r="S48" s="33"/>
      <c r="T48" s="33"/>
      <c r="U48" s="33"/>
      <c r="V48" s="33"/>
      <c r="W48" s="33"/>
      <c r="X48" s="108"/>
      <c r="Y48" s="47"/>
      <c r="Z48" s="33"/>
      <c r="AA48" s="33"/>
      <c r="AB48" s="33"/>
      <c r="AC48" s="47"/>
      <c r="AD48" s="47"/>
      <c r="AE48" s="33"/>
      <c r="AF48" s="33"/>
      <c r="AG48" s="33"/>
      <c r="AH48" s="3"/>
      <c r="AI48" s="3"/>
      <c r="AJ48" s="76"/>
      <c r="AK48" s="76"/>
      <c r="AL48" s="44"/>
      <c r="AM48" s="44"/>
      <c r="AN48" s="44"/>
      <c r="AO48" s="69"/>
      <c r="AP48" s="33"/>
      <c r="AQ48" s="47"/>
      <c r="AR48" s="47"/>
      <c r="AS48" s="54"/>
      <c r="AT48" s="33"/>
      <c r="AU48" s="33"/>
      <c r="AV48" s="33"/>
      <c r="AW48" s="33"/>
      <c r="AX48" s="33"/>
      <c r="AY48" s="33"/>
      <c r="AZ48" s="33"/>
      <c r="BA48" s="33"/>
      <c r="BB48" s="33"/>
      <c r="BC48" s="33"/>
    </row>
    <row r="49" ht="12" customHeight="1">
      <c r="A49" s="3"/>
      <c r="B49" s="3"/>
      <c r="C49" s="76"/>
      <c r="D49" s="69"/>
      <c r="E49" s="110"/>
      <c r="F49" s="111"/>
      <c r="G49" s="79"/>
      <c r="H49" s="33"/>
      <c r="I49" s="3"/>
      <c r="J49" s="33"/>
      <c r="K49" s="33"/>
      <c r="L49" s="33"/>
      <c r="M49" s="33"/>
      <c r="N49" s="33"/>
      <c r="O49" s="33"/>
      <c r="P49" s="33"/>
      <c r="Q49" s="47"/>
      <c r="R49" s="33"/>
      <c r="S49" s="33"/>
      <c r="T49" s="33"/>
      <c r="U49" s="33"/>
      <c r="V49" s="33"/>
      <c r="W49" s="33"/>
      <c r="X49" s="108"/>
      <c r="Y49" s="47"/>
      <c r="Z49" s="33"/>
      <c r="AA49" s="33"/>
      <c r="AB49" s="33"/>
      <c r="AC49" s="47"/>
      <c r="AD49" s="47"/>
      <c r="AE49" s="33"/>
      <c r="AF49" s="33"/>
      <c r="AG49" s="33"/>
      <c r="AH49" s="3"/>
      <c r="AI49" s="3"/>
      <c r="AJ49" s="76" cm="1">
        <f t="array" ref="AJ49">SUM(AJ3:AJ48)</f>
        <v>59310.42</v>
      </c>
      <c r="AK49" s="76" cm="1">
        <f t="array" ref="AK49">SUM(AK3:AK48)</f>
        <v>2621.75</v>
      </c>
      <c r="AL49" s="76" cm="1">
        <f t="array" ref="AL49">SUM(AL3:AL48)</f>
        <v>23795.28</v>
      </c>
      <c r="AM49" s="76" cm="1">
        <f t="array" ref="AM49">SUM(AM3:AM48)</f>
        <v>0</v>
      </c>
      <c r="AN49" s="76" cm="1">
        <f t="array" ref="AN49">SUM(AN3:AN48)</f>
        <v>35350.71</v>
      </c>
      <c r="AO49" s="69"/>
      <c r="AP49" s="33"/>
      <c r="AQ49" s="47"/>
      <c r="AR49" s="47"/>
      <c r="AS49" s="54"/>
      <c r="AT49" s="33"/>
      <c r="AU49" s="33"/>
      <c r="AV49" s="33"/>
      <c r="AW49" s="33"/>
      <c r="AX49" s="33"/>
      <c r="AY49" s="33"/>
      <c r="AZ49" s="33"/>
      <c r="BA49" s="33"/>
      <c r="BB49" s="33"/>
      <c r="BC49" s="33"/>
    </row>
    <row r="50" ht="12" customHeight="1">
      <c r="A50" s="3"/>
      <c r="B50" s="3"/>
      <c r="C50" s="76"/>
      <c r="D50" s="69"/>
      <c r="E50" s="110"/>
      <c r="F50" s="111"/>
      <c r="G50" s="79"/>
      <c r="H50" s="33"/>
      <c r="I50" s="3"/>
      <c r="J50" s="33"/>
      <c r="K50" s="33"/>
      <c r="L50" s="33"/>
      <c r="M50" s="33"/>
      <c r="N50" s="33"/>
      <c r="O50" s="33"/>
      <c r="P50" s="33"/>
      <c r="Q50" s="47"/>
      <c r="R50" s="33"/>
      <c r="S50" s="33"/>
      <c r="T50" s="33"/>
      <c r="U50" s="33"/>
      <c r="V50" s="33"/>
      <c r="W50" s="33"/>
      <c r="X50" s="108"/>
      <c r="Y50" s="47"/>
      <c r="Z50" s="33"/>
      <c r="AA50" s="33"/>
      <c r="AB50" s="33"/>
      <c r="AC50" s="47"/>
      <c r="AD50" s="47"/>
      <c r="AE50" s="33"/>
      <c r="AF50" s="33"/>
      <c r="AG50" s="33"/>
      <c r="AH50" s="3"/>
      <c r="AI50" s="3"/>
      <c r="AJ50" t="s" s="112">
        <v>321</v>
      </c>
      <c r="AK50" s="61" cm="1">
        <f t="array" ref="AK50">SUM(AK49:AM49)</f>
        <v>26417.03</v>
      </c>
      <c r="AL50" s="44"/>
      <c r="AM50" s="44"/>
      <c r="AN50" s="44"/>
      <c r="AO50" s="69"/>
      <c r="AP50" s="33"/>
      <c r="AQ50" s="47"/>
      <c r="AR50" s="47"/>
      <c r="AS50" s="54"/>
      <c r="AT50" s="33"/>
      <c r="AU50" s="33"/>
      <c r="AV50" s="33"/>
      <c r="AW50" s="33"/>
      <c r="AX50" s="33"/>
      <c r="AY50" s="33"/>
      <c r="AZ50" s="33"/>
      <c r="BA50" s="33"/>
      <c r="BB50" s="33"/>
      <c r="BC50" s="33"/>
    </row>
    <row r="51" ht="12" customHeight="1">
      <c r="A51" s="3"/>
      <c r="B51" s="3"/>
      <c r="C51" s="76"/>
      <c r="D51" s="69"/>
      <c r="E51" s="110"/>
      <c r="F51" s="111"/>
      <c r="G51" s="79"/>
      <c r="H51" s="33"/>
      <c r="I51" s="3"/>
      <c r="J51" s="33"/>
      <c r="K51" s="33"/>
      <c r="L51" s="33"/>
      <c r="M51" s="33"/>
      <c r="N51" s="33"/>
      <c r="O51" s="33"/>
      <c r="P51" s="33"/>
      <c r="Q51" s="47"/>
      <c r="R51" s="33"/>
      <c r="S51" s="33"/>
      <c r="T51" s="33"/>
      <c r="U51" s="33"/>
      <c r="V51" s="33"/>
      <c r="W51" s="33"/>
      <c r="X51" s="108"/>
      <c r="Y51" s="47"/>
      <c r="Z51" s="33"/>
      <c r="AA51" s="33"/>
      <c r="AB51" s="33"/>
      <c r="AC51" s="47"/>
      <c r="AD51" s="47"/>
      <c r="AE51" s="33"/>
      <c r="AF51" s="33"/>
      <c r="AG51" s="33"/>
      <c r="AH51" s="3"/>
      <c r="AI51" s="3"/>
      <c r="AJ51" t="s" s="113">
        <v>321</v>
      </c>
      <c r="AK51" s="114"/>
      <c r="AL51" s="115" cm="1">
        <f t="array" ref="AL51">AK50-AK51</f>
        <v>26417.03</v>
      </c>
      <c r="AM51" s="44"/>
      <c r="AN51" s="44"/>
      <c r="AO51" s="69"/>
      <c r="AP51" s="33"/>
      <c r="AQ51" s="47"/>
      <c r="AR51" s="47"/>
      <c r="AS51" s="54"/>
      <c r="AT51" s="33"/>
      <c r="AU51" s="33"/>
      <c r="AV51" s="33"/>
      <c r="AW51" s="33"/>
      <c r="AX51" s="33"/>
      <c r="AY51" s="33"/>
      <c r="AZ51" s="33"/>
      <c r="BA51" s="33"/>
      <c r="BB51" s="33"/>
      <c r="BC51" s="33"/>
    </row>
    <row r="52" ht="12" customHeight="1">
      <c r="A52" s="3"/>
      <c r="B52" s="3"/>
      <c r="C52" s="76"/>
      <c r="D52" s="69"/>
      <c r="E52" s="110"/>
      <c r="F52" s="111"/>
      <c r="G52" s="79"/>
      <c r="H52" s="33"/>
      <c r="I52" s="3"/>
      <c r="J52" s="33"/>
      <c r="K52" s="33"/>
      <c r="L52" s="33"/>
      <c r="M52" s="33"/>
      <c r="N52" s="33"/>
      <c r="O52" s="33"/>
      <c r="P52" s="33"/>
      <c r="Q52" s="47"/>
      <c r="R52" s="33"/>
      <c r="S52" s="33"/>
      <c r="T52" s="33"/>
      <c r="U52" s="33"/>
      <c r="V52" s="33"/>
      <c r="W52" s="33"/>
      <c r="X52" s="108"/>
      <c r="Y52" s="47"/>
      <c r="Z52" s="33"/>
      <c r="AA52" s="33"/>
      <c r="AB52" s="33"/>
      <c r="AC52" s="47"/>
      <c r="AD52" s="47"/>
      <c r="AE52" s="33"/>
      <c r="AF52" s="33"/>
      <c r="AG52" s="33"/>
      <c r="AH52" s="3"/>
      <c r="AI52" s="3"/>
      <c r="AJ52" s="76"/>
      <c r="AK52" s="76"/>
      <c r="AL52" s="44"/>
      <c r="AM52" s="44"/>
      <c r="AN52" s="44"/>
      <c r="AO52" s="69"/>
      <c r="AP52" s="33"/>
      <c r="AQ52" t="str" s="33" cm="1">
        <f t="array" ref="AQ52">UPPER(AC52)</f>
      </c>
      <c r="AR52" s="47"/>
      <c r="AS52" s="54"/>
      <c r="AT52" s="33"/>
      <c r="AU52" s="33"/>
      <c r="AV52" s="33"/>
      <c r="AW52" s="33"/>
      <c r="AX52" s="33"/>
      <c r="AY52" s="33"/>
      <c r="AZ52" s="33"/>
      <c r="BA52" s="33"/>
      <c r="BB52" s="33"/>
      <c r="BC52" s="33"/>
    </row>
    <row r="53" ht="12" customHeight="1">
      <c r="A53" s="3"/>
      <c r="B53" s="3"/>
      <c r="C53" s="76"/>
      <c r="D53" s="69"/>
      <c r="E53" s="110"/>
      <c r="F53" s="111"/>
      <c r="G53" s="79"/>
      <c r="H53" s="33"/>
      <c r="I53" s="3"/>
      <c r="J53" s="33"/>
      <c r="K53" s="33"/>
      <c r="L53" s="33"/>
      <c r="M53" s="33"/>
      <c r="N53" s="33"/>
      <c r="O53" s="33"/>
      <c r="P53" s="33"/>
      <c r="Q53" s="47"/>
      <c r="R53" s="33"/>
      <c r="S53" s="33"/>
      <c r="T53" s="33"/>
      <c r="U53" s="33"/>
      <c r="V53" s="33"/>
      <c r="W53" s="33"/>
      <c r="X53" s="108"/>
      <c r="Y53" s="47"/>
      <c r="Z53" s="33"/>
      <c r="AA53" s="33"/>
      <c r="AB53" s="33"/>
      <c r="AC53" s="47"/>
      <c r="AD53" s="47"/>
      <c r="AE53" s="33"/>
      <c r="AF53" s="33"/>
      <c r="AG53" s="33"/>
      <c r="AH53" s="3"/>
      <c r="AI53" s="3"/>
      <c r="AJ53" s="76"/>
      <c r="AK53" s="76"/>
      <c r="AL53" s="44"/>
      <c r="AM53" s="44"/>
      <c r="AN53" s="44"/>
      <c r="AO53" s="69"/>
      <c r="AP53" s="33"/>
      <c r="AQ53" t="str" s="33" cm="1">
        <f t="array" ref="AQ53">UPPER(AC53)</f>
      </c>
      <c r="AR53" s="47"/>
      <c r="AS53" s="54"/>
      <c r="AT53" s="33"/>
      <c r="AU53" s="33"/>
      <c r="AV53" s="33"/>
      <c r="AW53" s="33"/>
      <c r="AX53" s="33"/>
      <c r="AY53" s="33"/>
      <c r="AZ53" s="33"/>
      <c r="BA53" s="33"/>
      <c r="BB53" s="33"/>
      <c r="BC53" s="33"/>
    </row>
    <row r="54" ht="12" customHeight="1">
      <c r="A54" s="3"/>
      <c r="B54" s="3"/>
      <c r="C54" s="76"/>
      <c r="D54" s="69"/>
      <c r="E54" s="110"/>
      <c r="F54" s="111"/>
      <c r="G54" s="79"/>
      <c r="H54" s="33"/>
      <c r="I54" s="3"/>
      <c r="J54" s="33"/>
      <c r="K54" s="33"/>
      <c r="L54" s="33"/>
      <c r="M54" s="33"/>
      <c r="N54" s="33"/>
      <c r="O54" s="33"/>
      <c r="P54" s="33"/>
      <c r="Q54" s="47"/>
      <c r="R54" s="33"/>
      <c r="S54" s="33"/>
      <c r="T54" s="33"/>
      <c r="U54" s="33"/>
      <c r="V54" s="33"/>
      <c r="W54" s="33"/>
      <c r="X54" s="108"/>
      <c r="Y54" s="47"/>
      <c r="Z54" s="33"/>
      <c r="AA54" s="33"/>
      <c r="AB54" s="33"/>
      <c r="AC54" s="47"/>
      <c r="AD54" s="47"/>
      <c r="AE54" s="33"/>
      <c r="AF54" s="33"/>
      <c r="AG54" s="33"/>
      <c r="AH54" s="3"/>
      <c r="AI54" s="3"/>
      <c r="AJ54" s="76"/>
      <c r="AK54" s="76"/>
      <c r="AL54" s="44"/>
      <c r="AM54" s="44"/>
      <c r="AN54" s="44"/>
      <c r="AO54" s="69"/>
      <c r="AP54" s="33"/>
      <c r="AQ54" s="47"/>
      <c r="AR54" s="47"/>
      <c r="AS54" s="54"/>
      <c r="AT54" s="33"/>
      <c r="AU54" s="33"/>
      <c r="AV54" s="33"/>
      <c r="AW54" s="33"/>
      <c r="AX54" s="33"/>
      <c r="AY54" s="33"/>
      <c r="AZ54" s="33"/>
      <c r="BA54" s="33"/>
      <c r="BB54" s="33"/>
      <c r="BC54" s="33"/>
    </row>
    <row r="55" ht="24" customHeight="1">
      <c r="A55" t="s" s="8">
        <v>322</v>
      </c>
      <c r="B55" s="116"/>
      <c r="C55" s="117"/>
      <c r="D55" s="116"/>
      <c r="E55" s="116"/>
      <c r="F55" t="s" s="118">
        <v>323</v>
      </c>
      <c r="G55" s="79"/>
      <c r="H55" s="33"/>
      <c r="I55" s="3"/>
      <c r="J55" s="33"/>
      <c r="K55" s="33"/>
      <c r="L55" s="33"/>
      <c r="M55" s="33"/>
      <c r="N55" s="33"/>
      <c r="O55" s="33"/>
      <c r="P55" s="33"/>
      <c r="Q55" s="47"/>
      <c r="R55" s="33"/>
      <c r="S55" s="33"/>
      <c r="T55" s="33"/>
      <c r="U55" s="33"/>
      <c r="V55" s="33"/>
      <c r="W55" s="33"/>
      <c r="X55" s="108"/>
      <c r="Y55" s="47"/>
      <c r="Z55" s="33"/>
      <c r="AA55" s="33"/>
      <c r="AB55" s="33"/>
      <c r="AC55" s="47"/>
      <c r="AD55" s="47"/>
      <c r="AE55" s="33"/>
      <c r="AF55" s="33"/>
      <c r="AG55" s="33"/>
      <c r="AH55" s="3"/>
      <c r="AI55" s="3"/>
      <c r="AJ55" t="s" s="8">
        <v>61</v>
      </c>
      <c r="AK55" t="s" s="119">
        <v>324</v>
      </c>
      <c r="AL55" t="s" s="120">
        <v>325</v>
      </c>
      <c r="AM55" s="44"/>
      <c r="AN55" t="s" s="121">
        <v>326</v>
      </c>
      <c r="AO55" s="122"/>
      <c r="AP55" s="122"/>
      <c r="AQ55" s="122"/>
      <c r="AR55" s="47"/>
      <c r="AS55" s="54"/>
      <c r="AT55" s="33"/>
      <c r="AU55" s="122"/>
      <c r="AV55" s="33"/>
      <c r="AW55" s="33"/>
      <c r="AX55" s="33"/>
      <c r="AY55" s="33"/>
      <c r="AZ55" s="33"/>
      <c r="BA55" s="33"/>
      <c r="BB55" s="33"/>
      <c r="BC55" s="33"/>
    </row>
    <row r="56" ht="13.75" customHeight="1">
      <c r="A56" s="116"/>
      <c r="B56" s="116"/>
      <c r="C56" s="117"/>
      <c r="D56" s="116"/>
      <c r="E56" s="116"/>
      <c r="F56" s="123"/>
      <c r="G56" s="79"/>
      <c r="H56" s="33"/>
      <c r="I56" s="3"/>
      <c r="J56" s="33"/>
      <c r="K56" s="33"/>
      <c r="L56" s="33"/>
      <c r="M56" s="33"/>
      <c r="N56" s="33"/>
      <c r="O56" s="33"/>
      <c r="P56" s="33"/>
      <c r="Q56" s="47"/>
      <c r="R56" s="33"/>
      <c r="S56" s="33"/>
      <c r="T56" s="33"/>
      <c r="U56" s="33"/>
      <c r="V56" s="33"/>
      <c r="W56" s="33"/>
      <c r="X56" s="108"/>
      <c r="Y56" s="47"/>
      <c r="Z56" s="33"/>
      <c r="AA56" s="33"/>
      <c r="AB56" s="33"/>
      <c r="AC56" s="47"/>
      <c r="AD56" s="47"/>
      <c r="AE56" s="33"/>
      <c r="AF56" s="33"/>
      <c r="AG56" s="33"/>
      <c r="AH56" s="3"/>
      <c r="AI56" s="3"/>
      <c r="AJ56" t="s" s="46">
        <v>199</v>
      </c>
      <c r="AK56" s="124" cm="1">
        <f t="array" ref="AK56">COUNTIF($AF$3:$AF$44,AJ56)</f>
        <v>0</v>
      </c>
      <c r="AL56" s="124" cm="1">
        <f t="array" ref="AL56">SUMIF($AF$3:$AF$44,AJ56,$AH$3:$AH$44)</f>
        <v>0</v>
      </c>
      <c r="AM56" s="44"/>
      <c r="AN56" t="s" s="121">
        <v>326</v>
      </c>
      <c r="AO56" s="122"/>
      <c r="AP56" s="122"/>
      <c r="AQ56" s="122"/>
      <c r="AR56" s="47"/>
      <c r="AS56" s="54"/>
      <c r="AT56" s="33"/>
      <c r="AU56" s="33"/>
      <c r="AV56" s="33"/>
      <c r="AW56" s="33"/>
      <c r="AX56" s="33"/>
      <c r="AY56" s="33"/>
      <c r="AZ56" s="33"/>
      <c r="BA56" s="33"/>
      <c r="BB56" s="33"/>
      <c r="BC56" s="33"/>
    </row>
    <row r="57" ht="13.75" customHeight="1">
      <c r="A57" s="116"/>
      <c r="B57" s="116"/>
      <c r="C57" s="117"/>
      <c r="D57" s="116"/>
      <c r="E57" s="116"/>
      <c r="F57" t="s" s="125">
        <v>327</v>
      </c>
      <c r="G57" s="47"/>
      <c r="H57" s="33"/>
      <c r="I57" s="3"/>
      <c r="J57" s="33"/>
      <c r="K57" s="33"/>
      <c r="L57" s="33"/>
      <c r="M57" s="33"/>
      <c r="N57" s="33"/>
      <c r="O57" s="33"/>
      <c r="P57" s="33"/>
      <c r="Q57" s="47"/>
      <c r="R57" s="33"/>
      <c r="S57" s="33"/>
      <c r="T57" s="33"/>
      <c r="U57" s="33"/>
      <c r="V57" s="33"/>
      <c r="W57" s="33"/>
      <c r="X57" s="108"/>
      <c r="Y57" s="47"/>
      <c r="Z57" t="s" s="46">
        <v>63</v>
      </c>
      <c r="AA57" s="33"/>
      <c r="AB57" s="126" cm="1">
        <f t="array" ref="AB57">COUNTIF($Z$3:$Z$43,Z57)</f>
        <v>20</v>
      </c>
      <c r="AC57" s="47"/>
      <c r="AD57" s="47"/>
      <c r="AE57" s="33"/>
      <c r="AF57" s="33"/>
      <c r="AG57" s="33"/>
      <c r="AH57" s="3"/>
      <c r="AI57" s="3"/>
      <c r="AJ57" t="s" s="46">
        <v>78</v>
      </c>
      <c r="AK57" s="124" cm="1">
        <f t="array" ref="AK57">COUNTIF($AF$3:$AF$44,AJ57)</f>
        <v>15</v>
      </c>
      <c r="AL57" s="124" cm="1">
        <f t="array" ref="AL57">SUMIF($AF$3:$AF$44,AJ57,$AH$3:$AH$44)</f>
        <v>36</v>
      </c>
      <c r="AM57" s="44"/>
      <c r="AN57" t="s" s="121">
        <v>326</v>
      </c>
      <c r="AO57" s="122"/>
      <c r="AP57" s="122"/>
      <c r="AQ57" s="122"/>
      <c r="AR57" s="47"/>
      <c r="AS57" s="54"/>
      <c r="AT57" s="33"/>
      <c r="AU57" s="122"/>
      <c r="AV57" s="33"/>
      <c r="AW57" s="33"/>
      <c r="AX57" s="33"/>
      <c r="AY57" s="33"/>
      <c r="AZ57" s="33"/>
      <c r="BA57" s="33"/>
      <c r="BB57" s="33"/>
      <c r="BC57" s="33"/>
    </row>
    <row r="58" ht="13.75" customHeight="1">
      <c r="A58" s="116"/>
      <c r="B58" s="116"/>
      <c r="C58" s="117"/>
      <c r="D58" s="116"/>
      <c r="E58" s="37">
        <v>1</v>
      </c>
      <c r="F58" t="s" s="127">
        <v>328</v>
      </c>
      <c r="G58" t="s" s="46">
        <v>160</v>
      </c>
      <c r="H58" s="33"/>
      <c r="I58" s="3"/>
      <c r="J58" s="33"/>
      <c r="K58" s="33"/>
      <c r="L58" s="33"/>
      <c r="M58" s="33"/>
      <c r="N58" s="33"/>
      <c r="O58" s="33"/>
      <c r="P58" s="33"/>
      <c r="Q58" s="47"/>
      <c r="R58" s="33"/>
      <c r="S58" s="33"/>
      <c r="T58" s="33"/>
      <c r="U58" s="33"/>
      <c r="V58" s="33"/>
      <c r="W58" s="33"/>
      <c r="X58" s="108"/>
      <c r="Y58" s="47"/>
      <c r="Z58" t="s" s="46">
        <v>75</v>
      </c>
      <c r="AA58" s="33"/>
      <c r="AB58" s="126" cm="1">
        <f t="array" ref="AB58">COUNTIF($Z$3:$Z$43,Z58)</f>
        <v>16</v>
      </c>
      <c r="AC58" s="47"/>
      <c r="AD58" s="47"/>
      <c r="AE58" s="33"/>
      <c r="AF58" s="33"/>
      <c r="AG58" s="33"/>
      <c r="AH58" s="3"/>
      <c r="AI58" s="3"/>
      <c r="AJ58" t="s" s="46">
        <v>67</v>
      </c>
      <c r="AK58" s="124" cm="1">
        <f t="array" ref="AK58">COUNTIF($AF$3:$AF$44,AJ58)</f>
        <v>24</v>
      </c>
      <c r="AL58" s="124" cm="1">
        <f t="array" ref="AL58">SUMIF($AF$3:$AF$44,AJ58,$AH$3:$AH$44)</f>
        <v>55</v>
      </c>
      <c r="AM58" s="44"/>
      <c r="AN58" t="s" s="121">
        <v>326</v>
      </c>
      <c r="AO58" s="122"/>
      <c r="AP58" s="122"/>
      <c r="AQ58" s="122"/>
      <c r="AR58" s="47"/>
      <c r="AS58" s="54"/>
      <c r="AT58" s="33"/>
      <c r="AU58" s="122"/>
      <c r="AV58" s="33"/>
      <c r="AW58" s="33"/>
      <c r="AX58" s="33"/>
      <c r="AY58" s="33"/>
      <c r="AZ58" s="33"/>
      <c r="BA58" s="33"/>
      <c r="BB58" s="33"/>
      <c r="BC58" s="33"/>
    </row>
    <row r="59" ht="13.75" customHeight="1">
      <c r="A59" s="116"/>
      <c r="B59" s="116"/>
      <c r="C59" s="117"/>
      <c r="D59" s="116"/>
      <c r="E59" s="37">
        <v>2</v>
      </c>
      <c r="F59" t="s" s="128">
        <v>329</v>
      </c>
      <c r="G59" t="s" s="46">
        <v>63</v>
      </c>
      <c r="H59" s="33"/>
      <c r="I59" s="3"/>
      <c r="J59" s="33"/>
      <c r="K59" s="33"/>
      <c r="L59" s="33"/>
      <c r="M59" s="33"/>
      <c r="N59" s="33"/>
      <c r="O59" s="33"/>
      <c r="P59" s="33"/>
      <c r="Q59" s="47"/>
      <c r="R59" s="33"/>
      <c r="S59" s="33"/>
      <c r="T59" s="33"/>
      <c r="U59" s="33"/>
      <c r="V59" s="33"/>
      <c r="W59" s="33"/>
      <c r="X59" s="108"/>
      <c r="Y59" s="47"/>
      <c r="Z59" s="33"/>
      <c r="AA59" s="33"/>
      <c r="AB59" s="33"/>
      <c r="AC59" s="47"/>
      <c r="AD59" s="47"/>
      <c r="AE59" s="33"/>
      <c r="AF59" s="33"/>
      <c r="AG59" s="33"/>
      <c r="AH59" s="3"/>
      <c r="AI59" s="3"/>
      <c r="AJ59" s="47"/>
      <c r="AK59" s="129" cm="1">
        <f t="array" ref="AK59">SUM(AK55:AK58)</f>
        <v>39</v>
      </c>
      <c r="AL59" s="129" cm="1">
        <f t="array" ref="AL59">SUM(AL55:AL58)</f>
        <v>91</v>
      </c>
      <c r="AM59" s="44"/>
      <c r="AN59" t="s" s="121">
        <v>326</v>
      </c>
      <c r="AO59" s="122"/>
      <c r="AP59" s="122"/>
      <c r="AQ59" s="122"/>
      <c r="AR59" s="47"/>
      <c r="AS59" s="54"/>
      <c r="AT59" s="33"/>
      <c r="AU59" s="122"/>
      <c r="AV59" s="33"/>
      <c r="AW59" s="33"/>
      <c r="AX59" s="33"/>
      <c r="AY59" s="33"/>
      <c r="AZ59" s="33"/>
      <c r="BA59" s="33"/>
      <c r="BB59" s="33"/>
      <c r="BC59" s="33"/>
    </row>
    <row r="60" ht="13.75" customHeight="1">
      <c r="A60" s="116"/>
      <c r="B60" s="116"/>
      <c r="C60" s="117"/>
      <c r="D60" s="116"/>
      <c r="E60" s="37">
        <v>3</v>
      </c>
      <c r="F60" t="s" s="128">
        <v>330</v>
      </c>
      <c r="G60" t="s" s="46">
        <v>75</v>
      </c>
      <c r="H60" s="33"/>
      <c r="I60" s="3"/>
      <c r="J60" s="33"/>
      <c r="K60" s="33"/>
      <c r="L60" s="33"/>
      <c r="M60" s="33"/>
      <c r="N60" s="33"/>
      <c r="O60" s="33"/>
      <c r="P60" s="33"/>
      <c r="Q60" s="47"/>
      <c r="R60" s="33"/>
      <c r="S60" s="33"/>
      <c r="T60" s="33"/>
      <c r="U60" s="33"/>
      <c r="V60" s="33"/>
      <c r="W60" s="33"/>
      <c r="X60" s="108"/>
      <c r="Y60" s="47"/>
      <c r="Z60" s="33"/>
      <c r="AA60" s="33"/>
      <c r="AB60" s="33"/>
      <c r="AC60" s="47"/>
      <c r="AD60" s="47"/>
      <c r="AE60" s="33"/>
      <c r="AF60" s="33"/>
      <c r="AG60" s="33"/>
      <c r="AH60" s="3"/>
      <c r="AI60" s="3"/>
      <c r="AJ60" s="122"/>
      <c r="AK60" s="130"/>
      <c r="AL60" s="131"/>
      <c r="AM60" s="44"/>
      <c r="AN60" t="s" s="121">
        <v>326</v>
      </c>
      <c r="AO60" s="122"/>
      <c r="AP60" s="122"/>
      <c r="AQ60" s="122"/>
      <c r="AR60" s="47"/>
      <c r="AS60" s="54"/>
      <c r="AT60" s="33"/>
      <c r="AU60" s="122"/>
      <c r="AV60" s="33"/>
      <c r="AW60" s="33"/>
      <c r="AX60" s="33"/>
      <c r="AY60" s="33"/>
      <c r="AZ60" s="33"/>
      <c r="BA60" s="33"/>
      <c r="BB60" s="33"/>
      <c r="BC60" s="33"/>
    </row>
    <row r="61" ht="13.75" customHeight="1">
      <c r="A61" s="116"/>
      <c r="B61" s="116"/>
      <c r="C61" s="117"/>
      <c r="D61" s="116"/>
      <c r="E61" s="37">
        <v>4</v>
      </c>
      <c r="F61" t="s" s="128">
        <v>331</v>
      </c>
      <c r="G61" t="s" s="46">
        <v>153</v>
      </c>
      <c r="H61" s="33"/>
      <c r="I61" s="3"/>
      <c r="J61" s="33"/>
      <c r="K61" s="33"/>
      <c r="L61" s="33"/>
      <c r="M61" s="33"/>
      <c r="N61" s="33"/>
      <c r="O61" s="33"/>
      <c r="P61" s="33"/>
      <c r="Q61" s="47"/>
      <c r="R61" s="33"/>
      <c r="S61" s="33"/>
      <c r="T61" s="33"/>
      <c r="U61" s="33"/>
      <c r="V61" s="33"/>
      <c r="W61" s="33"/>
      <c r="X61" s="108"/>
      <c r="Y61" s="47"/>
      <c r="Z61" s="33"/>
      <c r="AA61" s="33"/>
      <c r="AB61" s="33"/>
      <c r="AC61" s="47"/>
      <c r="AD61" s="47"/>
      <c r="AE61" s="33"/>
      <c r="AF61" s="33"/>
      <c r="AG61" s="33"/>
      <c r="AH61" s="3"/>
      <c r="AI61" s="3"/>
      <c r="AJ61" s="122"/>
      <c r="AK61" s="122"/>
      <c r="AL61" s="122"/>
      <c r="AM61" s="44"/>
      <c r="AN61" t="s" s="121">
        <v>326</v>
      </c>
      <c r="AO61" s="122"/>
      <c r="AP61" s="122"/>
      <c r="AQ61" s="122"/>
      <c r="AR61" s="47"/>
      <c r="AS61" s="54"/>
      <c r="AT61" s="33"/>
      <c r="AU61" s="33"/>
      <c r="AV61" s="33"/>
      <c r="AW61" s="33"/>
      <c r="AX61" s="33"/>
      <c r="AY61" s="33"/>
      <c r="AZ61" s="33"/>
      <c r="BA61" s="33"/>
      <c r="BB61" s="33"/>
      <c r="BC61" s="33"/>
    </row>
    <row r="62" ht="13.75" customHeight="1">
      <c r="A62" s="116"/>
      <c r="B62" s="116"/>
      <c r="C62" s="117"/>
      <c r="D62" s="116"/>
      <c r="E62" s="37">
        <v>5</v>
      </c>
      <c r="F62" t="s" s="128">
        <v>332</v>
      </c>
      <c r="G62" t="s" s="46">
        <v>112</v>
      </c>
      <c r="H62" s="33"/>
      <c r="I62" s="3"/>
      <c r="J62" s="33"/>
      <c r="K62" s="33"/>
      <c r="L62" s="33"/>
      <c r="M62" s="33"/>
      <c r="N62" s="33"/>
      <c r="O62" s="33"/>
      <c r="P62" s="33"/>
      <c r="Q62" s="47"/>
      <c r="R62" s="33"/>
      <c r="S62" s="33"/>
      <c r="T62" s="33"/>
      <c r="U62" s="33"/>
      <c r="V62" s="33"/>
      <c r="W62" s="33"/>
      <c r="X62" s="108"/>
      <c r="Y62" s="47"/>
      <c r="Z62" s="33"/>
      <c r="AA62" s="33"/>
      <c r="AB62" s="33"/>
      <c r="AC62" s="47"/>
      <c r="AD62" s="47"/>
      <c r="AE62" s="33"/>
      <c r="AF62" s="33"/>
      <c r="AG62" s="33"/>
      <c r="AH62" s="3"/>
      <c r="AI62" s="3"/>
      <c r="AJ62" s="122"/>
      <c r="AK62" s="122"/>
      <c r="AL62" s="122"/>
      <c r="AM62" s="122"/>
      <c r="AN62" t="s" s="121">
        <v>326</v>
      </c>
      <c r="AO62" s="122"/>
      <c r="AP62" s="122"/>
      <c r="AQ62" s="122"/>
      <c r="AR62" s="47"/>
      <c r="AS62" s="54"/>
      <c r="AT62" s="33"/>
      <c r="AU62" s="33"/>
      <c r="AV62" s="33"/>
      <c r="AW62" s="33"/>
      <c r="AX62" s="33"/>
      <c r="AY62" s="33"/>
      <c r="AZ62" s="33"/>
      <c r="BA62" s="33"/>
      <c r="BB62" s="33"/>
      <c r="BC62" s="33"/>
    </row>
    <row r="63" ht="13.75" customHeight="1">
      <c r="A63" s="116"/>
      <c r="B63" s="116"/>
      <c r="C63" s="117"/>
      <c r="D63" s="116"/>
      <c r="E63" s="37">
        <v>6</v>
      </c>
      <c r="F63" t="s" s="128">
        <v>333</v>
      </c>
      <c r="G63" t="s" s="46">
        <v>135</v>
      </c>
      <c r="H63" s="33"/>
      <c r="I63" s="3"/>
      <c r="J63" s="33"/>
      <c r="K63" s="33"/>
      <c r="L63" s="33"/>
      <c r="M63" s="33"/>
      <c r="N63" s="33"/>
      <c r="O63" s="33"/>
      <c r="P63" s="33"/>
      <c r="Q63" s="47"/>
      <c r="R63" s="33"/>
      <c r="S63" s="33"/>
      <c r="T63" s="33"/>
      <c r="U63" s="33"/>
      <c r="V63" s="33"/>
      <c r="W63" s="33"/>
      <c r="X63" s="108"/>
      <c r="Y63" s="47"/>
      <c r="Z63" s="33"/>
      <c r="AA63" s="33"/>
      <c r="AB63" s="33"/>
      <c r="AC63" s="47"/>
      <c r="AD63" s="47"/>
      <c r="AE63" s="33"/>
      <c r="AF63" s="33"/>
      <c r="AG63" s="33"/>
      <c r="AH63" s="3"/>
      <c r="AI63" s="3"/>
      <c r="AJ63" s="122"/>
      <c r="AK63" s="122"/>
      <c r="AL63" s="122"/>
      <c r="AM63" s="44"/>
      <c r="AN63" t="s" s="121">
        <v>326</v>
      </c>
      <c r="AO63" s="122"/>
      <c r="AP63" s="122"/>
      <c r="AQ63" s="122"/>
      <c r="AR63" s="47"/>
      <c r="AS63" s="54"/>
      <c r="AT63" s="33"/>
      <c r="AU63" s="33"/>
      <c r="AV63" s="33"/>
      <c r="AW63" s="33"/>
      <c r="AX63" s="33"/>
      <c r="AY63" s="33"/>
      <c r="AZ63" s="33"/>
      <c r="BA63" s="33"/>
      <c r="BB63" s="33"/>
      <c r="BC63" s="33"/>
    </row>
    <row r="64" ht="13.75" customHeight="1">
      <c r="A64" s="116"/>
      <c r="B64" s="116"/>
      <c r="C64" s="117"/>
      <c r="D64" s="116"/>
      <c r="E64" s="37">
        <v>7</v>
      </c>
      <c r="F64" t="s" s="128">
        <v>334</v>
      </c>
      <c r="G64" t="s" s="46">
        <v>70</v>
      </c>
      <c r="H64" s="33"/>
      <c r="I64" s="3"/>
      <c r="J64" s="33"/>
      <c r="K64" s="33"/>
      <c r="L64" s="33"/>
      <c r="M64" s="33"/>
      <c r="N64" s="33"/>
      <c r="O64" s="33"/>
      <c r="P64" s="33"/>
      <c r="Q64" s="47"/>
      <c r="R64" s="33"/>
      <c r="S64" s="33"/>
      <c r="T64" s="33"/>
      <c r="U64" s="33"/>
      <c r="V64" s="33"/>
      <c r="W64" s="33"/>
      <c r="X64" s="108"/>
      <c r="Y64" s="47"/>
      <c r="Z64" s="33"/>
      <c r="AA64" s="33"/>
      <c r="AB64" s="33"/>
      <c r="AC64" s="47"/>
      <c r="AD64" s="47"/>
      <c r="AE64" s="33"/>
      <c r="AF64" s="33"/>
      <c r="AG64" s="33"/>
      <c r="AH64" s="3"/>
      <c r="AI64" s="3"/>
      <c r="AJ64" t="s" s="14">
        <v>335</v>
      </c>
      <c r="AK64" t="s" s="119">
        <v>324</v>
      </c>
      <c r="AL64" t="s" s="120">
        <v>325</v>
      </c>
      <c r="AM64" s="122"/>
      <c r="AN64" t="s" s="121">
        <v>326</v>
      </c>
      <c r="AO64" s="122"/>
      <c r="AP64" s="122"/>
      <c r="AQ64" s="122"/>
      <c r="AR64" s="47"/>
      <c r="AS64" s="54"/>
      <c r="AT64" s="33"/>
      <c r="AU64" s="33"/>
      <c r="AV64" s="33"/>
      <c r="AW64" s="33"/>
      <c r="AX64" s="33"/>
      <c r="AY64" s="33"/>
      <c r="AZ64" s="33"/>
      <c r="BA64" s="33"/>
      <c r="BB64" s="33"/>
      <c r="BC64" s="33"/>
    </row>
    <row r="65" ht="13.75" customHeight="1">
      <c r="A65" s="116"/>
      <c r="B65" s="116"/>
      <c r="C65" s="117"/>
      <c r="D65" s="116"/>
      <c r="E65" s="37">
        <v>8</v>
      </c>
      <c r="F65" t="s" s="128">
        <v>336</v>
      </c>
      <c r="G65" t="s" s="46">
        <v>199</v>
      </c>
      <c r="H65" s="33"/>
      <c r="I65" s="3"/>
      <c r="J65" s="33"/>
      <c r="K65" s="33"/>
      <c r="L65" s="33"/>
      <c r="M65" s="33"/>
      <c r="N65" s="33"/>
      <c r="O65" s="33"/>
      <c r="P65" s="33"/>
      <c r="Q65" s="47"/>
      <c r="R65" s="33"/>
      <c r="S65" s="33"/>
      <c r="T65" s="33"/>
      <c r="U65" s="33"/>
      <c r="V65" s="33"/>
      <c r="W65" s="33"/>
      <c r="X65" s="108"/>
      <c r="Y65" s="47"/>
      <c r="Z65" s="33"/>
      <c r="AA65" s="33"/>
      <c r="AB65" s="33"/>
      <c r="AC65" s="47"/>
      <c r="AD65" s="47"/>
      <c r="AE65" s="33"/>
      <c r="AF65" s="33"/>
      <c r="AG65" s="33"/>
      <c r="AH65" s="3"/>
      <c r="AI65" s="3"/>
      <c r="AJ65" t="s" s="46">
        <v>199</v>
      </c>
      <c r="AK65" s="124"/>
      <c r="AL65" s="124"/>
      <c r="AM65" s="122"/>
      <c r="AN65" t="s" s="121">
        <v>326</v>
      </c>
      <c r="AO65" s="122"/>
      <c r="AP65" s="122"/>
      <c r="AQ65" s="122"/>
      <c r="AR65" s="47"/>
      <c r="AS65" s="54"/>
      <c r="AT65" s="33"/>
      <c r="AU65" s="33"/>
      <c r="AV65" s="33"/>
      <c r="AW65" s="33"/>
      <c r="AX65" s="33"/>
      <c r="AY65" s="33"/>
      <c r="AZ65" s="33"/>
      <c r="BA65" s="33"/>
      <c r="BB65" s="33"/>
      <c r="BC65" s="33"/>
    </row>
    <row r="66" ht="12" customHeight="1">
      <c r="A66" s="3"/>
      <c r="B66" s="3"/>
      <c r="C66" s="76"/>
      <c r="D66" s="69"/>
      <c r="E66" s="110"/>
      <c r="F66" s="111"/>
      <c r="G66" s="79"/>
      <c r="H66" s="33"/>
      <c r="I66" s="3"/>
      <c r="J66" s="33"/>
      <c r="K66" s="33"/>
      <c r="L66" s="33"/>
      <c r="M66" s="33"/>
      <c r="N66" s="33"/>
      <c r="O66" s="33"/>
      <c r="P66" s="33"/>
      <c r="Q66" s="47"/>
      <c r="R66" s="33"/>
      <c r="S66" s="33"/>
      <c r="T66" s="33"/>
      <c r="U66" s="33"/>
      <c r="V66" s="33"/>
      <c r="W66" s="33"/>
      <c r="X66" s="108"/>
      <c r="Y66" s="47"/>
      <c r="Z66" s="33"/>
      <c r="AA66" s="33"/>
      <c r="AB66" s="33"/>
      <c r="AC66" s="47"/>
      <c r="AD66" s="47"/>
      <c r="AE66" s="33"/>
      <c r="AF66" s="33"/>
      <c r="AG66" s="33"/>
      <c r="AH66" s="3"/>
      <c r="AI66" s="3"/>
      <c r="AJ66" t="s" s="46">
        <v>78</v>
      </c>
      <c r="AK66" s="124"/>
      <c r="AL66" s="124"/>
      <c r="AM66" s="44"/>
      <c r="AN66" s="44"/>
      <c r="AO66" s="44"/>
      <c r="AP66" s="44"/>
      <c r="AQ66" s="47"/>
      <c r="AR66" s="47"/>
      <c r="AS66" s="54"/>
      <c r="AT66" s="33"/>
      <c r="AU66" s="33"/>
      <c r="AV66" s="33"/>
      <c r="AW66" s="33"/>
      <c r="AX66" s="33"/>
      <c r="AY66" s="33"/>
      <c r="AZ66" s="33"/>
      <c r="BA66" s="33"/>
      <c r="BB66" s="33"/>
      <c r="BC66" s="33"/>
    </row>
    <row r="67" ht="12" customHeight="1">
      <c r="A67" s="3"/>
      <c r="B67" s="3"/>
      <c r="C67" s="76"/>
      <c r="D67" s="69"/>
      <c r="E67" s="110"/>
      <c r="F67" s="111"/>
      <c r="G67" s="79"/>
      <c r="H67" s="33"/>
      <c r="I67" s="3"/>
      <c r="J67" s="33"/>
      <c r="K67" s="33"/>
      <c r="L67" s="33"/>
      <c r="M67" s="33"/>
      <c r="N67" s="33"/>
      <c r="O67" s="33"/>
      <c r="P67" s="33"/>
      <c r="Q67" s="47"/>
      <c r="R67" s="33"/>
      <c r="S67" s="33"/>
      <c r="T67" s="33"/>
      <c r="U67" s="33"/>
      <c r="V67" s="33"/>
      <c r="W67" s="33"/>
      <c r="X67" s="108"/>
      <c r="Y67" s="47"/>
      <c r="Z67" s="33"/>
      <c r="AA67" s="33"/>
      <c r="AB67" s="33"/>
      <c r="AC67" s="47"/>
      <c r="AD67" s="47"/>
      <c r="AE67" s="33"/>
      <c r="AF67" s="33"/>
      <c r="AG67" s="33"/>
      <c r="AH67" s="3"/>
      <c r="AI67" s="3"/>
      <c r="AJ67" t="s" s="46">
        <v>67</v>
      </c>
      <c r="AK67" s="124"/>
      <c r="AL67" s="124"/>
      <c r="AM67" s="44"/>
      <c r="AN67" s="44"/>
      <c r="AO67" s="44"/>
      <c r="AP67" s="44"/>
      <c r="AQ67" s="47"/>
      <c r="AR67" s="47"/>
      <c r="AS67" s="54"/>
      <c r="AT67" s="33"/>
      <c r="AU67" s="33"/>
      <c r="AV67" s="33"/>
      <c r="AW67" s="33"/>
      <c r="AX67" s="33"/>
      <c r="AY67" s="33"/>
      <c r="AZ67" s="33"/>
      <c r="BA67" s="33"/>
      <c r="BB67" s="33"/>
      <c r="BC67" s="33"/>
    </row>
    <row r="68" ht="12.75" customHeight="1">
      <c r="A68" s="3"/>
      <c r="B68" s="3"/>
      <c r="C68" s="76"/>
      <c r="D68" s="69"/>
      <c r="E68" s="110"/>
      <c r="F68" s="111"/>
      <c r="G68" s="79"/>
      <c r="H68" s="33"/>
      <c r="I68" s="3"/>
      <c r="J68" s="33"/>
      <c r="K68" s="33"/>
      <c r="L68" s="33"/>
      <c r="M68" s="33"/>
      <c r="N68" s="33"/>
      <c r="O68" s="33"/>
      <c r="P68" s="33"/>
      <c r="Q68" s="47"/>
      <c r="R68" s="33"/>
      <c r="S68" s="33"/>
      <c r="T68" s="33"/>
      <c r="U68" s="33"/>
      <c r="V68" s="33"/>
      <c r="W68" s="33"/>
      <c r="X68" s="108"/>
      <c r="Y68" s="47"/>
      <c r="Z68" s="33"/>
      <c r="AA68" s="33"/>
      <c r="AB68" s="33"/>
      <c r="AC68" s="47"/>
      <c r="AD68" s="47"/>
      <c r="AE68" s="33"/>
      <c r="AF68" s="33"/>
      <c r="AG68" s="33"/>
      <c r="AH68" s="3"/>
      <c r="AI68" s="3"/>
      <c r="AJ68" s="47"/>
      <c r="AK68" s="129" cm="1">
        <f t="array" ref="AK68">SUM(AK64:AK67)</f>
        <v>0</v>
      </c>
      <c r="AL68" s="129" cm="1">
        <f t="array" ref="AL68">SUM(AL64:AL67)</f>
        <v>0</v>
      </c>
      <c r="AM68" s="44"/>
      <c r="AN68" s="44"/>
      <c r="AO68" s="44"/>
      <c r="AP68" s="44"/>
      <c r="AQ68" s="47"/>
      <c r="AR68" s="47"/>
      <c r="AS68" s="54"/>
      <c r="AT68" s="33"/>
      <c r="AU68" s="33"/>
      <c r="AV68" s="33"/>
      <c r="AW68" s="33"/>
      <c r="AX68" s="33"/>
      <c r="AY68" s="33"/>
      <c r="AZ68" s="33"/>
      <c r="BA68" s="33"/>
      <c r="BB68" s="33"/>
      <c r="BC68" s="33"/>
    </row>
    <row r="69" ht="12.75" customHeight="1">
      <c r="A69" s="3"/>
      <c r="B69" s="3"/>
      <c r="C69" s="76"/>
      <c r="D69" s="69"/>
      <c r="E69" s="110"/>
      <c r="F69" s="111"/>
      <c r="G69" s="79"/>
      <c r="H69" s="33"/>
      <c r="I69" s="3"/>
      <c r="J69" s="33"/>
      <c r="K69" s="33"/>
      <c r="L69" s="33"/>
      <c r="M69" s="33"/>
      <c r="N69" s="33"/>
      <c r="O69" s="33"/>
      <c r="P69" s="33"/>
      <c r="Q69" s="47"/>
      <c r="R69" s="33"/>
      <c r="S69" s="33"/>
      <c r="T69" s="33"/>
      <c r="U69" s="33"/>
      <c r="V69" s="33"/>
      <c r="W69" s="33"/>
      <c r="X69" s="108"/>
      <c r="Y69" s="47"/>
      <c r="Z69" s="33"/>
      <c r="AA69" s="33"/>
      <c r="AB69" s="33"/>
      <c r="AC69" s="47"/>
      <c r="AD69" s="47"/>
      <c r="AE69" s="33"/>
      <c r="AF69" s="33"/>
      <c r="AG69" s="33"/>
      <c r="AH69" s="3"/>
      <c r="AI69" s="3"/>
      <c r="AJ69" s="76"/>
      <c r="AK69" s="130"/>
      <c r="AL69" s="131"/>
      <c r="AM69" s="44"/>
      <c r="AN69" s="44"/>
      <c r="AO69" s="44"/>
      <c r="AP69" s="44"/>
      <c r="AQ69" s="47"/>
      <c r="AR69" s="47"/>
      <c r="AS69" s="54"/>
      <c r="AT69" s="33"/>
      <c r="AU69" s="33"/>
      <c r="AV69" s="33"/>
      <c r="AW69" s="33"/>
      <c r="AX69" s="33"/>
      <c r="AY69" s="33"/>
      <c r="AZ69" s="33"/>
      <c r="BA69" s="33"/>
      <c r="BB69" s="33"/>
      <c r="BC69" s="33"/>
    </row>
    <row r="70" ht="12.75" customHeight="1">
      <c r="A70" s="3"/>
      <c r="B70" s="3"/>
      <c r="C70" s="76"/>
      <c r="D70" s="69"/>
      <c r="E70" s="110"/>
      <c r="F70" s="111"/>
      <c r="G70" s="79"/>
      <c r="H70" s="33"/>
      <c r="I70" s="3"/>
      <c r="J70" s="33"/>
      <c r="K70" s="33"/>
      <c r="L70" s="33"/>
      <c r="M70" s="33"/>
      <c r="N70" s="33"/>
      <c r="O70" s="33"/>
      <c r="P70" s="33"/>
      <c r="Q70" s="47"/>
      <c r="R70" s="33"/>
      <c r="S70" s="33"/>
      <c r="T70" s="33"/>
      <c r="U70" s="33"/>
      <c r="V70" s="33"/>
      <c r="W70" s="33"/>
      <c r="X70" s="108"/>
      <c r="Y70" s="47"/>
      <c r="Z70" s="33"/>
      <c r="AA70" s="33"/>
      <c r="AB70" s="33"/>
      <c r="AC70" s="47"/>
      <c r="AD70" s="47"/>
      <c r="AE70" s="33"/>
      <c r="AF70" s="33"/>
      <c r="AG70" s="33"/>
      <c r="AH70" s="3"/>
      <c r="AI70" s="3"/>
      <c r="AJ70" s="76"/>
      <c r="AK70" s="76"/>
      <c r="AL70" s="44"/>
      <c r="AM70" s="44"/>
      <c r="AN70" s="44"/>
      <c r="AO70" s="44"/>
      <c r="AP70" s="44"/>
      <c r="AQ70" s="47"/>
      <c r="AR70" s="47"/>
      <c r="AS70" s="54"/>
      <c r="AT70" s="33"/>
      <c r="AU70" s="33"/>
      <c r="AV70" s="33"/>
      <c r="AW70" s="33"/>
      <c r="AX70" s="33"/>
      <c r="AY70" s="33"/>
      <c r="AZ70" s="33"/>
      <c r="BA70" s="33"/>
      <c r="BB70" s="33"/>
      <c r="BC70" s="33"/>
    </row>
    <row r="71" ht="12.75" customHeight="1">
      <c r="A71" s="3"/>
      <c r="B71" s="3"/>
      <c r="C71" s="76"/>
      <c r="D71" s="69"/>
      <c r="E71" s="110"/>
      <c r="F71" s="111"/>
      <c r="G71" s="79"/>
      <c r="H71" s="33"/>
      <c r="I71" s="3"/>
      <c r="J71" s="33"/>
      <c r="K71" s="33"/>
      <c r="L71" s="33"/>
      <c r="M71" s="33"/>
      <c r="N71" s="33"/>
      <c r="O71" s="33"/>
      <c r="P71" s="33"/>
      <c r="Q71" s="47"/>
      <c r="R71" s="33"/>
      <c r="S71" s="33"/>
      <c r="T71" s="33"/>
      <c r="U71" s="33"/>
      <c r="V71" s="33"/>
      <c r="W71" s="33"/>
      <c r="X71" s="108"/>
      <c r="Y71" s="47"/>
      <c r="Z71" s="33"/>
      <c r="AA71" s="33"/>
      <c r="AB71" s="33"/>
      <c r="AC71" s="47"/>
      <c r="AD71" s="47"/>
      <c r="AE71" s="33"/>
      <c r="AF71" s="33"/>
      <c r="AG71" s="33"/>
      <c r="AH71" s="3"/>
      <c r="AI71" s="3"/>
      <c r="AJ71" s="76"/>
      <c r="AK71" s="76"/>
      <c r="AL71" s="44"/>
      <c r="AM71" s="44"/>
      <c r="AN71" s="44"/>
      <c r="AO71" s="44"/>
      <c r="AP71" s="44"/>
      <c r="AQ71" s="47"/>
      <c r="AR71" s="47"/>
      <c r="AS71" s="54"/>
      <c r="AT71" s="33"/>
      <c r="AU71" s="33"/>
      <c r="AV71" s="33"/>
      <c r="AW71" s="33"/>
      <c r="AX71" s="33"/>
      <c r="AY71" s="33"/>
      <c r="AZ71" s="33"/>
      <c r="BA71" s="33"/>
      <c r="BB71" s="33"/>
      <c r="BC71" s="33"/>
    </row>
    <row r="72" ht="13.75" customHeight="1">
      <c r="A72" s="3"/>
      <c r="B72" s="3"/>
      <c r="C72" s="76"/>
      <c r="D72" s="69"/>
      <c r="E72" s="110"/>
      <c r="F72" s="111"/>
      <c r="G72" s="79"/>
      <c r="H72" s="33"/>
      <c r="I72" s="3"/>
      <c r="J72" s="33"/>
      <c r="K72" s="33"/>
      <c r="L72" s="33"/>
      <c r="M72" s="33"/>
      <c r="N72" s="33"/>
      <c r="O72" s="33"/>
      <c r="P72" s="33"/>
      <c r="Q72" s="47"/>
      <c r="R72" s="33"/>
      <c r="S72" s="33"/>
      <c r="T72" s="33"/>
      <c r="U72" s="33"/>
      <c r="V72" s="33"/>
      <c r="W72" s="33"/>
      <c r="X72" s="108"/>
      <c r="Y72" s="47"/>
      <c r="Z72" s="33"/>
      <c r="AA72" s="33"/>
      <c r="AB72" s="33"/>
      <c r="AC72" s="47"/>
      <c r="AD72" s="47"/>
      <c r="AE72" s="33"/>
      <c r="AF72" s="33"/>
      <c r="AG72" s="33"/>
      <c r="AH72" s="3"/>
      <c r="AI72" t="s" s="132">
        <v>337</v>
      </c>
      <c r="AJ72" s="133"/>
      <c r="AK72" s="134"/>
      <c r="AL72" s="134"/>
      <c r="AM72" s="135"/>
      <c r="AN72" s="136"/>
      <c r="AO72" s="122"/>
      <c r="AP72" s="122"/>
      <c r="AQ72" s="47"/>
      <c r="AR72" s="47"/>
      <c r="AS72" s="54"/>
      <c r="AT72" s="33"/>
      <c r="AU72" s="33"/>
      <c r="AV72" s="33"/>
      <c r="AW72" s="33"/>
      <c r="AX72" s="33"/>
      <c r="AY72" s="33"/>
      <c r="AZ72" s="33"/>
      <c r="BA72" s="33"/>
      <c r="BB72" s="33"/>
      <c r="BC72" s="33"/>
    </row>
    <row r="73" ht="24" customHeight="1">
      <c r="A73" s="3"/>
      <c r="B73" s="3"/>
      <c r="C73" s="76"/>
      <c r="D73" s="69"/>
      <c r="E73" s="110"/>
      <c r="F73" s="111"/>
      <c r="G73" s="79"/>
      <c r="H73" s="33"/>
      <c r="I73" s="3"/>
      <c r="J73" s="33"/>
      <c r="K73" s="33"/>
      <c r="L73" s="33"/>
      <c r="M73" s="33"/>
      <c r="N73" s="33"/>
      <c r="O73" s="33"/>
      <c r="P73" s="33"/>
      <c r="Q73" s="47"/>
      <c r="R73" s="33"/>
      <c r="S73" s="33"/>
      <c r="T73" s="33"/>
      <c r="U73" s="33"/>
      <c r="V73" s="33"/>
      <c r="W73" s="33"/>
      <c r="X73" s="108"/>
      <c r="Y73" s="47"/>
      <c r="Z73" s="33"/>
      <c r="AA73" s="33"/>
      <c r="AB73" s="33"/>
      <c r="AC73" s="47"/>
      <c r="AD73" s="47"/>
      <c r="AE73" s="33"/>
      <c r="AF73" s="33"/>
      <c r="AG73" s="33"/>
      <c r="AH73" s="3"/>
      <c r="AI73" t="s" s="137">
        <v>338</v>
      </c>
      <c r="AJ73" t="s" s="119">
        <v>324</v>
      </c>
      <c r="AK73" t="s" s="137">
        <v>339</v>
      </c>
      <c r="AL73" t="s" s="138">
        <v>325</v>
      </c>
      <c r="AM73" t="s" s="138">
        <v>339</v>
      </c>
      <c r="AN73" t="s" s="137">
        <v>340</v>
      </c>
      <c r="AO73" t="s" s="137">
        <v>341</v>
      </c>
      <c r="AP73" t="s" s="119">
        <v>342</v>
      </c>
      <c r="AQ73" t="s" s="120">
        <v>343</v>
      </c>
      <c r="AR73" s="47"/>
      <c r="AS73" s="54"/>
      <c r="AT73" s="33"/>
      <c r="AU73" s="33"/>
      <c r="AV73" s="33"/>
      <c r="AW73" s="33"/>
      <c r="AX73" s="33"/>
      <c r="AY73" s="33"/>
      <c r="AZ73" s="33"/>
      <c r="BA73" s="33"/>
      <c r="BB73" s="33"/>
      <c r="BC73" s="33"/>
    </row>
    <row r="74" ht="12" customHeight="1">
      <c r="A74" s="3"/>
      <c r="B74" s="3"/>
      <c r="C74" s="76"/>
      <c r="D74" s="69"/>
      <c r="E74" s="110"/>
      <c r="F74" s="111"/>
      <c r="G74" s="79"/>
      <c r="H74" s="33"/>
      <c r="I74" s="3"/>
      <c r="J74" s="33"/>
      <c r="K74" s="33"/>
      <c r="L74" s="33"/>
      <c r="M74" s="33"/>
      <c r="N74" s="33"/>
      <c r="O74" s="33"/>
      <c r="P74" s="33"/>
      <c r="Q74" s="47"/>
      <c r="R74" s="33"/>
      <c r="S74" s="33"/>
      <c r="T74" s="33"/>
      <c r="U74" s="33"/>
      <c r="V74" s="33"/>
      <c r="W74" s="33"/>
      <c r="X74" s="108"/>
      <c r="Y74" s="47"/>
      <c r="Z74" s="33"/>
      <c r="AA74" s="33"/>
      <c r="AB74" s="33"/>
      <c r="AC74" s="47"/>
      <c r="AD74" s="47"/>
      <c r="AE74" s="33"/>
      <c r="AF74" s="33"/>
      <c r="AG74" s="33"/>
      <c r="AH74" s="3"/>
      <c r="AI74" t="s" s="46">
        <v>199</v>
      </c>
      <c r="AJ74" s="124" cm="1">
        <f t="array" ref="AJ74">AK56+AK65</f>
        <v>0</v>
      </c>
      <c r="AK74" s="139" cm="1">
        <f t="array" ref="AK74">AJ74/$AJ$77</f>
        <v>0</v>
      </c>
      <c r="AL74" s="124" cm="1">
        <f t="array" ref="AL74">AL56+AL65</f>
        <v>0</v>
      </c>
      <c r="AM74" s="139" cm="1">
        <f t="array" ref="AM74">AL74/$AL$77</f>
        <v>0</v>
      </c>
      <c r="AN74" s="140"/>
      <c r="AO74" s="140"/>
      <c r="AP74" s="90" cm="1">
        <f t="array" ref="AP74">(AO74-AN74)*60</f>
        <v>0</v>
      </c>
      <c r="AQ74" s="141" cm="1">
        <f t="array" ref="AQ74">AP74/AL74</f>
      </c>
      <c r="AR74" s="47"/>
      <c r="AS74" s="54"/>
      <c r="AT74" s="33"/>
      <c r="AU74" s="33"/>
      <c r="AV74" s="33"/>
      <c r="AW74" s="33"/>
      <c r="AX74" s="33"/>
      <c r="AY74" s="33"/>
      <c r="AZ74" s="33"/>
      <c r="BA74" s="33"/>
      <c r="BB74" s="33"/>
      <c r="BC74" s="33"/>
    </row>
    <row r="75" ht="12" customHeight="1">
      <c r="A75" s="3"/>
      <c r="B75" s="3"/>
      <c r="C75" s="76"/>
      <c r="D75" s="69"/>
      <c r="E75" s="110"/>
      <c r="F75" s="111"/>
      <c r="G75" s="79"/>
      <c r="H75" s="33"/>
      <c r="I75" s="3"/>
      <c r="J75" s="33"/>
      <c r="K75" s="33"/>
      <c r="L75" s="33"/>
      <c r="M75" s="33"/>
      <c r="N75" s="33"/>
      <c r="O75" s="33"/>
      <c r="P75" s="33"/>
      <c r="Q75" s="47"/>
      <c r="R75" s="33"/>
      <c r="S75" s="33"/>
      <c r="T75" s="33"/>
      <c r="U75" s="33"/>
      <c r="V75" s="33"/>
      <c r="W75" s="33"/>
      <c r="X75" s="108"/>
      <c r="Y75" s="47"/>
      <c r="Z75" s="33"/>
      <c r="AA75" s="33"/>
      <c r="AB75" s="33"/>
      <c r="AC75" s="47"/>
      <c r="AD75" s="47"/>
      <c r="AE75" s="33"/>
      <c r="AF75" s="33"/>
      <c r="AG75" s="33"/>
      <c r="AH75" s="3"/>
      <c r="AI75" t="s" s="46">
        <v>78</v>
      </c>
      <c r="AJ75" s="124" cm="1">
        <f t="array" ref="AJ75">AK57+AK66</f>
        <v>15</v>
      </c>
      <c r="AK75" s="139" cm="1">
        <f t="array" ref="AK75">AJ75/$AJ$77</f>
        <v>0.384615384615385</v>
      </c>
      <c r="AL75" s="124" cm="1">
        <f t="array" ref="AL75">AL57+AL66</f>
        <v>36</v>
      </c>
      <c r="AM75" s="139" cm="1">
        <f t="array" ref="AM75">AL75/$AL$77</f>
        <v>0.395604395604396</v>
      </c>
      <c r="AN75" s="140">
        <v>1.404166666666667</v>
      </c>
      <c r="AO75" s="140"/>
      <c r="AP75" s="142" cm="1">
        <f t="array" ref="AP75">(AO75-AN75)*60</f>
      </c>
      <c r="AQ75" s="141" cm="1">
        <f t="array" ref="AQ75">AP75/AL75</f>
      </c>
      <c r="AR75" s="47"/>
      <c r="AS75" s="54"/>
      <c r="AT75" s="33"/>
      <c r="AU75" s="33"/>
      <c r="AV75" s="33"/>
      <c r="AW75" s="33"/>
      <c r="AX75" s="33"/>
      <c r="AY75" s="33"/>
      <c r="AZ75" s="33"/>
      <c r="BA75" s="33"/>
      <c r="BB75" s="33"/>
      <c r="BC75" s="33"/>
    </row>
    <row r="76" ht="12" customHeight="1">
      <c r="A76" s="3"/>
      <c r="B76" s="3"/>
      <c r="C76" s="76"/>
      <c r="D76" s="69"/>
      <c r="E76" s="110"/>
      <c r="F76" s="111"/>
      <c r="G76" s="79"/>
      <c r="H76" s="33"/>
      <c r="I76" s="3"/>
      <c r="J76" s="33"/>
      <c r="K76" s="33"/>
      <c r="L76" s="33"/>
      <c r="M76" s="33"/>
      <c r="N76" s="33"/>
      <c r="O76" s="33"/>
      <c r="P76" s="33"/>
      <c r="Q76" s="47"/>
      <c r="R76" s="33"/>
      <c r="S76" s="33"/>
      <c r="T76" s="33"/>
      <c r="U76" s="33"/>
      <c r="V76" s="33"/>
      <c r="W76" s="33"/>
      <c r="X76" s="108"/>
      <c r="Y76" s="47"/>
      <c r="Z76" s="33"/>
      <c r="AA76" s="33"/>
      <c r="AB76" s="33"/>
      <c r="AC76" s="47"/>
      <c r="AD76" s="47"/>
      <c r="AE76" s="33"/>
      <c r="AF76" s="33"/>
      <c r="AG76" s="33"/>
      <c r="AH76" s="3"/>
      <c r="AI76" t="s" s="46">
        <v>67</v>
      </c>
      <c r="AJ76" s="124" cm="1">
        <f t="array" ref="AJ76">AK58+AK67</f>
        <v>24</v>
      </c>
      <c r="AK76" s="139" cm="1">
        <f t="array" ref="AK76">AJ76/$AJ$77</f>
        <v>0.615384615384615</v>
      </c>
      <c r="AL76" s="124" cm="1">
        <f t="array" ref="AL76">AL58+AL67</f>
        <v>55</v>
      </c>
      <c r="AM76" s="139" cm="1">
        <f t="array" ref="AM76">AL76/$AL$77</f>
        <v>0.604395604395604</v>
      </c>
      <c r="AN76" s="140">
        <v>1.384722222222222</v>
      </c>
      <c r="AO76" s="140"/>
      <c r="AP76" s="142" cm="1">
        <f t="array" ref="AP76">(AO76-AN76)*60</f>
      </c>
      <c r="AQ76" s="141" cm="1">
        <f t="array" ref="AQ76">AP76/AL76</f>
      </c>
      <c r="AR76" s="47"/>
      <c r="AS76" s="54"/>
      <c r="AT76" s="33"/>
      <c r="AU76" s="33"/>
      <c r="AV76" s="33"/>
      <c r="AW76" s="33"/>
      <c r="AX76" s="33"/>
      <c r="AY76" s="33"/>
      <c r="AZ76" s="33"/>
      <c r="BA76" s="33"/>
      <c r="BB76" s="33"/>
      <c r="BC76" s="33"/>
    </row>
    <row r="77" ht="12.75" customHeight="1">
      <c r="A77" s="3"/>
      <c r="B77" s="3"/>
      <c r="C77" s="76"/>
      <c r="D77" s="69"/>
      <c r="E77" s="110"/>
      <c r="F77" s="111"/>
      <c r="G77" s="79"/>
      <c r="H77" s="33"/>
      <c r="I77" s="3"/>
      <c r="J77" s="33"/>
      <c r="K77" s="33"/>
      <c r="L77" s="33"/>
      <c r="M77" s="33"/>
      <c r="N77" s="33"/>
      <c r="O77" s="33"/>
      <c r="P77" s="33"/>
      <c r="Q77" s="47"/>
      <c r="R77" s="33"/>
      <c r="S77" s="33"/>
      <c r="T77" s="33"/>
      <c r="U77" s="33"/>
      <c r="V77" s="33"/>
      <c r="W77" s="33"/>
      <c r="X77" s="108"/>
      <c r="Y77" s="47"/>
      <c r="Z77" s="33"/>
      <c r="AA77" s="33"/>
      <c r="AB77" s="33"/>
      <c r="AC77" s="47"/>
      <c r="AD77" s="47"/>
      <c r="AE77" s="33"/>
      <c r="AF77" s="33"/>
      <c r="AG77" s="33"/>
      <c r="AH77" s="3"/>
      <c r="AI77" s="3"/>
      <c r="AJ77" s="129" cm="1">
        <f t="array" ref="AJ77">SUM(AJ74:AJ76)</f>
        <v>39</v>
      </c>
      <c r="AK77" s="139" cm="1">
        <f t="array" ref="AK77">SUM(AK74:AK76)</f>
        <v>1</v>
      </c>
      <c r="AL77" s="129" cm="1">
        <f t="array" ref="AL77">SUM(AL74:AL76)</f>
        <v>91</v>
      </c>
      <c r="AM77" s="139" cm="1">
        <f t="array" ref="AM77">SUM(AM74:AM76)</f>
        <v>1</v>
      </c>
      <c r="AN77" s="44"/>
      <c r="AO77" s="69"/>
      <c r="AP77" s="33"/>
      <c r="AQ77" s="47"/>
      <c r="AR77" s="47"/>
      <c r="AS77" s="54"/>
      <c r="AT77" s="33"/>
      <c r="AU77" s="33"/>
      <c r="AV77" s="33"/>
      <c r="AW77" s="33"/>
      <c r="AX77" s="33"/>
      <c r="AY77" s="33"/>
      <c r="AZ77" s="33"/>
      <c r="BA77" s="33"/>
      <c r="BB77" s="33"/>
      <c r="BC77" s="33"/>
    </row>
    <row r="78" ht="12.75" customHeight="1">
      <c r="A78" s="3"/>
      <c r="B78" s="3"/>
      <c r="C78" s="76"/>
      <c r="D78" s="69"/>
      <c r="E78" s="110"/>
      <c r="F78" s="111"/>
      <c r="G78" s="79"/>
      <c r="H78" s="33"/>
      <c r="I78" s="3"/>
      <c r="J78" s="33"/>
      <c r="K78" s="33"/>
      <c r="L78" s="33"/>
      <c r="M78" s="33"/>
      <c r="N78" s="33"/>
      <c r="O78" s="33"/>
      <c r="P78" s="33"/>
      <c r="Q78" s="47"/>
      <c r="R78" s="33"/>
      <c r="S78" s="33"/>
      <c r="T78" s="33"/>
      <c r="U78" s="33"/>
      <c r="V78" s="33"/>
      <c r="W78" s="33"/>
      <c r="X78" s="108"/>
      <c r="Y78" s="47"/>
      <c r="Z78" s="33"/>
      <c r="AA78" s="33"/>
      <c r="AB78" s="33"/>
      <c r="AC78" s="47"/>
      <c r="AD78" s="47"/>
      <c r="AE78" s="33"/>
      <c r="AF78" s="33"/>
      <c r="AG78" s="33"/>
      <c r="AH78" s="3"/>
      <c r="AI78" s="3"/>
      <c r="AJ78" s="76"/>
      <c r="AK78" s="76"/>
      <c r="AL78" s="44"/>
      <c r="AM78" s="44"/>
      <c r="AN78" s="44"/>
      <c r="AO78" s="69"/>
      <c r="AP78" s="33"/>
      <c r="AQ78" s="47"/>
      <c r="AR78" s="47"/>
      <c r="AS78" s="54"/>
      <c r="AT78" s="33"/>
      <c r="AU78" s="33"/>
      <c r="AV78" s="33"/>
      <c r="AW78" s="33"/>
      <c r="AX78" s="33"/>
      <c r="AY78" s="33"/>
      <c r="AZ78" s="33"/>
      <c r="BA78" s="33"/>
      <c r="BB78" s="33"/>
      <c r="BC78" s="33"/>
    </row>
    <row r="79" ht="12.75" customHeight="1">
      <c r="A79" s="3"/>
      <c r="B79" s="3"/>
      <c r="C79" s="76"/>
      <c r="D79" s="69"/>
      <c r="E79" s="110"/>
      <c r="F79" s="111"/>
      <c r="G79" s="79"/>
      <c r="H79" s="33"/>
      <c r="I79" s="3"/>
      <c r="J79" s="33"/>
      <c r="K79" s="33"/>
      <c r="L79" s="33"/>
      <c r="M79" s="33"/>
      <c r="N79" s="33"/>
      <c r="O79" s="33"/>
      <c r="P79" s="33"/>
      <c r="Q79" s="47"/>
      <c r="R79" s="33"/>
      <c r="S79" s="33"/>
      <c r="T79" s="33"/>
      <c r="U79" s="33"/>
      <c r="V79" s="33"/>
      <c r="W79" s="33"/>
      <c r="X79" s="108"/>
      <c r="Y79" s="47"/>
      <c r="Z79" s="33"/>
      <c r="AA79" s="33"/>
      <c r="AB79" s="33"/>
      <c r="AC79" s="47"/>
      <c r="AD79" s="47"/>
      <c r="AE79" s="33"/>
      <c r="AF79" s="33"/>
      <c r="AG79" s="33"/>
      <c r="AH79" s="3"/>
      <c r="AI79" s="3"/>
      <c r="AJ79" s="76"/>
      <c r="AK79" s="76"/>
      <c r="AL79" s="44"/>
      <c r="AM79" s="44"/>
      <c r="AN79" s="44"/>
      <c r="AO79" s="69"/>
      <c r="AP79" s="33"/>
      <c r="AQ79" s="47"/>
      <c r="AR79" s="47"/>
      <c r="AS79" s="54"/>
      <c r="AT79" s="33"/>
      <c r="AU79" s="33"/>
      <c r="AV79" s="33"/>
      <c r="AW79" s="33"/>
      <c r="AX79" s="33"/>
      <c r="AY79" s="33"/>
      <c r="AZ79" s="33"/>
      <c r="BA79" s="33"/>
      <c r="BB79" s="33"/>
      <c r="BC79" s="33"/>
    </row>
    <row r="80" ht="12.75" customHeight="1">
      <c r="A80" s="3"/>
      <c r="B80" s="3"/>
      <c r="C80" s="76"/>
      <c r="D80" s="69"/>
      <c r="E80" s="110"/>
      <c r="F80" s="111"/>
      <c r="G80" s="79"/>
      <c r="H80" s="33"/>
      <c r="I80" s="3"/>
      <c r="J80" s="33"/>
      <c r="K80" s="33"/>
      <c r="L80" s="33"/>
      <c r="M80" s="33"/>
      <c r="N80" s="33"/>
      <c r="O80" s="33"/>
      <c r="P80" s="33"/>
      <c r="Q80" s="47"/>
      <c r="R80" s="33"/>
      <c r="S80" s="33"/>
      <c r="T80" s="33"/>
      <c r="U80" s="33"/>
      <c r="V80" s="33"/>
      <c r="W80" s="33"/>
      <c r="X80" s="108"/>
      <c r="Y80" s="47"/>
      <c r="Z80" s="33"/>
      <c r="AA80" s="33"/>
      <c r="AB80" s="33"/>
      <c r="AC80" s="47"/>
      <c r="AD80" s="47"/>
      <c r="AE80" s="33"/>
      <c r="AF80" s="33"/>
      <c r="AG80" s="33"/>
      <c r="AH80" s="3"/>
      <c r="AI80" s="3"/>
      <c r="AJ80" s="76"/>
      <c r="AK80" s="76"/>
      <c r="AL80" s="44"/>
      <c r="AM80" s="44"/>
      <c r="AN80" s="44"/>
      <c r="AO80" s="69"/>
      <c r="AP80" s="33"/>
      <c r="AQ80" s="47"/>
      <c r="AR80" s="47"/>
      <c r="AS80" s="54"/>
      <c r="AT80" s="33"/>
      <c r="AU80" s="33"/>
      <c r="AV80" s="33"/>
      <c r="AW80" s="33"/>
      <c r="AX80" s="33"/>
      <c r="AY80" s="33"/>
      <c r="AZ80" s="33"/>
      <c r="BA80" s="33"/>
      <c r="BB80" s="33"/>
      <c r="BC80" s="33"/>
    </row>
    <row r="81" ht="12.75" customHeight="1">
      <c r="A81" s="3"/>
      <c r="B81" s="3"/>
      <c r="C81" s="76"/>
      <c r="D81" s="69"/>
      <c r="E81" s="110"/>
      <c r="F81" s="111"/>
      <c r="G81" s="79"/>
      <c r="H81" s="33"/>
      <c r="I81" s="3"/>
      <c r="J81" s="33"/>
      <c r="K81" s="33"/>
      <c r="L81" s="33"/>
      <c r="M81" s="33"/>
      <c r="N81" s="33"/>
      <c r="O81" s="33"/>
      <c r="P81" s="33"/>
      <c r="Q81" s="47"/>
      <c r="R81" s="33"/>
      <c r="S81" s="33"/>
      <c r="T81" s="33"/>
      <c r="U81" s="33"/>
      <c r="V81" s="33"/>
      <c r="W81" s="33"/>
      <c r="X81" s="108"/>
      <c r="Y81" s="47"/>
      <c r="Z81" s="33"/>
      <c r="AA81" s="33"/>
      <c r="AB81" s="33"/>
      <c r="AC81" s="47"/>
      <c r="AD81" s="47"/>
      <c r="AE81" s="33"/>
      <c r="AF81" s="33"/>
      <c r="AG81" s="33"/>
      <c r="AH81" s="3"/>
      <c r="AI81" s="3"/>
      <c r="AJ81" s="76"/>
      <c r="AK81" s="76"/>
      <c r="AL81" s="44"/>
      <c r="AM81" s="44"/>
      <c r="AN81" s="44"/>
      <c r="AO81" s="69"/>
      <c r="AP81" s="33"/>
      <c r="AQ81" s="47"/>
      <c r="AR81" s="47"/>
      <c r="AS81" s="54"/>
      <c r="AT81" s="33"/>
      <c r="AU81" s="33"/>
      <c r="AV81" s="33"/>
      <c r="AW81" s="33"/>
      <c r="AX81" s="33"/>
      <c r="AY81" s="33"/>
      <c r="AZ81" s="33"/>
      <c r="BA81" s="33"/>
      <c r="BB81" s="33"/>
      <c r="BC81" s="33"/>
    </row>
    <row r="82" ht="12.75" customHeight="1">
      <c r="A82" s="3"/>
      <c r="B82" s="3"/>
      <c r="C82" s="76"/>
      <c r="D82" s="69"/>
      <c r="E82" s="110"/>
      <c r="F82" s="111"/>
      <c r="G82" s="79"/>
      <c r="H82" s="33"/>
      <c r="I82" s="3"/>
      <c r="J82" s="33"/>
      <c r="K82" s="33"/>
      <c r="L82" s="33"/>
      <c r="M82" s="33"/>
      <c r="N82" s="33"/>
      <c r="O82" s="33"/>
      <c r="P82" s="33"/>
      <c r="Q82" s="47"/>
      <c r="R82" s="33"/>
      <c r="S82" s="33"/>
      <c r="T82" s="33"/>
      <c r="U82" s="33"/>
      <c r="V82" s="33"/>
      <c r="W82" s="33"/>
      <c r="X82" s="108"/>
      <c r="Y82" s="47"/>
      <c r="Z82" s="33"/>
      <c r="AA82" s="33"/>
      <c r="AB82" s="33"/>
      <c r="AC82" s="47"/>
      <c r="AD82" s="47"/>
      <c r="AE82" s="33"/>
      <c r="AF82" s="33"/>
      <c r="AG82" s="33"/>
      <c r="AH82" s="3"/>
      <c r="AI82" s="3"/>
      <c r="AJ82" s="76"/>
      <c r="AK82" s="76"/>
      <c r="AL82" s="44"/>
      <c r="AM82" s="44"/>
      <c r="AN82" s="44"/>
      <c r="AO82" s="69"/>
      <c r="AP82" s="33"/>
      <c r="AQ82" s="47"/>
      <c r="AR82" s="47"/>
      <c r="AS82" s="54"/>
      <c r="AT82" s="33"/>
      <c r="AU82" s="33"/>
      <c r="AV82" s="33"/>
      <c r="AW82" s="33"/>
      <c r="AX82" s="33"/>
      <c r="AY82" s="33"/>
      <c r="AZ82" s="33"/>
      <c r="BA82" s="33"/>
      <c r="BB82" s="33"/>
      <c r="BC82" s="33"/>
    </row>
  </sheetData>
  <mergeCells count="1">
    <mergeCell ref="AI72:AM72"/>
  </mergeCells>
  <conditionalFormatting sqref="J1:K1">
    <cfRule type="cellIs" dxfId="0" priority="1" operator="equal" stopIfTrue="1">
      <formula>"Website"</formula>
    </cfRule>
  </conditionalFormatting>
  <conditionalFormatting sqref="Q1:Q2 R3 Q4:R4 R5 Q6:R36 R37 Q38:R82">
    <cfRule type="cellIs" dxfId="1" priority="1" operator="equal" stopIfTrue="1">
      <formula>"Customer"</formula>
    </cfRule>
  </conditionalFormatting>
  <conditionalFormatting sqref="Y1:Z2 U2:U3 AA2:AD2 S3 V3 Y3:Z3 AC3:AE3 AK3 S4 U4:V4 Y4:Z4 AD4:AE4 AK4 S5 U5:V5 Y5:Z5 AD5:AE5 AK5 S6 V6 Y6:Z6 AD6:AE6 AK6 S7 U7:V7 Y7:Z7 AD7:AE7 AK7 S8 U8:V8 Y8:Z8 AD8:AE8 AK8 S9 U9:V9 Y9:Z9 AD9:AE9 AK9 S10 U10:V10 Y10:Z10 AC10:AE10 AK10 S11 U11:V11 Y11:Z11 AD11:AE11 AK11 S12 U12:V12 Y12:Z12 AD12:AE12 AK12 S13 U13:V13 Y13:Z13 AD13:AE13 AK13 S14 U14:V14 Y14:Z14 AD14:AE14 AK14 S15 U15:V15 Y15:Z15 AD15:AE15 AK15 S16 U16:V16 Y16:Z16 AC16:AE16 AK16 S17 U17:V17 Y17:Z17 AC17:AE17 AK17 S18 V18 Y18:Z18 AD18:AE18 AK18 S19 U19:V19 Y19:Z19 AD19:AE19 AK19 S20 V20 Y20:Z20 AD20:AE20 AK20 S21 U21:V21 Y21:Z21 AD21:AE21 AK21 S22 V22 Y22:Z22 AD22:AE22 AK22 S23 V23 Y23:Z23 AD23:AE23 AK23 S24 V24 Y24:Z24 AD24:AE24 AK24 S25 V25 Y25:Z25 AD25:AE25 AK25 S26 U26:V26 Y26:Z26 AC26:AE26 AK26 S27 U27:V27 Y27:Z27 AD27:AE27 AK27 S28 V28 Y28:Z28 AD28:AE28 AK28 S29 U29:V29 Y29:Z29 AD29:AE29 AK29 S30 U30:V30 Y30:Z30 AC30:AE30 AK30 S31 U31:V31 Y31:Z31 AD31:AE31 AK31 S32 U32:V32 Y32:Z32 AD32:AE32 AK32 S33 U33:V33 Y33:Z33 AC33:AE33 AK33 S34 U34:V34 Y34:Z34 AD34:AE34 AK34 S35 U35:V35 Y35:Z35 AD35:AE35 AK35 S36 U36:V36 Y36:Z36 AD36:AE36 AK36 S37 U37:V37 Y37:Z37 AD37:AE37 AK37 S38 U38:V38 Y38:Z38 AD38:AE38 AK38 S39 U39:V39 Y39:Z39 AD39:AE39 AK39 S40 U40:V40 Y40:Z40 AC40:AE40 AK40 S41 U41:V41 Y41:Z41 AD41:AE41 AK41 S42 U42:V42 Y42:Z42 AD42:AE42 AK42 S43 U43:V43 Y43:Z43 AC43:AE43 AK43 S44 U44:V44 Y44:Z44 AC44:AE44 AK44 S45 U45:V45 Y45:Z45 AC45:AE45 AK45 S46 U46:V46 Y46:Z46 AC46:AE46 AK46 S47 U47:V47 Y47:Z47 AC47:AE47 AK47 S48 U48:V48 Y48:Z48 AC48:AE48 AK48 S49 U49:V49 Y49:Z49 AC49:AE49 S50 U50:V50 Y50:Z50 AC50:AE50 AK50 S51 U51:V51 Y51:Z51 AC51:AE51 AK51 S52 U52:V52 Y52:Z52 AC52:AE52 AK52 S53 U53:V53 Y53:Z53 AC53:AE53 AK53 S54 U54:V54 Y54:Z54 AC54:AE54 AK54 S55 U55:V55 Y55:Z55 AC55:AE55 AH55:AM55 AO55:AU55 S56 U56:V56 Y56:Z56 AC56:AE56 AH56:AI56 AK56:AM56 AO56:AU56 G57 S57 U57:V57 Y57 AC57:AE57 AH57:AI57 AK57:AM57 AO57:AU57 G58 S58 U58:V58 Y58 AC58:AE58 AH58:AI58 AK58:AM58 AO58:AU58 G59 S59 U59:V59 Y59:Z59 AC59:AE59 AH59:AI59 AK59:AM59 AP59:AU59 G60 S60 U60:V60 Y60:Z60 AC60:AE60 AH60:AI60 AK60:AM60 AP60:AU60 G61 S61 U61:V61 Y61:Z61 AC61:AE61 AH61:AI61 AK61:AM61 AP61:AU61 G62 S62 U62:V62 Y62:Z62 AC62:AE62 AH62:AI62 AK62:AM62 AP62:AU62 G63 S63 U63:V63 Y63:Z63 AC63:AE63 AH63:AI63 AK63:AM63 AP63:AU63 G64 S64 U64:V64 Y64:Z64 AC64:AE64 AH64:AI64 AK64:AM64 AP64:AQ64 G65 S65 U65:V65 Y65:Z65 AC65:AE65 AH65:AI65 AK65:AQ65 S66 U66:V66 Y66:Z66 AC66:AE66 AH66:AI66 AK66:AM66 AP66:AQ66 S67 U67:V67 Y67:Z67 AC67:AE67 AH67:AI67 AK67:AM67 AP67:AQ67 S68 U68:V68 Y68:Z68 AC68:AE68 AH68:AI68 AK68:AM68 AP68:AQ68 S69 U69:V69 Y69:Z69 AC69:AE69 AH69:AI69 AK69:AM69 AP69:AQ69 S70 U70:V70 Y70:Z70 AC70:AE70 AH70:AI70 AK70:AM70 AQ70 S71 U71:V71 Y71:Z71 AC71:AE71 AH71:AI71 AK71:AM71 AQ71 S72 U72:V72 Y72:Z72 AC72:AE72 AH72 AK72:AM72 AQ72 S73 U73:V73 Y73:Z73 AC73:AE73 AH73 AK73:AM73 AP73:AQ73 S74 U74:V74 Y74:Z74 AC74:AE74 AH74 AK74:AM74 AP74:AQ74 S75 U75:V75 Y75:Z75 AC75:AE75 AH75 AK75:AM75 AP75:AQ75 S76 U76:V76 Y76:Z76 AC76:AE76 AH76 AK76:AM76 AP76:AQ76 S77 U77:V77 Y77:Z77 AC77:AE77 AH77:AI77 AK77 AM77:AQ77 S78 U78:V78 Y78:Z78 AC78:AE78 AK78 S79 U79:V79 Y79:Z79 AC79:AE79 AK79 S80 U80:V80 Y80:Z80 AC80:AE80 AK80 S81 U81:V81 Y81:Z81 AC81:AE81 AK81 S82 U82:V82 Y82:Z82 AC82:AE82 AK82">
    <cfRule type="cellIs" dxfId="2" priority="1" operator="equal" stopIfTrue="1">
      <formula>"James"</formula>
    </cfRule>
  </conditionalFormatting>
  <conditionalFormatting sqref="AA1 AA3:AA82 AO3:AO44">
    <cfRule type="cellIs" dxfId="3" priority="1" operator="equal" stopIfTrue="1">
      <formula>"James"</formula>
    </cfRule>
    <cfRule type="cellIs" dxfId="4" priority="2" operator="equal" stopIfTrue="1">
      <formula>"COD/ Send Invoice to Customer"</formula>
    </cfRule>
  </conditionalFormatting>
  <conditionalFormatting sqref="AF1:AF2 AG3:AG52 AF53:AG82">
    <cfRule type="cellIs" dxfId="5" priority="1" operator="equal" stopIfTrue="1">
      <formula>"Mohit"</formula>
    </cfRule>
    <cfRule type="cellIs" dxfId="6" priority="2" operator="equal" stopIfTrue="1">
      <formula>"James"</formula>
    </cfRule>
    <cfRule type="cellIs" dxfId="7" priority="3" operator="equal" stopIfTrue="1">
      <formula>"Aditya"</formula>
    </cfRule>
  </conditionalFormatting>
  <conditionalFormatting sqref="AO1 AB3 U6 AB9:AC9 F10 AB10:AB11 AC11 AB16:AB17 U20 U22:U25 AB22:AC23 AB25:AC25 AB30 F32:F33 AB32:AC32 AB33:AB34 AC34 AB40:AB56 AC41:AC42 F43 AB59:AB82">
    <cfRule type="cellIs" dxfId="8" priority="1" operator="equal" stopIfTrue="1">
      <formula>"COD/ Send Invoice to Customer"</formula>
    </cfRule>
    <cfRule type="cellIs" dxfId="9" priority="2" operator="equal" stopIfTrue="1">
      <formula>"James"</formula>
    </cfRule>
  </conditionalFormatting>
  <conditionalFormatting sqref="AX1 AW2:AX2 AW4:AZ43 AW45:AZ82">
    <cfRule type="cellIs" dxfId="10" priority="1" operator="equal" stopIfTrue="1">
      <formula>"Pending"</formula>
    </cfRule>
    <cfRule type="cellIs" dxfId="11" priority="2" operator="equal" stopIfTrue="1">
      <formula>"James"</formula>
    </cfRule>
    <cfRule type="cellIs" dxfId="12" priority="3" operator="equal" stopIfTrue="1">
      <formula>"Rachel"</formula>
    </cfRule>
  </conditionalFormatting>
  <conditionalFormatting sqref="J2:K5 L3:L5 N3:N4 M5:N5 J6:N7 J8:L14 N8:N15 O10:O14 J15:K20 L17:L18 N17:N18 L20 N20:N23 J21:L23 J24:K28 L25 N25 L28 N28 J29:K32 L30:L32 N30:N31 M32:N32 J33:N34 J35:L42 N35:N40 M41:N41 N42:N82 J43:L82">
    <cfRule type="cellIs" dxfId="13" priority="1" operator="equal" stopIfTrue="1">
      <formula>"Google Voice Image"</formula>
    </cfRule>
    <cfRule type="cellIs" dxfId="14" priority="2" operator="equal" stopIfTrue="1">
      <formula>"Fax"</formula>
    </cfRule>
    <cfRule type="cellIs" dxfId="15" priority="3" operator="equal" stopIfTrue="1">
      <formula>"Website"</formula>
    </cfRule>
  </conditionalFormatting>
  <conditionalFormatting sqref="Q3">
    <cfRule type="cellIs" dxfId="16" priority="1" operator="equal" stopIfTrue="1">
      <formula>"Google Voice Image"</formula>
    </cfRule>
    <cfRule type="cellIs" dxfId="17" priority="2" operator="equal" stopIfTrue="1">
      <formula>"Fax"</formula>
    </cfRule>
    <cfRule type="cellIs" dxfId="18" priority="3" operator="equal" stopIfTrue="1">
      <formula>"Customer"</formula>
    </cfRule>
    <cfRule type="cellIs" dxfId="19" priority="4" operator="equal" stopIfTrue="1">
      <formula>"Website"</formula>
    </cfRule>
  </conditionalFormatting>
  <conditionalFormatting sqref="AF3:AF52">
    <cfRule type="cellIs" dxfId="20" priority="1" operator="equal" stopIfTrue="1">
      <formula>"Tsahi"</formula>
    </cfRule>
    <cfRule type="cellIs" dxfId="21" priority="2" operator="equal" stopIfTrue="1">
      <formula>"Mohit"</formula>
    </cfRule>
    <cfRule type="cellIs" dxfId="22" priority="3" operator="equal" stopIfTrue="1">
      <formula>"James"</formula>
    </cfRule>
    <cfRule type="cellIs" dxfId="23" priority="4" operator="equal" stopIfTrue="1">
      <formula>"Aditya"</formula>
    </cfRule>
  </conditionalFormatting>
  <conditionalFormatting sqref="AW3:AZ3 AW44:AZ44">
    <cfRule type="cellIs" dxfId="24" priority="1" operator="equal" stopIfTrue="1">
      <formula>"James"</formula>
    </cfRule>
    <cfRule type="cellIs" dxfId="25" priority="2" operator="equal" stopIfTrue="1">
      <formula>"Pending"</formula>
    </cfRule>
    <cfRule type="cellIs" dxfId="26" priority="3" operator="equal" stopIfTrue="1">
      <formula>"James"</formula>
    </cfRule>
    <cfRule type="cellIs" dxfId="27" priority="4" operator="equal" stopIfTrue="1">
      <formula>"Rachel"</formula>
    </cfRule>
  </conditionalFormatting>
  <conditionalFormatting sqref="Q5 Q37">
    <cfRule type="cellIs" dxfId="28" priority="1" operator="equal" stopIfTrue="1">
      <formula>"Customer"</formula>
    </cfRule>
    <cfRule type="cellIs" dxfId="29" priority="2" operator="equal" stopIfTrue="1">
      <formula>"James"</formula>
    </cfRule>
  </conditionalFormatting>
  <conditionalFormatting sqref="BB44">
    <cfRule type="cellIs" dxfId="30" priority="1" operator="equal" stopIfTrue="1">
      <formula>"Pending"</formula>
    </cfRule>
    <cfRule type="cellIs" dxfId="31" priority="2" operator="equal" stopIfTrue="1">
      <formula>"Rachel"</formula>
    </cfRule>
  </conditionalFormatting>
  <conditionalFormatting sqref="AN55:AN64 AJ56:AJ70 AO59:AO64 AN66:AO71 AP70:AP71 AJ71 AI72:AJ76 AN72:AP72 AN73:AO76 AJ77 AL77">
    <cfRule type="cellIs" dxfId="32" priority="1" operator="equal" stopIfTrue="1">
      <formula>"James"</formula>
    </cfRule>
    <cfRule type="cellIs" dxfId="33" priority="2" operator="equal" stopIfTrue="1">
      <formula>"James"</formula>
    </cfRule>
    <cfRule type="cellIs" dxfId="34" priority="3" operator="equal" stopIfTrue="1">
      <formula>"Aditya"</formula>
    </cfRule>
  </conditionalFormatting>
  <conditionalFormatting sqref="Z57:Z58">
    <cfRule type="cellIs" dxfId="35" priority="1" operator="equal" stopIfTrue="1">
      <formula>"James"</formula>
    </cfRule>
    <cfRule type="cellIs" dxfId="36" priority="2" operator="equal" stopIfTrue="1">
      <formula>"James"</formula>
    </cfRule>
  </conditionalFormatting>
  <conditionalFormatting sqref="AB57:AB58">
    <cfRule type="cellIs" dxfId="37" priority="1" operator="equal" stopIfTrue="1">
      <formula>"James"</formula>
    </cfRule>
    <cfRule type="cellIs" dxfId="38" priority="2" operator="equal" stopIfTrue="1">
      <formula>"COD/ Send Invoice to Customer"</formula>
    </cfRule>
    <cfRule type="cellIs" dxfId="39" priority="3" operator="equal" stopIfTrue="1">
      <formula>"James"</formula>
    </cfRule>
  </conditionalFormatting>
  <dataValidations count="5">
    <dataValidation type="list" allowBlank="1" showInputMessage="1" showErrorMessage="1" sqref="I3:I82">
      <formula1>"Yes,No"</formula1>
    </dataValidation>
    <dataValidation type="list" allowBlank="1" showInputMessage="1" showErrorMessage="1" sqref="J3:J82 O21">
      <formula1>"Already exists,Updated"</formula1>
    </dataValidation>
    <dataValidation type="list" allowBlank="1" showInputMessage="1" showErrorMessage="1" sqref="O3:O20 O22:O82">
      <formula1>"N/A - Under process,Already exists,Collected &amp; updated"</formula1>
    </dataValidation>
    <dataValidation type="list" allowBlank="1" showInputMessage="1" showErrorMessage="1" sqref="AA3:AA82 AO3:AO44">
      <formula1>"COD/ Send Invoice to Cx,Overdue,COD,COD &amp; Overdue/ Send Invoice to Cx"</formula1>
    </dataValidation>
    <dataValidation type="list" allowBlank="1" showInputMessage="1" showErrorMessage="1" sqref="AP3:AP44 AO45:AP54 AO77:AP82">
      <formula1>"Yes"</formula1>
    </dataValidation>
  </dataValidations>
  <hyperlinks>
    <hyperlink ref="F59" r:id="rId1" location="" tooltip="" display="barakzakai@yahoo.com"/>
    <hyperlink ref="F60" r:id="rId2" location="" tooltip="" display="zinirachel73@gmail.com"/>
    <hyperlink ref="F61" r:id="rId3" location="" tooltip="" display="rachelzini@gmail.com"/>
    <hyperlink ref="F62" r:id="rId4" location="" tooltip="" display="brfood580@gmail.com"/>
    <hyperlink ref="F63" r:id="rId5" location="" tooltip="" display="brrachel108@gmail.com"/>
    <hyperlink ref="F64" r:id="rId6" location="" tooltip="" display="Brfood111@gmail.com"/>
    <hyperlink ref="F65" r:id="rId7" location="" tooltip="" display="barak@brfood.u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8"/>
  <legacyDrawing r:id="rId9"/>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