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Cf" sheetId="1" state="visible" r:id="rId2"/>
    <sheet name="SOCr" sheetId="2" state="visible" r:id="rId3"/>
    <sheet name="BC" sheetId="3" state="visible" r:id="rId4"/>
    <sheet name="socF_deterministic.txt" sheetId="4" state="visible" r:id="rId5"/>
    <sheet name="socR_deterministic.txt" sheetId="5" state="visible" r:id="rId6"/>
    <sheet name="bcs_deterministic.tx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Meaning that value is the same for deterministic run for sensitivity analysis and for IPCC full deterministic 
run!</t>
        </r>
      </text>
    </comment>
    <comment ref="O2" authorId="0">
      <text>
        <r>
          <rPr>
            <sz val="11"/>
            <color rgb="FF000000"/>
            <rFont val="Calibri"/>
            <family val="2"/>
            <charset val="1"/>
          </rPr>
          <t xml:space="preserve">Meaning that value is the same for deterministic run for sensitivity analysis and for IPCC full deterministic 
run!</t>
        </r>
      </text>
    </comment>
    <comment ref="U2" authorId="0">
      <text>
        <r>
          <rPr>
            <sz val="11"/>
            <color rgb="FF000000"/>
            <rFont val="Calibri"/>
            <family val="2"/>
            <charset val="1"/>
          </rPr>
          <t xml:space="preserve">Meaning that value is the same for deterministic run for sensitivity analysis and for IPCC full deterministic 
run!</t>
        </r>
      </text>
    </comment>
    <comment ref="X2" authorId="0">
      <text>
        <r>
          <rPr>
            <sz val="11"/>
            <color rgb="FF000000"/>
            <rFont val="Calibri"/>
            <family val="2"/>
            <charset val="1"/>
          </rPr>
          <t xml:space="preserve">Meaning that value is the same for deterministic run for sensitivity analysis and for IPCC full deterministic 
run!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Calibri"/>
            <family val="2"/>
            <charset val="1"/>
          </rPr>
          <t xml:space="preserve">Meaning that value is the same for deterministic run for sensitivity analysis and for IPCC full deterministic 
run!</t>
        </r>
      </text>
    </comment>
    <comment ref="J3" authorId="0">
      <text>
        <r>
          <rPr>
            <sz val="11"/>
            <color rgb="FF000000"/>
            <rFont val="Calibri"/>
            <family val="2"/>
            <charset val="1"/>
          </rPr>
          <t xml:space="preserve">Meaning that value is the same for deterministic run for sensitivity analysis and for IPCC full deterministic 
run!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Calibri Light"/>
            <family val="2"/>
          </rPr>
          <t xml:space="preserve">(NP=not provided)</t>
        </r>
      </text>
    </comment>
    <comment ref="I2" authorId="0">
      <text>
        <r>
          <rPr>
            <sz val="11"/>
            <color rgb="FF000000"/>
            <rFont val="Calibri"/>
            <family val="2"/>
            <charset val="1"/>
          </rPr>
          <t xml:space="preserve">Det for sensAnalysis
</t>
        </r>
      </text>
    </comment>
    <comment ref="J2" authorId="0">
      <text>
        <r>
          <rPr>
            <sz val="11"/>
            <color rgb="FF000000"/>
            <rFont val="Calibri"/>
            <family val="2"/>
            <charset val="1"/>
          </rPr>
          <t xml:space="preserve">Det of IPCC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 xml:space="preserve">Mean not given. Assumed mean of min-max</t>
        </r>
      </text>
    </comment>
    <comment ref="M2" authorId="0">
      <text>
        <r>
          <rPr>
            <b val="true"/>
            <sz val="10"/>
            <color rgb="FF000000"/>
            <rFont val="Calibri Light"/>
            <family val="2"/>
          </rPr>
          <t xml:space="preserve">(NP=not provided)</t>
        </r>
      </text>
    </comment>
    <comment ref="P2" authorId="0">
      <text>
        <r>
          <rPr>
            <sz val="11"/>
            <color rgb="FF000000"/>
            <rFont val="Calibri"/>
            <family val="2"/>
            <charset val="1"/>
          </rPr>
          <t xml:space="preserve">Det for sensAnalysis
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 xml:space="preserve">Det of IPCC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 xml:space="preserve">Assumed AGB &gt; 125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 xml:space="preserve">Assumed AGB &gt; 125</t>
        </r>
      </text>
    </comment>
    <comment ref="Q15" authorId="0">
      <text>
        <r>
          <rPr>
            <sz val="11"/>
            <color rgb="FF000000"/>
            <rFont val="Calibri"/>
            <family val="2"/>
            <charset val="1"/>
          </rPr>
          <t xml:space="preserve">Assumed AGB &gt; 125</t>
        </r>
      </text>
    </comment>
    <comment ref="Q23" authorId="0">
      <text>
        <r>
          <rPr>
            <sz val="11"/>
            <color rgb="FF000000"/>
            <rFont val="Calibri"/>
            <family val="2"/>
            <charset val="1"/>
          </rPr>
          <t xml:space="preserve">Assumed AGB &gt; 125</t>
        </r>
      </text>
    </comment>
    <comment ref="Q24" authorId="0">
      <text>
        <r>
          <rPr>
            <sz val="11"/>
            <color rgb="FF000000"/>
            <rFont val="Calibri"/>
            <family val="2"/>
            <charset val="1"/>
          </rPr>
          <t xml:space="preserve">Assumed AGB &gt; 125</t>
        </r>
      </text>
    </comment>
    <comment ref="Q25" authorId="0">
      <text>
        <r>
          <rPr>
            <sz val="11"/>
            <color rgb="FF000000"/>
            <rFont val="Calibri"/>
            <family val="2"/>
            <charset val="1"/>
          </rPr>
          <t xml:space="preserve">Assumed AGB &gt; 125</t>
        </r>
      </text>
    </comment>
    <comment ref="T2" authorId="0">
      <text>
        <r>
          <rPr>
            <b val="true"/>
            <sz val="10"/>
            <color rgb="FF000000"/>
            <rFont val="Calibri Light"/>
            <family val="2"/>
          </rPr>
          <t xml:space="preserve">(NP=not provided)</t>
        </r>
      </text>
    </comment>
    <comment ref="W2" authorId="0">
      <text>
        <r>
          <rPr>
            <sz val="11"/>
            <color rgb="FF000000"/>
            <rFont val="Calibri"/>
            <family val="2"/>
            <charset val="1"/>
          </rPr>
          <t xml:space="preserve">Det for sensAnalysis
</t>
        </r>
      </text>
    </comment>
    <comment ref="X2" authorId="0">
      <text>
        <r>
          <rPr>
            <sz val="11"/>
            <color rgb="FF000000"/>
            <rFont val="Calibri"/>
            <family val="2"/>
            <charset val="1"/>
          </rPr>
          <t xml:space="preserve">Det of IPCC</t>
        </r>
      </text>
    </comment>
    <comment ref="AA2" authorId="0">
      <text>
        <r>
          <rPr>
            <b val="true"/>
            <sz val="10"/>
            <color rgb="FF000000"/>
            <rFont val="Calibri Light"/>
            <family val="2"/>
          </rPr>
          <t xml:space="preserve">(NP=not provided)</t>
        </r>
      </text>
    </comment>
    <comment ref="AD2" authorId="0">
      <text>
        <r>
          <rPr>
            <sz val="11"/>
            <color rgb="FF000000"/>
            <rFont val="Calibri"/>
            <family val="2"/>
            <charset val="1"/>
          </rPr>
          <t xml:space="preserve">Det for sensAnalysis
</t>
        </r>
      </text>
    </comment>
    <comment ref="AE2" authorId="0">
      <text>
        <r>
          <rPr>
            <sz val="11"/>
            <color rgb="FF000000"/>
            <rFont val="Calibri"/>
            <family val="2"/>
            <charset val="1"/>
          </rPr>
          <t xml:space="preserve">Det of IPCC</t>
        </r>
      </text>
    </comment>
  </commentList>
</comments>
</file>

<file path=xl/sharedStrings.xml><?xml version="1.0" encoding="utf-8"?>
<sst xmlns="http://schemas.openxmlformats.org/spreadsheetml/2006/main" count="1767" uniqueCount="155">
  <si>
    <t xml:space="preserve">LAND USE factor</t>
  </si>
  <si>
    <t xml:space="preserve">MANAGEMENT factor</t>
  </si>
  <si>
    <t xml:space="preserve">INPUT factor</t>
  </si>
  <si>
    <t xml:space="preserve">DetRun (IPCC)</t>
  </si>
  <si>
    <t xml:space="preserve">code</t>
  </si>
  <si>
    <t xml:space="preserve">Land Use </t>
  </si>
  <si>
    <t xml:space="preserve">Climate </t>
  </si>
  <si>
    <t xml:space="preserve">Floor</t>
  </si>
  <si>
    <t xml:space="preserve">IPCC</t>
  </si>
  <si>
    <t xml:space="preserve">Stoch</t>
  </si>
  <si>
    <t xml:space="preserve">OBS</t>
  </si>
  <si>
    <t xml:space="preserve">Det_SA=Det</t>
  </si>
  <si>
    <t xml:space="preserve">Thesis</t>
  </si>
  <si>
    <t xml:space="preserve">x1000</t>
  </si>
  <si>
    <t xml:space="preserve">Urban</t>
  </si>
  <si>
    <t xml:space="preserve">warm temperate moist</t>
  </si>
  <si>
    <t xml:space="preserve">-</t>
  </si>
  <si>
    <t xml:space="preserve">tropical dry</t>
  </si>
  <si>
    <t xml:space="preserve">tropical moist</t>
  </si>
  <si>
    <t xml:space="preserve">tropical wet</t>
  </si>
  <si>
    <t xml:space="preserve">tropical montane</t>
  </si>
  <si>
    <t xml:space="preserve">Water</t>
  </si>
  <si>
    <t xml:space="preserve">Nat forest</t>
  </si>
  <si>
    <t xml:space="preserve">No unc</t>
  </si>
  <si>
    <t xml:space="preserve">Rangeland</t>
  </si>
  <si>
    <t xml:space="preserve">0.95 ± 13% </t>
  </si>
  <si>
    <t xml:space="preserve">0.97 ± 11% </t>
  </si>
  <si>
    <t xml:space="preserve">0.96 ± 40% </t>
  </si>
  <si>
    <t xml:space="preserve">Planted forest</t>
  </si>
  <si>
    <t xml:space="preserve">Crops</t>
  </si>
  <si>
    <t xml:space="preserve">0.69 ± 12% </t>
  </si>
  <si>
    <t xml:space="preserve">0.92 ± 14% </t>
  </si>
  <si>
    <t xml:space="preserve">0.58 ± 61% </t>
  </si>
  <si>
    <t xml:space="preserve">0.48 ± 46% </t>
  </si>
  <si>
    <t xml:space="preserve">0.64 ± 50% </t>
  </si>
  <si>
    <t xml:space="preserve">0.94 ± 50% </t>
  </si>
  <si>
    <t xml:space="preserve">Grass and Shrubs</t>
  </si>
  <si>
    <t xml:space="preserve">Sugar Cane </t>
  </si>
  <si>
    <t xml:space="preserve">0.69 ± 12%</t>
  </si>
  <si>
    <r>
      <rPr>
        <sz val="10"/>
        <color rgb="FF1F497D"/>
        <rFont val="Calibri"/>
        <family val="2"/>
        <charset val="1"/>
      </rPr>
      <t xml:space="preserve">Paper appendix different from Floor’s </t>
    </r>
    <r>
      <rPr>
        <i val="true"/>
        <sz val="10"/>
        <color rgb="FF1F497D"/>
        <rFont val="Calibri"/>
        <family val="2"/>
        <charset val="1"/>
      </rPr>
      <t xml:space="preserve">rc_climsoil.xls </t>
    </r>
    <r>
      <rPr>
        <sz val="10"/>
        <color rgb="FF1F497D"/>
        <rFont val="Calibri"/>
        <family val="2"/>
        <charset val="1"/>
      </rPr>
      <t xml:space="preserve">file. I run with both. Weird results w/ rc_climsoil. I decided to use the ones in the paper</t>
    </r>
  </si>
  <si>
    <t xml:space="preserve">1.08 ± 5% </t>
  </si>
  <si>
    <t xml:space="preserve">1.11 ± 10% </t>
  </si>
  <si>
    <t xml:space="preserve">0.58 ± 61%</t>
  </si>
  <si>
    <t xml:space="preserve">1.09 ± 9% </t>
  </si>
  <si>
    <t xml:space="preserve">1.04 ± 13% </t>
  </si>
  <si>
    <t xml:space="preserve">0.48 ± 46%</t>
  </si>
  <si>
    <t xml:space="preserve">1.15 ± 8% </t>
  </si>
  <si>
    <t xml:space="preserve">0.64 ± 50%</t>
  </si>
  <si>
    <t xml:space="preserve">Floor # from IPCC. I used IPCC</t>
  </si>
  <si>
    <t xml:space="preserve">1.09 ± 50% </t>
  </si>
  <si>
    <t xml:space="preserve">1.08 ± 50% </t>
  </si>
  <si>
    <t xml:space="preserve">Planted Pasture</t>
  </si>
  <si>
    <t xml:space="preserve">1.14 ± 11% </t>
  </si>
  <si>
    <t xml:space="preserve">1.17 ± 9% </t>
  </si>
  <si>
    <t xml:space="preserve">1.16 ± 40% </t>
  </si>
  <si>
    <t xml:space="preserve">Bare Soil</t>
  </si>
  <si>
    <t xml:space="preserve">Abandoned</t>
  </si>
  <si>
    <t xml:space="preserve">0.82 ± 17% </t>
  </si>
  <si>
    <t xml:space="preserve">0.82 ± 17%</t>
  </si>
  <si>
    <t xml:space="preserve">1.15 ± 4% </t>
  </si>
  <si>
    <t xml:space="preserve">0.93 ± 11% </t>
  </si>
  <si>
    <t xml:space="preserve">0.93 ± 11%</t>
  </si>
  <si>
    <t xml:space="preserve">1.17 ± 8% </t>
  </si>
  <si>
    <t xml:space="preserve">1.22 ± 7% </t>
  </si>
  <si>
    <t xml:space="preserve">0.88 ± 50% </t>
  </si>
  <si>
    <t xml:space="preserve">0.88 ± 50%</t>
  </si>
  <si>
    <t xml:space="preserve">1.16 ± 50% </t>
  </si>
  <si>
    <t xml:space="preserve">SOC reference values</t>
  </si>
  <si>
    <t xml:space="preserve">DetRun x1000</t>
  </si>
  <si>
    <t xml:space="preserve">soil</t>
  </si>
  <si>
    <t xml:space="preserve">climate</t>
  </si>
  <si>
    <t xml:space="preserve">id</t>
  </si>
  <si>
    <t xml:space="preserve">Obs</t>
  </si>
  <si>
    <t xml:space="preserve">Sandy</t>
  </si>
  <si>
    <t xml:space="preserve">34 ± 90% EE</t>
  </si>
  <si>
    <t xml:space="preserve">31 ± 90% EE</t>
  </si>
  <si>
    <t xml:space="preserve">39 ± 90% EE</t>
  </si>
  <si>
    <t xml:space="preserve">66 ± 90% EE</t>
  </si>
  <si>
    <t xml:space="preserve">Wetland</t>
  </si>
  <si>
    <t xml:space="preserve">86 ± 90% EE</t>
  </si>
  <si>
    <t xml:space="preserve">Spodic</t>
  </si>
  <si>
    <t xml:space="preserve">115 ± 90% EE</t>
  </si>
  <si>
    <t xml:space="preserve">HAC</t>
  </si>
  <si>
    <t xml:space="preserve">88 ± 90% EE</t>
  </si>
  <si>
    <t xml:space="preserve">38 ± 90% EE</t>
  </si>
  <si>
    <t xml:space="preserve">65 ± 90% EE</t>
  </si>
  <si>
    <t xml:space="preserve">44 ± 90% EE</t>
  </si>
  <si>
    <t xml:space="preserve">LAC</t>
  </si>
  <si>
    <t xml:space="preserve">63 ± 90% EE</t>
  </si>
  <si>
    <t xml:space="preserve">35 ± 90% EE</t>
  </si>
  <si>
    <t xml:space="preserve">47 ± 90% EE</t>
  </si>
  <si>
    <t xml:space="preserve">60 ± 90% EE</t>
  </si>
  <si>
    <t xml:space="preserve">ABOVE-GROUND BIOMASS</t>
  </si>
  <si>
    <t xml:space="preserve">ROOT-TO-SHOOT</t>
  </si>
  <si>
    <t xml:space="preserve">CARBON FRACTION</t>
  </si>
  <si>
    <t xml:space="preserve">TOTAL STOCKS [(AGB+BGB)*CF]</t>
  </si>
  <si>
    <t xml:space="preserve">det_SA x1000</t>
  </si>
  <si>
    <t xml:space="preserve">det_IPCC x1000</t>
  </si>
  <si>
    <t xml:space="preserve">thesis…</t>
  </si>
  <si>
    <t xml:space="preserve">det_SA</t>
  </si>
  <si>
    <t xml:space="preserve">det_IPCC</t>
  </si>
  <si>
    <t xml:space="preserve">value</t>
  </si>
  <si>
    <t xml:space="preserve">220 (210-280)</t>
  </si>
  <si>
    <t xml:space="preserve">245 ± 14.3%</t>
  </si>
  <si>
    <t xml:space="preserve">For the thesis: Mean &amp; uncertainty calculated based on IPCC’s min-max values (based on IPCC definition: unc = error estimation equivalent to two times the Std represented as a % of the mean)</t>
  </si>
  <si>
    <t xml:space="preserve">0.20 (0.09 - 0.25) if AGB &lt; 125
0.24 (0.22 - 0.33) if AGB &gt; 125 </t>
  </si>
  <si>
    <t xml:space="preserve">0.275 ± 20%</t>
  </si>
  <si>
    <t xml:space="preserve">0.47 (0.44 - 0.49)</t>
  </si>
  <si>
    <t xml:space="preserve">0.465 ± 5.38%</t>
  </si>
  <si>
    <t xml:space="preserve">calc</t>
  </si>
  <si>
    <t xml:space="preserve">210 (200-410)</t>
  </si>
  <si>
    <t xml:space="preserve">305 ± 34.4%</t>
  </si>
  <si>
    <t xml:space="preserve">0.56 (0.28 - 0.68) if AGB &lt; 20 
0.28 (0.27 - 0.28) if AGB &gt; 20 </t>
  </si>
  <si>
    <t xml:space="preserve">0.275 ± 1.8%</t>
  </si>
  <si>
    <t xml:space="preserve">0.20 (0.09 - 0.25) if AGB &lt; 125 
0.24 (0.22 - 0.33) if AGB &gt; 125 </t>
  </si>
  <si>
    <t xml:space="preserve">300 (120-400)</t>
  </si>
  <si>
    <t xml:space="preserve">260 ± 53.8%</t>
  </si>
  <si>
    <t xml:space="preserve">No uncertainty value</t>
  </si>
  <si>
    <t xml:space="preserve">60-230</t>
  </si>
  <si>
    <t xml:space="preserve">145 ± 58.6%</t>
  </si>
  <si>
    <t xml:space="preserve">0.27 (0.27 - 0.28)</t>
  </si>
  <si>
    <t xml:space="preserve">Idem codes 103 to 303</t>
  </si>
  <si>
    <t xml:space="preserve">NP</t>
  </si>
  <si>
    <t xml:space="preserve">2.7 ± 75%</t>
  </si>
  <si>
    <t xml:space="preserve">Assumed value+unc. of Warm Temperature – Wet</t>
  </si>
  <si>
    <t xml:space="preserve">4 ± 150%</t>
  </si>
  <si>
    <t xml:space="preserve">0.47 (herb) / 0.5 (woody)</t>
  </si>
  <si>
    <t xml:space="preserve">I run deterministically</t>
  </si>
  <si>
    <t xml:space="preserve">2.3 ±75% ER</t>
  </si>
  <si>
    <t xml:space="preserve">2.8 ± 95% ER</t>
  </si>
  <si>
    <t xml:space="preserve">6.2 ±75% ER</t>
  </si>
  <si>
    <t xml:space="preserve">1.6 ± 130% ER</t>
  </si>
  <si>
    <t xml:space="preserve">2.3 ± 75%</t>
  </si>
  <si>
    <t xml:space="preserve">Assumed lowest value+unc. given by IPCC</t>
  </si>
  <si>
    <t xml:space="preserve">1.6 ± 130%</t>
  </si>
  <si>
    <t xml:space="preserve">Assumed value+unc. of Tropical moist &amp; wet</t>
  </si>
  <si>
    <t xml:space="preserve">140 EUC 270 PIN</t>
  </si>
  <si>
    <t xml:space="preserve">I didn’t round the value and the runs were set without uncertainty (not given by IPCC)</t>
  </si>
  <si>
    <t xml:space="preserve">Idem Natural forest</t>
  </si>
  <si>
    <t xml:space="preserve">90 EUC, 110 PIN</t>
  </si>
  <si>
    <t xml:space="preserve">90 EUC, 270 PIN</t>
  </si>
  <si>
    <t xml:space="preserve">0.17 ± 47.1%</t>
  </si>
  <si>
    <t xml:space="preserve">200 EUC, 300 PIN</t>
  </si>
  <si>
    <t xml:space="preserve">30-120 EUC, 60-170 PIN</t>
  </si>
  <si>
    <r>
      <rPr>
        <sz val="10"/>
        <color rgb="FF1F4E79"/>
        <rFont val="Calibri Light"/>
        <family val="2"/>
        <charset val="1"/>
      </rPr>
      <t xml:space="preserve">83.91 </t>
    </r>
    <r>
      <rPr>
        <sz val="10"/>
        <color rgb="FF1F497D"/>
        <rFont val="Calibri Light"/>
        <family val="2"/>
      </rPr>
      <t xml:space="preserve">± 56.1%</t>
    </r>
  </si>
  <si>
    <t xml:space="preserve">Used min-max between EUC and PIN, then the range was set accordingly </t>
  </si>
  <si>
    <t xml:space="preserve">- </t>
  </si>
  <si>
    <t xml:space="preserve">I didn’t use this information because IPCC provides value for carbon stocks for crops</t>
  </si>
  <si>
    <t xml:space="preserve">5 ± 75%</t>
  </si>
  <si>
    <t xml:space="preserve">2.8 ± 144% ER</t>
  </si>
  <si>
    <t xml:space="preserve">6.2 ± 75%</t>
  </si>
  <si>
    <t xml:space="preserve">2.8 ± 95%</t>
  </si>
  <si>
    <t xml:space="preserve">I didn’t use this information because IPCC provides value for carbon stocks for crops (and abandoned land is assumed to be half of crop stocks, according to Floor’s paper)</t>
  </si>
  <si>
    <t xml:space="preserve">2.5 ± 75%</t>
  </si>
  <si>
    <r>
      <rPr>
        <b val="true"/>
        <sz val="10"/>
        <color rgb="FF1F497D"/>
        <rFont val="Calibri Light"/>
        <family val="2"/>
        <charset val="1"/>
      </rPr>
      <t xml:space="preserve">Important</t>
    </r>
    <r>
      <rPr>
        <sz val="10"/>
        <color rgb="FF1F497D"/>
        <rFont val="Calibri Light"/>
        <family val="2"/>
        <charset val="1"/>
      </rPr>
      <t xml:space="preserve">! Table 4 of Floor’s appendix S6 consider abandoned land stocks = half of grass and shrubs, but the </t>
    </r>
    <r>
      <rPr>
        <i val="true"/>
        <sz val="10"/>
        <color rgb="FF1F497D"/>
        <rFont val="Calibri Light"/>
        <family val="2"/>
        <charset val="1"/>
      </rPr>
      <t xml:space="preserve">endnote 4 </t>
    </r>
    <r>
      <rPr>
        <sz val="10"/>
        <color rgb="FF1F497D"/>
        <rFont val="Calibri Light"/>
        <family val="2"/>
        <charset val="1"/>
      </rPr>
      <t xml:space="preserve">inform that abandoned land stocks = half of crops. I used crops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</si>
</sst>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Calibri Light"/>
      <family val="2"/>
      <charset val="1"/>
    </font>
    <font>
      <sz val="10"/>
      <color rgb="FF1F497D"/>
      <name val="Calibri Light"/>
      <family val="2"/>
      <charset val="1"/>
    </font>
    <font>
      <b val="true"/>
      <sz val="10"/>
      <color rgb="FF000000"/>
      <name val="Calibri Light"/>
      <family val="2"/>
      <charset val="1"/>
    </font>
    <font>
      <sz val="10"/>
      <color rgb="FF1F497D"/>
      <name val="Calibri"/>
      <family val="2"/>
      <charset val="1"/>
    </font>
    <font>
      <i val="true"/>
      <sz val="10"/>
      <color rgb="FF1F497D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0"/>
      <color rgb="FFCE181E"/>
      <name val="Calibri"/>
      <family val="2"/>
      <charset val="1"/>
    </font>
    <font>
      <b val="true"/>
      <sz val="10"/>
      <color rgb="FF72BF44"/>
      <name val="Calibri"/>
      <family val="2"/>
      <charset val="1"/>
    </font>
    <font>
      <sz val="10"/>
      <color rgb="FF1F4E79"/>
      <name val="Calibri Light"/>
      <family val="2"/>
      <charset val="1"/>
    </font>
    <font>
      <sz val="10"/>
      <color rgb="FF44546A"/>
      <name val="Calibri Light"/>
      <family val="2"/>
      <charset val="1"/>
    </font>
    <font>
      <sz val="10"/>
      <color rgb="FF1F497D"/>
      <name val="Calibri Light"/>
      <family val="2"/>
    </font>
    <font>
      <b val="true"/>
      <sz val="10"/>
      <color rgb="FF1F497D"/>
      <name val="Calibri Light"/>
      <family val="2"/>
      <charset val="1"/>
    </font>
    <font>
      <i val="true"/>
      <sz val="10"/>
      <color rgb="FF1F497D"/>
      <name val="Calibri Light"/>
      <family val="2"/>
      <charset val="1"/>
    </font>
    <font>
      <b val="true"/>
      <sz val="10"/>
      <color rgb="FF000000"/>
      <name val="Calibri Light"/>
      <family val="2"/>
    </font>
    <font>
      <sz val="10"/>
      <color rgb="FFCE181E"/>
      <name val="Calibri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CD4D1"/>
      </patternFill>
    </fill>
    <fill>
      <patternFill patternType="solid">
        <fgColor rgb="FF5B9BD5"/>
        <bgColor rgb="FF969696"/>
      </patternFill>
    </fill>
    <fill>
      <patternFill patternType="solid">
        <fgColor rgb="FFF2F2F2"/>
        <bgColor rgb="FFFFFFFF"/>
      </patternFill>
    </fill>
    <fill>
      <patternFill patternType="solid">
        <fgColor rgb="FFFFFBCC"/>
        <bgColor rgb="FFF2F2F2"/>
      </patternFill>
    </fill>
    <fill>
      <patternFill patternType="solid">
        <fgColor rgb="FFE0EFD4"/>
        <bgColor rgb="FFF2F2F2"/>
      </patternFill>
    </fill>
    <fill>
      <patternFill patternType="solid">
        <fgColor rgb="FFFCD3C1"/>
        <bgColor rgb="FFFCD4D1"/>
      </patternFill>
    </fill>
    <fill>
      <patternFill patternType="solid">
        <fgColor rgb="FFFCD4D1"/>
        <bgColor rgb="FFFCD3C1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8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D9D9D9"/>
      </font>
      <fill>
        <patternFill>
          <bgColor rgb="FFFFFFFF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C7CE"/>
      <rgbColor rgb="FF808080"/>
      <rgbColor rgb="FF5B9BD5"/>
      <rgbColor rgb="FF993366"/>
      <rgbColor rgb="FFFFFB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CD4D1"/>
      <rgbColor rgb="FF99CCFF"/>
      <rgbColor rgb="FFFF99CC"/>
      <rgbColor rgb="FFCC99FF"/>
      <rgbColor rgb="FFFCD3C1"/>
      <rgbColor rgb="FF3366FF"/>
      <rgbColor rgb="FF33CCCC"/>
      <rgbColor rgb="FF72BF44"/>
      <rgbColor rgb="FFFFCC00"/>
      <rgbColor rgb="FFFF9900"/>
      <rgbColor rgb="FFFF6600"/>
      <rgbColor rgb="FF44546A"/>
      <rgbColor rgb="FF969696"/>
      <rgbColor rgb="FF1F4E79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2" topLeftCell="D24" activePane="bottomRight" state="frozen"/>
      <selection pane="topLeft" activeCell="A1" activeCellId="0" sqref="A1"/>
      <selection pane="topRight" activeCell="D1" activeCellId="0" sqref="D1"/>
      <selection pane="bottomLeft" activeCell="A24" activeCellId="0" sqref="A24"/>
      <selection pane="bottomRight" activeCell="A42" activeCellId="0" sqref="A42"/>
    </sheetView>
  </sheetViews>
  <sheetFormatPr defaultRowHeight="13.8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22.04"/>
    <col collapsed="false" customWidth="true" hidden="false" outlineLevel="0" max="3" min="3" style="0" width="18"/>
    <col collapsed="false" customWidth="true" hidden="false" outlineLevel="0" max="4" min="4" style="0" width="6"/>
    <col collapsed="false" customWidth="true" hidden="false" outlineLevel="0" max="5" min="5" style="0" width="5.57"/>
    <col collapsed="false" customWidth="true" hidden="false" outlineLevel="0" max="6" min="6" style="0" width="14.53"/>
    <col collapsed="false" customWidth="true" hidden="false" outlineLevel="0" max="7" min="7" style="0" width="9.43"/>
    <col collapsed="false" customWidth="true" hidden="false" outlineLevel="0" max="8" min="8" style="0" width="28.27"/>
    <col collapsed="false" customWidth="true" hidden="false" outlineLevel="0" max="9" min="9" style="0" width="14.53"/>
    <col collapsed="false" customWidth="true" hidden="false" outlineLevel="0" max="10" min="10" style="0" width="6"/>
    <col collapsed="false" customWidth="true" hidden="false" outlineLevel="0" max="11" min="11" style="0" width="5.57"/>
    <col collapsed="false" customWidth="true" hidden="false" outlineLevel="0" max="12" min="12" style="0" width="9.43"/>
    <col collapsed="false" customWidth="true" hidden="false" outlineLevel="0" max="13" min="13" style="0" width="10"/>
    <col collapsed="false" customWidth="true" hidden="false" outlineLevel="0" max="14" min="14" style="0" width="9.14"/>
    <col collapsed="false" customWidth="true" hidden="false" outlineLevel="0" max="15" min="15" style="0" width="11.93"/>
    <col collapsed="false" customWidth="true" hidden="false" outlineLevel="0" max="16" min="16" style="0" width="6"/>
    <col collapsed="false" customWidth="true" hidden="false" outlineLevel="0" max="17" min="17" style="0" width="5.57"/>
    <col collapsed="false" customWidth="true" hidden="false" outlineLevel="0" max="18" min="18" style="0" width="9.43"/>
    <col collapsed="false" customWidth="true" hidden="false" outlineLevel="0" max="19" min="19" style="0" width="10"/>
    <col collapsed="false" customWidth="true" hidden="false" outlineLevel="0" max="20" min="20" style="0" width="8.68"/>
    <col collapsed="false" customWidth="true" hidden="false" outlineLevel="0" max="21" min="21" style="0" width="12.84"/>
    <col collapsed="false" customWidth="false" hidden="false" outlineLevel="0" max="22" min="22" style="0" width="11.43"/>
    <col collapsed="false" customWidth="true" hidden="false" outlineLevel="0" max="23" min="23" style="0" width="5.28"/>
    <col collapsed="false" customWidth="true" hidden="false" outlineLevel="0" max="24" min="24" style="0" width="13.66"/>
    <col collapsed="false" customWidth="true" hidden="false" outlineLevel="0" max="25" min="25" style="0" width="12.06"/>
    <col collapsed="false" customWidth="false" hidden="false" outlineLevel="0" max="1021" min="26" style="0" width="11.43"/>
    <col collapsed="false" customWidth="true" hidden="false" outlineLevel="0" max="1025" min="1022" style="0" width="9.14"/>
  </cols>
  <sheetData>
    <row r="1" customFormat="false" ht="26.45" hidden="false" customHeight="true" outlineLevel="0" collapsed="false">
      <c r="E1" s="1" t="s">
        <v>0</v>
      </c>
      <c r="F1" s="1"/>
      <c r="G1" s="1"/>
      <c r="H1" s="1"/>
      <c r="I1" s="1"/>
      <c r="J1" s="2"/>
      <c r="K1" s="1" t="s">
        <v>1</v>
      </c>
      <c r="L1" s="1"/>
      <c r="M1" s="1"/>
      <c r="N1" s="1"/>
      <c r="O1" s="1"/>
      <c r="P1" s="2"/>
      <c r="Q1" s="1" t="s">
        <v>2</v>
      </c>
      <c r="R1" s="1"/>
      <c r="S1" s="1"/>
      <c r="T1" s="1"/>
      <c r="U1" s="1"/>
      <c r="X1" s="1" t="s">
        <v>3</v>
      </c>
      <c r="Y1" s="1"/>
    </row>
    <row r="2" customFormat="false" ht="13.8" hidden="false" customHeight="false" outlineLevel="0" collapsed="false">
      <c r="A2" s="3" t="s">
        <v>4</v>
      </c>
      <c r="B2" s="3" t="s">
        <v>5</v>
      </c>
      <c r="C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K2" s="3" t="s">
        <v>7</v>
      </c>
      <c r="L2" s="3" t="s">
        <v>8</v>
      </c>
      <c r="M2" s="3" t="s">
        <v>12</v>
      </c>
      <c r="N2" s="3" t="s">
        <v>10</v>
      </c>
      <c r="O2" s="3" t="s">
        <v>11</v>
      </c>
      <c r="Q2" s="3" t="s">
        <v>7</v>
      </c>
      <c r="R2" s="3" t="s">
        <v>8</v>
      </c>
      <c r="S2" s="3" t="s">
        <v>12</v>
      </c>
      <c r="T2" s="3" t="s">
        <v>10</v>
      </c>
      <c r="U2" s="3" t="s">
        <v>11</v>
      </c>
      <c r="W2" s="3" t="s">
        <v>4</v>
      </c>
      <c r="X2" s="3" t="s">
        <v>11</v>
      </c>
      <c r="Y2" s="3" t="s">
        <v>13</v>
      </c>
    </row>
    <row r="3" customFormat="false" ht="13.8" hidden="false" customHeight="false" outlineLevel="0" collapsed="false">
      <c r="A3" s="4" t="n">
        <v>101</v>
      </c>
      <c r="B3" s="5" t="s">
        <v>14</v>
      </c>
      <c r="C3" s="6" t="s">
        <v>15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8"/>
      <c r="K3" s="7" t="s">
        <v>16</v>
      </c>
      <c r="L3" s="9" t="s">
        <v>16</v>
      </c>
      <c r="M3" s="7" t="s">
        <v>16</v>
      </c>
      <c r="N3" s="7" t="s">
        <v>16</v>
      </c>
      <c r="O3" s="9" t="s">
        <v>16</v>
      </c>
      <c r="P3" s="8"/>
      <c r="Q3" s="7" t="s">
        <v>16</v>
      </c>
      <c r="R3" s="9" t="s">
        <v>16</v>
      </c>
      <c r="S3" s="9" t="s">
        <v>16</v>
      </c>
      <c r="T3" s="9" t="s">
        <v>16</v>
      </c>
      <c r="U3" s="9" t="s">
        <v>16</v>
      </c>
      <c r="V3" s="9"/>
      <c r="W3" s="4" t="n">
        <v>101</v>
      </c>
      <c r="X3" s="10" t="n">
        <v>0</v>
      </c>
      <c r="Y3" s="0" t="n">
        <v>0</v>
      </c>
    </row>
    <row r="4" customFormat="false" ht="13.8" hidden="false" customHeight="false" outlineLevel="0" collapsed="false">
      <c r="A4" s="11" t="n">
        <v>201</v>
      </c>
      <c r="B4" s="5" t="s">
        <v>14</v>
      </c>
      <c r="C4" s="6" t="s">
        <v>17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8"/>
      <c r="K4" s="7" t="s">
        <v>16</v>
      </c>
      <c r="L4" s="9" t="s">
        <v>16</v>
      </c>
      <c r="M4" s="7" t="s">
        <v>16</v>
      </c>
      <c r="N4" s="7" t="s">
        <v>16</v>
      </c>
      <c r="O4" s="9" t="s">
        <v>16</v>
      </c>
      <c r="P4" s="8"/>
      <c r="Q4" s="7" t="s">
        <v>16</v>
      </c>
      <c r="R4" s="9" t="s">
        <v>16</v>
      </c>
      <c r="S4" s="9" t="s">
        <v>16</v>
      </c>
      <c r="T4" s="9" t="s">
        <v>16</v>
      </c>
      <c r="U4" s="9" t="s">
        <v>16</v>
      </c>
      <c r="V4" s="9"/>
      <c r="W4" s="11" t="n">
        <v>201</v>
      </c>
      <c r="X4" s="10" t="n">
        <v>0</v>
      </c>
      <c r="Y4" s="0" t="n">
        <v>0</v>
      </c>
    </row>
    <row r="5" customFormat="false" ht="13.8" hidden="false" customHeight="false" outlineLevel="0" collapsed="false">
      <c r="A5" s="11" t="n">
        <v>301</v>
      </c>
      <c r="B5" s="5" t="s">
        <v>14</v>
      </c>
      <c r="C5" s="6" t="s">
        <v>18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8"/>
      <c r="K5" s="7" t="s">
        <v>16</v>
      </c>
      <c r="L5" s="9" t="s">
        <v>16</v>
      </c>
      <c r="M5" s="7" t="s">
        <v>16</v>
      </c>
      <c r="N5" s="7" t="s">
        <v>16</v>
      </c>
      <c r="O5" s="9" t="s">
        <v>16</v>
      </c>
      <c r="P5" s="8"/>
      <c r="Q5" s="7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/>
      <c r="W5" s="11" t="n">
        <v>301</v>
      </c>
      <c r="X5" s="10" t="n">
        <v>0</v>
      </c>
      <c r="Y5" s="0" t="n">
        <v>0</v>
      </c>
    </row>
    <row r="6" customFormat="false" ht="13.8" hidden="false" customHeight="false" outlineLevel="0" collapsed="false">
      <c r="A6" s="11" t="n">
        <v>401</v>
      </c>
      <c r="B6" s="5" t="s">
        <v>14</v>
      </c>
      <c r="C6" s="6" t="s">
        <v>19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8"/>
      <c r="K6" s="7" t="s">
        <v>16</v>
      </c>
      <c r="L6" s="9" t="s">
        <v>16</v>
      </c>
      <c r="M6" s="7" t="s">
        <v>16</v>
      </c>
      <c r="N6" s="7" t="s">
        <v>16</v>
      </c>
      <c r="O6" s="9" t="s">
        <v>16</v>
      </c>
      <c r="P6" s="8"/>
      <c r="Q6" s="7" t="s">
        <v>16</v>
      </c>
      <c r="R6" s="9" t="s">
        <v>16</v>
      </c>
      <c r="S6" s="9" t="s">
        <v>16</v>
      </c>
      <c r="T6" s="9" t="s">
        <v>16</v>
      </c>
      <c r="U6" s="9" t="s">
        <v>16</v>
      </c>
      <c r="V6" s="9"/>
      <c r="W6" s="11" t="n">
        <v>401</v>
      </c>
      <c r="X6" s="10" t="n">
        <v>0</v>
      </c>
      <c r="Y6" s="0" t="n">
        <v>0</v>
      </c>
    </row>
    <row r="7" customFormat="false" ht="13.8" hidden="false" customHeight="false" outlineLevel="0" collapsed="false">
      <c r="A7" s="11" t="n">
        <v>501</v>
      </c>
      <c r="B7" s="5" t="s">
        <v>14</v>
      </c>
      <c r="C7" s="6" t="s">
        <v>20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8"/>
      <c r="K7" s="7" t="s">
        <v>16</v>
      </c>
      <c r="L7" s="9" t="s">
        <v>16</v>
      </c>
      <c r="M7" s="7" t="s">
        <v>16</v>
      </c>
      <c r="N7" s="7" t="s">
        <v>16</v>
      </c>
      <c r="O7" s="9" t="s">
        <v>16</v>
      </c>
      <c r="P7" s="8"/>
      <c r="Q7" s="7" t="s">
        <v>16</v>
      </c>
      <c r="R7" s="9" t="s">
        <v>16</v>
      </c>
      <c r="S7" s="9" t="s">
        <v>16</v>
      </c>
      <c r="T7" s="9" t="s">
        <v>16</v>
      </c>
      <c r="U7" s="9" t="s">
        <v>16</v>
      </c>
      <c r="V7" s="9"/>
      <c r="W7" s="11" t="n">
        <v>501</v>
      </c>
      <c r="X7" s="10" t="n">
        <v>0</v>
      </c>
      <c r="Y7" s="0" t="n">
        <v>0</v>
      </c>
    </row>
    <row r="8" customFormat="false" ht="13.8" hidden="false" customHeight="false" outlineLevel="0" collapsed="false">
      <c r="A8" s="11" t="n">
        <v>102</v>
      </c>
      <c r="B8" s="5" t="s">
        <v>21</v>
      </c>
      <c r="C8" s="6" t="s">
        <v>15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8"/>
      <c r="K8" s="7" t="s">
        <v>16</v>
      </c>
      <c r="L8" s="9" t="s">
        <v>16</v>
      </c>
      <c r="M8" s="7" t="s">
        <v>16</v>
      </c>
      <c r="N8" s="7" t="s">
        <v>16</v>
      </c>
      <c r="O8" s="9" t="s">
        <v>16</v>
      </c>
      <c r="P8" s="8"/>
      <c r="Q8" s="7" t="s">
        <v>16</v>
      </c>
      <c r="R8" s="9" t="s">
        <v>16</v>
      </c>
      <c r="S8" s="9" t="s">
        <v>16</v>
      </c>
      <c r="T8" s="9" t="s">
        <v>16</v>
      </c>
      <c r="U8" s="9" t="s">
        <v>16</v>
      </c>
      <c r="V8" s="9"/>
      <c r="W8" s="11" t="n">
        <v>102</v>
      </c>
      <c r="X8" s="10" t="n">
        <v>0</v>
      </c>
      <c r="Y8" s="0" t="n">
        <v>0</v>
      </c>
    </row>
    <row r="9" customFormat="false" ht="13.8" hidden="false" customHeight="false" outlineLevel="0" collapsed="false">
      <c r="A9" s="11" t="n">
        <v>202</v>
      </c>
      <c r="B9" s="5" t="s">
        <v>21</v>
      </c>
      <c r="C9" s="6" t="s">
        <v>17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8"/>
      <c r="K9" s="7" t="s">
        <v>16</v>
      </c>
      <c r="L9" s="9" t="s">
        <v>16</v>
      </c>
      <c r="M9" s="7" t="s">
        <v>16</v>
      </c>
      <c r="N9" s="7" t="s">
        <v>16</v>
      </c>
      <c r="O9" s="9" t="s">
        <v>16</v>
      </c>
      <c r="P9" s="8"/>
      <c r="Q9" s="7" t="s">
        <v>16</v>
      </c>
      <c r="R9" s="9" t="s">
        <v>16</v>
      </c>
      <c r="S9" s="9" t="s">
        <v>16</v>
      </c>
      <c r="T9" s="9" t="s">
        <v>16</v>
      </c>
      <c r="U9" s="9" t="s">
        <v>16</v>
      </c>
      <c r="V9" s="9"/>
      <c r="W9" s="11" t="n">
        <v>202</v>
      </c>
      <c r="X9" s="10" t="n">
        <v>0</v>
      </c>
      <c r="Y9" s="0" t="n">
        <v>0</v>
      </c>
    </row>
    <row r="10" customFormat="false" ht="13.8" hidden="false" customHeight="false" outlineLevel="0" collapsed="false">
      <c r="A10" s="11" t="n">
        <v>302</v>
      </c>
      <c r="B10" s="5" t="s">
        <v>21</v>
      </c>
      <c r="C10" s="6" t="s">
        <v>18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8"/>
      <c r="K10" s="7" t="s">
        <v>16</v>
      </c>
      <c r="L10" s="9" t="s">
        <v>16</v>
      </c>
      <c r="M10" s="7" t="s">
        <v>16</v>
      </c>
      <c r="N10" s="7" t="s">
        <v>16</v>
      </c>
      <c r="O10" s="9" t="s">
        <v>16</v>
      </c>
      <c r="P10" s="8"/>
      <c r="Q10" s="7" t="s">
        <v>16</v>
      </c>
      <c r="R10" s="9" t="s">
        <v>16</v>
      </c>
      <c r="S10" s="9" t="s">
        <v>16</v>
      </c>
      <c r="T10" s="9" t="s">
        <v>16</v>
      </c>
      <c r="U10" s="9" t="s">
        <v>16</v>
      </c>
      <c r="V10" s="9"/>
      <c r="W10" s="11" t="n">
        <v>302</v>
      </c>
      <c r="X10" s="10" t="n">
        <v>0</v>
      </c>
      <c r="Y10" s="0" t="n">
        <v>0</v>
      </c>
    </row>
    <row r="11" customFormat="false" ht="13.8" hidden="false" customHeight="false" outlineLevel="0" collapsed="false">
      <c r="A11" s="11" t="n">
        <v>402</v>
      </c>
      <c r="B11" s="5" t="s">
        <v>21</v>
      </c>
      <c r="C11" s="6" t="s">
        <v>19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8"/>
      <c r="K11" s="7" t="s">
        <v>16</v>
      </c>
      <c r="L11" s="9" t="s">
        <v>16</v>
      </c>
      <c r="M11" s="7" t="s">
        <v>16</v>
      </c>
      <c r="N11" s="7" t="s">
        <v>16</v>
      </c>
      <c r="O11" s="9" t="s">
        <v>16</v>
      </c>
      <c r="P11" s="8"/>
      <c r="Q11" s="7" t="s">
        <v>16</v>
      </c>
      <c r="R11" s="9" t="s">
        <v>16</v>
      </c>
      <c r="S11" s="9" t="s">
        <v>16</v>
      </c>
      <c r="T11" s="9" t="s">
        <v>16</v>
      </c>
      <c r="U11" s="9" t="s">
        <v>16</v>
      </c>
      <c r="V11" s="9"/>
      <c r="W11" s="11" t="n">
        <v>402</v>
      </c>
      <c r="X11" s="10" t="n">
        <v>0</v>
      </c>
      <c r="Y11" s="0" t="n">
        <v>0</v>
      </c>
    </row>
    <row r="12" customFormat="false" ht="13.8" hidden="false" customHeight="false" outlineLevel="0" collapsed="false">
      <c r="A12" s="11" t="n">
        <v>502</v>
      </c>
      <c r="B12" s="5" t="s">
        <v>21</v>
      </c>
      <c r="C12" s="6" t="s">
        <v>20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8"/>
      <c r="K12" s="7" t="s">
        <v>16</v>
      </c>
      <c r="L12" s="9" t="s">
        <v>16</v>
      </c>
      <c r="M12" s="9" t="s">
        <v>16</v>
      </c>
      <c r="N12" s="9" t="s">
        <v>16</v>
      </c>
      <c r="O12" s="9" t="s">
        <v>16</v>
      </c>
      <c r="P12" s="8"/>
      <c r="Q12" s="7" t="s">
        <v>16</v>
      </c>
      <c r="R12" s="9" t="s">
        <v>16</v>
      </c>
      <c r="S12" s="9" t="s">
        <v>16</v>
      </c>
      <c r="T12" s="9" t="s">
        <v>16</v>
      </c>
      <c r="U12" s="9" t="s">
        <v>16</v>
      </c>
      <c r="V12" s="9"/>
      <c r="W12" s="11" t="n">
        <v>502</v>
      </c>
      <c r="X12" s="10" t="n">
        <v>0</v>
      </c>
      <c r="Y12" s="0" t="n">
        <v>0</v>
      </c>
    </row>
    <row r="13" customFormat="false" ht="13.8" hidden="false" customHeight="false" outlineLevel="0" collapsed="false">
      <c r="A13" s="11" t="n">
        <v>103</v>
      </c>
      <c r="B13" s="12" t="s">
        <v>22</v>
      </c>
      <c r="C13" s="6" t="s">
        <v>15</v>
      </c>
      <c r="E13" s="13" t="n">
        <v>1</v>
      </c>
      <c r="F13" s="13" t="n">
        <v>1</v>
      </c>
      <c r="G13" s="13" t="s">
        <v>8</v>
      </c>
      <c r="H13" s="13" t="s">
        <v>23</v>
      </c>
      <c r="I13" s="13" t="str">
        <f aca="false">LEFT(F13,4)</f>
        <v>1</v>
      </c>
      <c r="K13" s="13" t="n">
        <v>1</v>
      </c>
      <c r="L13" s="13" t="n">
        <v>1</v>
      </c>
      <c r="M13" s="13" t="s">
        <v>8</v>
      </c>
      <c r="N13" s="13" t="s">
        <v>23</v>
      </c>
      <c r="O13" s="13" t="str">
        <f aca="false">LEFT(L13,4)</f>
        <v>1</v>
      </c>
      <c r="Q13" s="13" t="n">
        <v>1</v>
      </c>
      <c r="R13" s="13" t="n">
        <v>1</v>
      </c>
      <c r="S13" s="13" t="s">
        <v>8</v>
      </c>
      <c r="T13" s="13" t="s">
        <v>23</v>
      </c>
      <c r="U13" s="13" t="str">
        <f aca="false">LEFT(R13,4)</f>
        <v>1</v>
      </c>
      <c r="W13" s="11" t="n">
        <v>103</v>
      </c>
      <c r="X13" s="9" t="n">
        <f aca="false">I13*O13*U13</f>
        <v>1</v>
      </c>
      <c r="Y13" s="0" t="n">
        <f aca="false">ROUND((X13*1000),0)</f>
        <v>1000</v>
      </c>
    </row>
    <row r="14" customFormat="false" ht="13.8" hidden="false" customHeight="false" outlineLevel="0" collapsed="false">
      <c r="A14" s="11" t="n">
        <v>203</v>
      </c>
      <c r="B14" s="14" t="s">
        <v>22</v>
      </c>
      <c r="C14" s="6" t="s">
        <v>17</v>
      </c>
      <c r="E14" s="13" t="n">
        <v>1</v>
      </c>
      <c r="F14" s="13" t="n">
        <v>1</v>
      </c>
      <c r="G14" s="13" t="s">
        <v>8</v>
      </c>
      <c r="H14" s="13" t="s">
        <v>23</v>
      </c>
      <c r="I14" s="13" t="str">
        <f aca="false">LEFT(F14,4)</f>
        <v>1</v>
      </c>
      <c r="K14" s="13" t="n">
        <v>1</v>
      </c>
      <c r="L14" s="13" t="n">
        <v>1</v>
      </c>
      <c r="M14" s="13" t="s">
        <v>8</v>
      </c>
      <c r="N14" s="13" t="s">
        <v>23</v>
      </c>
      <c r="O14" s="13" t="str">
        <f aca="false">LEFT(L14,4)</f>
        <v>1</v>
      </c>
      <c r="Q14" s="13" t="n">
        <v>1</v>
      </c>
      <c r="R14" s="13" t="n">
        <v>1</v>
      </c>
      <c r="S14" s="13" t="s">
        <v>8</v>
      </c>
      <c r="T14" s="13" t="s">
        <v>23</v>
      </c>
      <c r="U14" s="13" t="str">
        <f aca="false">LEFT(R14,4)</f>
        <v>1</v>
      </c>
      <c r="W14" s="11" t="n">
        <v>203</v>
      </c>
      <c r="X14" s="9" t="n">
        <f aca="false">I14*O14*U14</f>
        <v>1</v>
      </c>
      <c r="Y14" s="0" t="n">
        <f aca="false">ROUND((X14*1000),0)</f>
        <v>1000</v>
      </c>
    </row>
    <row r="15" customFormat="false" ht="13.8" hidden="false" customHeight="false" outlineLevel="0" collapsed="false">
      <c r="A15" s="11" t="n">
        <v>303</v>
      </c>
      <c r="B15" s="14" t="s">
        <v>22</v>
      </c>
      <c r="C15" s="6" t="s">
        <v>18</v>
      </c>
      <c r="E15" s="13" t="n">
        <v>1</v>
      </c>
      <c r="F15" s="13" t="n">
        <v>1</v>
      </c>
      <c r="G15" s="13" t="s">
        <v>8</v>
      </c>
      <c r="H15" s="13" t="s">
        <v>23</v>
      </c>
      <c r="I15" s="13" t="str">
        <f aca="false">LEFT(F15,4)</f>
        <v>1</v>
      </c>
      <c r="K15" s="13" t="n">
        <v>1</v>
      </c>
      <c r="L15" s="13" t="n">
        <v>1</v>
      </c>
      <c r="M15" s="13" t="s">
        <v>8</v>
      </c>
      <c r="N15" s="13" t="s">
        <v>23</v>
      </c>
      <c r="O15" s="13" t="str">
        <f aca="false">LEFT(L15,4)</f>
        <v>1</v>
      </c>
      <c r="Q15" s="13" t="n">
        <v>1</v>
      </c>
      <c r="R15" s="13" t="n">
        <v>1</v>
      </c>
      <c r="S15" s="13" t="s">
        <v>8</v>
      </c>
      <c r="T15" s="13" t="s">
        <v>23</v>
      </c>
      <c r="U15" s="13" t="str">
        <f aca="false">LEFT(R15,4)</f>
        <v>1</v>
      </c>
      <c r="W15" s="11" t="n">
        <v>303</v>
      </c>
      <c r="X15" s="9" t="n">
        <f aca="false">I15*O15*U15</f>
        <v>1</v>
      </c>
      <c r="Y15" s="0" t="n">
        <f aca="false">ROUND((X15*1000),0)</f>
        <v>1000</v>
      </c>
    </row>
    <row r="16" customFormat="false" ht="13.8" hidden="false" customHeight="false" outlineLevel="0" collapsed="false">
      <c r="A16" s="11" t="n">
        <v>403</v>
      </c>
      <c r="B16" s="14" t="s">
        <v>22</v>
      </c>
      <c r="C16" s="6" t="s">
        <v>19</v>
      </c>
      <c r="E16" s="13" t="n">
        <v>1</v>
      </c>
      <c r="F16" s="13" t="n">
        <v>1</v>
      </c>
      <c r="G16" s="13" t="s">
        <v>8</v>
      </c>
      <c r="H16" s="13" t="s">
        <v>23</v>
      </c>
      <c r="I16" s="13" t="str">
        <f aca="false">LEFT(F16,4)</f>
        <v>1</v>
      </c>
      <c r="K16" s="13" t="n">
        <v>1</v>
      </c>
      <c r="L16" s="13" t="n">
        <v>1</v>
      </c>
      <c r="M16" s="13" t="s">
        <v>8</v>
      </c>
      <c r="N16" s="13" t="s">
        <v>23</v>
      </c>
      <c r="O16" s="13" t="str">
        <f aca="false">LEFT(L16,4)</f>
        <v>1</v>
      </c>
      <c r="Q16" s="13" t="n">
        <v>1</v>
      </c>
      <c r="R16" s="13" t="n">
        <v>1</v>
      </c>
      <c r="S16" s="13" t="s">
        <v>8</v>
      </c>
      <c r="T16" s="13" t="s">
        <v>23</v>
      </c>
      <c r="U16" s="13" t="str">
        <f aca="false">LEFT(R16,4)</f>
        <v>1</v>
      </c>
      <c r="W16" s="11" t="n">
        <v>403</v>
      </c>
      <c r="X16" s="9" t="n">
        <f aca="false">I16*O16*U16</f>
        <v>1</v>
      </c>
      <c r="Y16" s="0" t="n">
        <f aca="false">ROUND((X16*1000),0)</f>
        <v>1000</v>
      </c>
    </row>
    <row r="17" customFormat="false" ht="13.8" hidden="false" customHeight="false" outlineLevel="0" collapsed="false">
      <c r="A17" s="11" t="n">
        <v>503</v>
      </c>
      <c r="B17" s="14" t="s">
        <v>22</v>
      </c>
      <c r="C17" s="6" t="s">
        <v>20</v>
      </c>
      <c r="E17" s="13" t="n">
        <v>1</v>
      </c>
      <c r="F17" s="13" t="n">
        <v>1</v>
      </c>
      <c r="G17" s="13" t="s">
        <v>8</v>
      </c>
      <c r="H17" s="13" t="s">
        <v>23</v>
      </c>
      <c r="I17" s="13" t="str">
        <f aca="false">LEFT(F17,4)</f>
        <v>1</v>
      </c>
      <c r="K17" s="13" t="n">
        <v>1</v>
      </c>
      <c r="L17" s="13" t="n">
        <v>1</v>
      </c>
      <c r="M17" s="13" t="s">
        <v>8</v>
      </c>
      <c r="N17" s="13" t="s">
        <v>23</v>
      </c>
      <c r="O17" s="13" t="str">
        <f aca="false">LEFT(L17,4)</f>
        <v>1</v>
      </c>
      <c r="Q17" s="13" t="n">
        <v>1</v>
      </c>
      <c r="R17" s="13" t="n">
        <v>1</v>
      </c>
      <c r="S17" s="13" t="s">
        <v>8</v>
      </c>
      <c r="T17" s="13" t="s">
        <v>23</v>
      </c>
      <c r="U17" s="13" t="str">
        <f aca="false">LEFT(R17,4)</f>
        <v>1</v>
      </c>
      <c r="W17" s="11" t="n">
        <v>503</v>
      </c>
      <c r="X17" s="9" t="n">
        <f aca="false">I17*O17*U17</f>
        <v>1</v>
      </c>
      <c r="Y17" s="0" t="n">
        <f aca="false">ROUND((X17*1000),0)</f>
        <v>1000</v>
      </c>
    </row>
    <row r="18" customFormat="false" ht="13.8" hidden="false" customHeight="false" outlineLevel="0" collapsed="false">
      <c r="A18" s="11" t="n">
        <v>104</v>
      </c>
      <c r="B18" s="12" t="s">
        <v>24</v>
      </c>
      <c r="C18" s="6" t="s">
        <v>15</v>
      </c>
      <c r="E18" s="13" t="n">
        <v>1</v>
      </c>
      <c r="F18" s="13" t="n">
        <v>1</v>
      </c>
      <c r="G18" s="13" t="s">
        <v>8</v>
      </c>
      <c r="H18" s="13" t="s">
        <v>23</v>
      </c>
      <c r="I18" s="13" t="str">
        <f aca="false">LEFT(F18,4)</f>
        <v>1</v>
      </c>
      <c r="K18" s="13" t="n">
        <v>0.95</v>
      </c>
      <c r="L18" s="13" t="s">
        <v>25</v>
      </c>
      <c r="M18" s="13" t="s">
        <v>8</v>
      </c>
      <c r="N18" s="13" t="s">
        <v>16</v>
      </c>
      <c r="O18" s="13" t="str">
        <f aca="false">LEFT(L18,4)</f>
        <v>0.95</v>
      </c>
      <c r="Q18" s="13" t="n">
        <v>1</v>
      </c>
      <c r="R18" s="13" t="n">
        <v>1</v>
      </c>
      <c r="S18" s="13" t="s">
        <v>8</v>
      </c>
      <c r="T18" s="13" t="s">
        <v>23</v>
      </c>
      <c r="U18" s="13" t="str">
        <f aca="false">LEFT(R18,4)</f>
        <v>1</v>
      </c>
      <c r="W18" s="11" t="n">
        <v>104</v>
      </c>
      <c r="X18" s="9" t="n">
        <f aca="false">I18*O18*U18</f>
        <v>0.95</v>
      </c>
      <c r="Y18" s="0" t="n">
        <f aca="false">ROUND((X18*1000),0)</f>
        <v>950</v>
      </c>
    </row>
    <row r="19" customFormat="false" ht="13.8" hidden="false" customHeight="false" outlineLevel="0" collapsed="false">
      <c r="A19" s="11" t="n">
        <v>204</v>
      </c>
      <c r="B19" s="14" t="s">
        <v>24</v>
      </c>
      <c r="C19" s="6" t="s">
        <v>17</v>
      </c>
      <c r="E19" s="13" t="n">
        <v>1</v>
      </c>
      <c r="F19" s="13" t="n">
        <v>1</v>
      </c>
      <c r="G19" s="13" t="s">
        <v>8</v>
      </c>
      <c r="H19" s="13" t="s">
        <v>23</v>
      </c>
      <c r="I19" s="13" t="str">
        <f aca="false">LEFT(F19,4)</f>
        <v>1</v>
      </c>
      <c r="K19" s="13" t="n">
        <v>0.97</v>
      </c>
      <c r="L19" s="13" t="s">
        <v>26</v>
      </c>
      <c r="M19" s="13" t="s">
        <v>8</v>
      </c>
      <c r="N19" s="13" t="s">
        <v>16</v>
      </c>
      <c r="O19" s="13" t="str">
        <f aca="false">LEFT(L19,4)</f>
        <v>0.97</v>
      </c>
      <c r="Q19" s="13" t="n">
        <v>1</v>
      </c>
      <c r="R19" s="13" t="n">
        <v>1</v>
      </c>
      <c r="S19" s="13" t="s">
        <v>8</v>
      </c>
      <c r="T19" s="13" t="s">
        <v>23</v>
      </c>
      <c r="U19" s="13" t="str">
        <f aca="false">LEFT(R19,4)</f>
        <v>1</v>
      </c>
      <c r="W19" s="11" t="n">
        <v>204</v>
      </c>
      <c r="X19" s="9" t="n">
        <f aca="false">I19*O19*U19</f>
        <v>0.97</v>
      </c>
      <c r="Y19" s="0" t="n">
        <f aca="false">ROUND((X19*1000),0)</f>
        <v>970</v>
      </c>
    </row>
    <row r="20" customFormat="false" ht="13.8" hidden="false" customHeight="false" outlineLevel="0" collapsed="false">
      <c r="A20" s="11" t="n">
        <v>304</v>
      </c>
      <c r="B20" s="14" t="s">
        <v>24</v>
      </c>
      <c r="C20" s="6" t="s">
        <v>18</v>
      </c>
      <c r="E20" s="13" t="n">
        <v>1</v>
      </c>
      <c r="F20" s="13" t="n">
        <v>1</v>
      </c>
      <c r="G20" s="13" t="s">
        <v>8</v>
      </c>
      <c r="H20" s="13" t="s">
        <v>23</v>
      </c>
      <c r="I20" s="13" t="str">
        <f aca="false">LEFT(F20,4)</f>
        <v>1</v>
      </c>
      <c r="K20" s="13" t="n">
        <v>0.97</v>
      </c>
      <c r="L20" s="13" t="s">
        <v>26</v>
      </c>
      <c r="M20" s="13" t="s">
        <v>8</v>
      </c>
      <c r="N20" s="13" t="s">
        <v>16</v>
      </c>
      <c r="O20" s="13" t="str">
        <f aca="false">LEFT(L20,4)</f>
        <v>0.97</v>
      </c>
      <c r="Q20" s="13" t="n">
        <v>1</v>
      </c>
      <c r="R20" s="13" t="n">
        <v>1</v>
      </c>
      <c r="S20" s="13" t="s">
        <v>8</v>
      </c>
      <c r="T20" s="13" t="s">
        <v>23</v>
      </c>
      <c r="U20" s="13" t="str">
        <f aca="false">LEFT(R20,4)</f>
        <v>1</v>
      </c>
      <c r="W20" s="11" t="n">
        <v>304</v>
      </c>
      <c r="X20" s="9" t="n">
        <f aca="false">I20*O20*U20</f>
        <v>0.97</v>
      </c>
      <c r="Y20" s="0" t="n">
        <f aca="false">ROUND((X20*1000),0)</f>
        <v>970</v>
      </c>
    </row>
    <row r="21" customFormat="false" ht="13.8" hidden="false" customHeight="false" outlineLevel="0" collapsed="false">
      <c r="A21" s="11" t="n">
        <v>404</v>
      </c>
      <c r="B21" s="14" t="s">
        <v>24</v>
      </c>
      <c r="C21" s="6" t="s">
        <v>19</v>
      </c>
      <c r="E21" s="13" t="n">
        <v>1</v>
      </c>
      <c r="F21" s="13" t="n">
        <v>1</v>
      </c>
      <c r="G21" s="13" t="s">
        <v>8</v>
      </c>
      <c r="H21" s="13" t="s">
        <v>23</v>
      </c>
      <c r="I21" s="13" t="str">
        <f aca="false">LEFT(F21,4)</f>
        <v>1</v>
      </c>
      <c r="K21" s="13" t="n">
        <v>0.97</v>
      </c>
      <c r="L21" s="13" t="s">
        <v>26</v>
      </c>
      <c r="M21" s="13" t="s">
        <v>8</v>
      </c>
      <c r="N21" s="13" t="s">
        <v>16</v>
      </c>
      <c r="O21" s="13" t="str">
        <f aca="false">LEFT(L21,4)</f>
        <v>0.97</v>
      </c>
      <c r="Q21" s="13" t="n">
        <v>1</v>
      </c>
      <c r="R21" s="13" t="n">
        <v>1</v>
      </c>
      <c r="S21" s="13" t="s">
        <v>8</v>
      </c>
      <c r="T21" s="13" t="s">
        <v>23</v>
      </c>
      <c r="U21" s="13" t="str">
        <f aca="false">LEFT(R21,4)</f>
        <v>1</v>
      </c>
      <c r="W21" s="11" t="n">
        <v>404</v>
      </c>
      <c r="X21" s="9" t="n">
        <f aca="false">I21*O21*U21</f>
        <v>0.97</v>
      </c>
      <c r="Y21" s="0" t="n">
        <f aca="false">ROUND((X21*1000),0)</f>
        <v>970</v>
      </c>
    </row>
    <row r="22" customFormat="false" ht="13.8" hidden="false" customHeight="false" outlineLevel="0" collapsed="false">
      <c r="A22" s="11" t="n">
        <v>504</v>
      </c>
      <c r="B22" s="14" t="s">
        <v>24</v>
      </c>
      <c r="C22" s="6" t="s">
        <v>20</v>
      </c>
      <c r="E22" s="13" t="n">
        <v>1</v>
      </c>
      <c r="F22" s="13" t="n">
        <v>1</v>
      </c>
      <c r="G22" s="13" t="s">
        <v>8</v>
      </c>
      <c r="H22" s="13" t="s">
        <v>23</v>
      </c>
      <c r="I22" s="13" t="str">
        <f aca="false">LEFT(F22,4)</f>
        <v>1</v>
      </c>
      <c r="K22" s="13" t="n">
        <v>0.96</v>
      </c>
      <c r="L22" s="13" t="s">
        <v>27</v>
      </c>
      <c r="M22" s="13" t="s">
        <v>8</v>
      </c>
      <c r="N22" s="13" t="s">
        <v>16</v>
      </c>
      <c r="O22" s="13" t="str">
        <f aca="false">LEFT(L22,4)</f>
        <v>0.96</v>
      </c>
      <c r="Q22" s="13" t="n">
        <v>1</v>
      </c>
      <c r="R22" s="13" t="n">
        <v>1</v>
      </c>
      <c r="S22" s="13" t="s">
        <v>8</v>
      </c>
      <c r="T22" s="13" t="s">
        <v>23</v>
      </c>
      <c r="U22" s="13" t="str">
        <f aca="false">LEFT(R22,4)</f>
        <v>1</v>
      </c>
      <c r="W22" s="11" t="n">
        <v>504</v>
      </c>
      <c r="X22" s="9" t="n">
        <f aca="false">I22*O22*U22</f>
        <v>0.96</v>
      </c>
      <c r="Y22" s="0" t="n">
        <f aca="false">ROUND((X22*1000),0)</f>
        <v>960</v>
      </c>
    </row>
    <row r="23" customFormat="false" ht="13.8" hidden="false" customHeight="false" outlineLevel="0" collapsed="false">
      <c r="A23" s="11" t="n">
        <v>105</v>
      </c>
      <c r="B23" s="12" t="s">
        <v>28</v>
      </c>
      <c r="C23" s="6" t="s">
        <v>15</v>
      </c>
      <c r="E23" s="13" t="n">
        <v>1</v>
      </c>
      <c r="F23" s="13" t="n">
        <v>1</v>
      </c>
      <c r="G23" s="13" t="s">
        <v>8</v>
      </c>
      <c r="H23" s="13" t="s">
        <v>23</v>
      </c>
      <c r="I23" s="13" t="str">
        <f aca="false">LEFT(F23,4)</f>
        <v>1</v>
      </c>
      <c r="K23" s="13" t="n">
        <v>1</v>
      </c>
      <c r="L23" s="13" t="n">
        <v>1</v>
      </c>
      <c r="M23" s="13" t="s">
        <v>8</v>
      </c>
      <c r="N23" s="13" t="s">
        <v>23</v>
      </c>
      <c r="O23" s="13" t="str">
        <f aca="false">LEFT(L23,4)</f>
        <v>1</v>
      </c>
      <c r="Q23" s="13" t="n">
        <v>1</v>
      </c>
      <c r="R23" s="13" t="n">
        <v>1</v>
      </c>
      <c r="S23" s="13" t="s">
        <v>8</v>
      </c>
      <c r="T23" s="13" t="s">
        <v>23</v>
      </c>
      <c r="U23" s="13" t="str">
        <f aca="false">LEFT(R23,4)</f>
        <v>1</v>
      </c>
      <c r="W23" s="11" t="n">
        <v>105</v>
      </c>
      <c r="X23" s="9" t="n">
        <f aca="false">I23*O23*U23</f>
        <v>1</v>
      </c>
      <c r="Y23" s="0" t="n">
        <f aca="false">ROUND((X23*1000),0)</f>
        <v>1000</v>
      </c>
    </row>
    <row r="24" customFormat="false" ht="13.8" hidden="false" customHeight="false" outlineLevel="0" collapsed="false">
      <c r="A24" s="11" t="n">
        <v>205</v>
      </c>
      <c r="B24" s="14" t="s">
        <v>28</v>
      </c>
      <c r="C24" s="6" t="s">
        <v>17</v>
      </c>
      <c r="E24" s="13" t="n">
        <v>1</v>
      </c>
      <c r="F24" s="13" t="n">
        <v>1</v>
      </c>
      <c r="G24" s="13" t="s">
        <v>8</v>
      </c>
      <c r="H24" s="13" t="s">
        <v>23</v>
      </c>
      <c r="I24" s="13" t="str">
        <f aca="false">LEFT(F24,4)</f>
        <v>1</v>
      </c>
      <c r="K24" s="13" t="n">
        <v>1</v>
      </c>
      <c r="L24" s="13" t="n">
        <v>1</v>
      </c>
      <c r="M24" s="13" t="s">
        <v>8</v>
      </c>
      <c r="N24" s="13" t="s">
        <v>23</v>
      </c>
      <c r="O24" s="13" t="str">
        <f aca="false">LEFT(L24,4)</f>
        <v>1</v>
      </c>
      <c r="Q24" s="13" t="n">
        <v>1</v>
      </c>
      <c r="R24" s="13" t="n">
        <v>1</v>
      </c>
      <c r="S24" s="13" t="s">
        <v>8</v>
      </c>
      <c r="T24" s="13" t="s">
        <v>23</v>
      </c>
      <c r="U24" s="13" t="str">
        <f aca="false">LEFT(R24,4)</f>
        <v>1</v>
      </c>
      <c r="W24" s="11" t="n">
        <v>205</v>
      </c>
      <c r="X24" s="9" t="n">
        <f aca="false">I24*O24*U24</f>
        <v>1</v>
      </c>
      <c r="Y24" s="0" t="n">
        <f aca="false">ROUND((X24*1000),0)</f>
        <v>1000</v>
      </c>
    </row>
    <row r="25" customFormat="false" ht="13.8" hidden="false" customHeight="false" outlineLevel="0" collapsed="false">
      <c r="A25" s="11" t="n">
        <v>305</v>
      </c>
      <c r="B25" s="14" t="s">
        <v>28</v>
      </c>
      <c r="C25" s="6" t="s">
        <v>18</v>
      </c>
      <c r="E25" s="13" t="n">
        <v>1</v>
      </c>
      <c r="F25" s="13" t="n">
        <v>1</v>
      </c>
      <c r="G25" s="13" t="s">
        <v>8</v>
      </c>
      <c r="H25" s="13" t="s">
        <v>23</v>
      </c>
      <c r="I25" s="13" t="str">
        <f aca="false">LEFT(F25,4)</f>
        <v>1</v>
      </c>
      <c r="K25" s="13" t="n">
        <v>1</v>
      </c>
      <c r="L25" s="13" t="n">
        <v>1</v>
      </c>
      <c r="M25" s="13" t="s">
        <v>8</v>
      </c>
      <c r="N25" s="13" t="s">
        <v>23</v>
      </c>
      <c r="O25" s="13" t="str">
        <f aca="false">LEFT(L25,4)</f>
        <v>1</v>
      </c>
      <c r="Q25" s="13" t="n">
        <v>1</v>
      </c>
      <c r="R25" s="13" t="n">
        <v>1</v>
      </c>
      <c r="S25" s="13" t="s">
        <v>8</v>
      </c>
      <c r="T25" s="13" t="s">
        <v>23</v>
      </c>
      <c r="U25" s="13" t="str">
        <f aca="false">LEFT(R25,4)</f>
        <v>1</v>
      </c>
      <c r="W25" s="11" t="n">
        <v>305</v>
      </c>
      <c r="X25" s="9" t="n">
        <f aca="false">I25*O25*U25</f>
        <v>1</v>
      </c>
      <c r="Y25" s="0" t="n">
        <f aca="false">ROUND((X25*1000),0)</f>
        <v>1000</v>
      </c>
    </row>
    <row r="26" customFormat="false" ht="13.8" hidden="false" customHeight="false" outlineLevel="0" collapsed="false">
      <c r="A26" s="11" t="n">
        <v>405</v>
      </c>
      <c r="B26" s="14" t="s">
        <v>28</v>
      </c>
      <c r="C26" s="6" t="s">
        <v>19</v>
      </c>
      <c r="E26" s="13" t="n">
        <v>1</v>
      </c>
      <c r="F26" s="13" t="n">
        <v>1</v>
      </c>
      <c r="G26" s="13" t="s">
        <v>8</v>
      </c>
      <c r="H26" s="13" t="s">
        <v>23</v>
      </c>
      <c r="I26" s="13" t="str">
        <f aca="false">LEFT(F26,4)</f>
        <v>1</v>
      </c>
      <c r="K26" s="13" t="n">
        <v>1</v>
      </c>
      <c r="L26" s="13" t="n">
        <v>1</v>
      </c>
      <c r="M26" s="13" t="s">
        <v>8</v>
      </c>
      <c r="N26" s="13" t="s">
        <v>23</v>
      </c>
      <c r="O26" s="13" t="str">
        <f aca="false">LEFT(L26,4)</f>
        <v>1</v>
      </c>
      <c r="Q26" s="13" t="n">
        <v>1</v>
      </c>
      <c r="R26" s="13" t="n">
        <v>1</v>
      </c>
      <c r="S26" s="13" t="s">
        <v>8</v>
      </c>
      <c r="T26" s="13" t="s">
        <v>23</v>
      </c>
      <c r="U26" s="13" t="str">
        <f aca="false">LEFT(R26,4)</f>
        <v>1</v>
      </c>
      <c r="W26" s="11" t="n">
        <v>405</v>
      </c>
      <c r="X26" s="9" t="n">
        <f aca="false">I26*O26*U26</f>
        <v>1</v>
      </c>
      <c r="Y26" s="0" t="n">
        <f aca="false">ROUND((X26*1000),0)</f>
        <v>1000</v>
      </c>
    </row>
    <row r="27" customFormat="false" ht="13.8" hidden="false" customHeight="false" outlineLevel="0" collapsed="false">
      <c r="A27" s="11" t="n">
        <v>505</v>
      </c>
      <c r="B27" s="14" t="s">
        <v>28</v>
      </c>
      <c r="C27" s="6" t="s">
        <v>20</v>
      </c>
      <c r="E27" s="13" t="n">
        <v>1</v>
      </c>
      <c r="F27" s="13" t="n">
        <v>1</v>
      </c>
      <c r="G27" s="13" t="s">
        <v>8</v>
      </c>
      <c r="H27" s="13" t="s">
        <v>23</v>
      </c>
      <c r="I27" s="13" t="str">
        <f aca="false">LEFT(F27,4)</f>
        <v>1</v>
      </c>
      <c r="K27" s="13" t="n">
        <v>1</v>
      </c>
      <c r="L27" s="13" t="n">
        <v>1</v>
      </c>
      <c r="M27" s="13" t="s">
        <v>8</v>
      </c>
      <c r="N27" s="13" t="s">
        <v>23</v>
      </c>
      <c r="O27" s="13" t="str">
        <f aca="false">LEFT(L27,4)</f>
        <v>1</v>
      </c>
      <c r="Q27" s="13" t="n">
        <v>1</v>
      </c>
      <c r="R27" s="13" t="n">
        <v>1</v>
      </c>
      <c r="S27" s="13" t="s">
        <v>8</v>
      </c>
      <c r="T27" s="13" t="s">
        <v>23</v>
      </c>
      <c r="U27" s="13" t="str">
        <f aca="false">LEFT(R27,4)</f>
        <v>1</v>
      </c>
      <c r="W27" s="11" t="n">
        <v>505</v>
      </c>
      <c r="X27" s="9" t="n">
        <f aca="false">I27*O27*U27</f>
        <v>1</v>
      </c>
      <c r="Y27" s="0" t="n">
        <f aca="false">ROUND((X27*1000),0)</f>
        <v>1000</v>
      </c>
    </row>
    <row r="28" customFormat="false" ht="13.8" hidden="false" customHeight="false" outlineLevel="0" collapsed="false">
      <c r="A28" s="11" t="n">
        <v>106</v>
      </c>
      <c r="B28" s="12" t="s">
        <v>29</v>
      </c>
      <c r="C28" s="6" t="s">
        <v>15</v>
      </c>
      <c r="E28" s="13" t="n">
        <v>0.69</v>
      </c>
      <c r="F28" s="13" t="s">
        <v>30</v>
      </c>
      <c r="G28" s="13" t="s">
        <v>8</v>
      </c>
      <c r="H28" s="13" t="s">
        <v>16</v>
      </c>
      <c r="I28" s="13" t="str">
        <f aca="false">LEFT(F28,4)</f>
        <v>0.69</v>
      </c>
      <c r="K28" s="13" t="n">
        <v>1</v>
      </c>
      <c r="L28" s="13" t="n">
        <v>1</v>
      </c>
      <c r="M28" s="13" t="s">
        <v>8</v>
      </c>
      <c r="N28" s="13" t="s">
        <v>23</v>
      </c>
      <c r="O28" s="13" t="str">
        <f aca="false">LEFT(L28,4)</f>
        <v>1</v>
      </c>
      <c r="Q28" s="13" t="n">
        <v>0.92</v>
      </c>
      <c r="R28" s="13" t="s">
        <v>31</v>
      </c>
      <c r="S28" s="13" t="s">
        <v>8</v>
      </c>
      <c r="T28" s="13" t="s">
        <v>16</v>
      </c>
      <c r="U28" s="13" t="str">
        <f aca="false">LEFT(R28,4)</f>
        <v>0.92</v>
      </c>
      <c r="W28" s="11" t="n">
        <v>106</v>
      </c>
      <c r="X28" s="15" t="n">
        <f aca="false">I28*O28*U28</f>
        <v>0.6348</v>
      </c>
      <c r="Y28" s="0" t="n">
        <f aca="false">ROUND((X28*1000),0)</f>
        <v>635</v>
      </c>
    </row>
    <row r="29" customFormat="false" ht="13.8" hidden="false" customHeight="false" outlineLevel="0" collapsed="false">
      <c r="A29" s="11" t="n">
        <v>206</v>
      </c>
      <c r="B29" s="14" t="s">
        <v>29</v>
      </c>
      <c r="C29" s="6" t="s">
        <v>17</v>
      </c>
      <c r="E29" s="13" t="n">
        <v>0.58</v>
      </c>
      <c r="F29" s="13" t="s">
        <v>32</v>
      </c>
      <c r="G29" s="13" t="s">
        <v>8</v>
      </c>
      <c r="H29" s="13" t="s">
        <v>16</v>
      </c>
      <c r="I29" s="13" t="str">
        <f aca="false">LEFT(F29,4)</f>
        <v>0.58</v>
      </c>
      <c r="K29" s="13" t="n">
        <v>1</v>
      </c>
      <c r="L29" s="13" t="n">
        <v>1</v>
      </c>
      <c r="M29" s="13" t="s">
        <v>8</v>
      </c>
      <c r="N29" s="13" t="s">
        <v>23</v>
      </c>
      <c r="O29" s="13" t="str">
        <f aca="false">LEFT(L29,4)</f>
        <v>1</v>
      </c>
      <c r="Q29" s="13" t="n">
        <v>0.95</v>
      </c>
      <c r="R29" s="13" t="s">
        <v>25</v>
      </c>
      <c r="S29" s="13" t="s">
        <v>8</v>
      </c>
      <c r="T29" s="13" t="s">
        <v>16</v>
      </c>
      <c r="U29" s="13" t="str">
        <f aca="false">LEFT(R29,4)</f>
        <v>0.95</v>
      </c>
      <c r="W29" s="11" t="n">
        <v>206</v>
      </c>
      <c r="X29" s="15" t="n">
        <f aca="false">I29*O29*U29</f>
        <v>0.551</v>
      </c>
      <c r="Y29" s="0" t="n">
        <f aca="false">ROUND((X29*1000),0)</f>
        <v>551</v>
      </c>
    </row>
    <row r="30" customFormat="false" ht="13.8" hidden="false" customHeight="false" outlineLevel="0" collapsed="false">
      <c r="A30" s="11" t="n">
        <v>306</v>
      </c>
      <c r="B30" s="14" t="s">
        <v>29</v>
      </c>
      <c r="C30" s="6" t="s">
        <v>18</v>
      </c>
      <c r="E30" s="13" t="n">
        <v>0.48</v>
      </c>
      <c r="F30" s="13" t="s">
        <v>33</v>
      </c>
      <c r="G30" s="13" t="s">
        <v>8</v>
      </c>
      <c r="H30" s="13" t="s">
        <v>16</v>
      </c>
      <c r="I30" s="13" t="str">
        <f aca="false">LEFT(F30,4)</f>
        <v>0.48</v>
      </c>
      <c r="K30" s="13" t="n">
        <v>1</v>
      </c>
      <c r="L30" s="13" t="n">
        <v>1</v>
      </c>
      <c r="M30" s="13" t="s">
        <v>8</v>
      </c>
      <c r="N30" s="13" t="s">
        <v>23</v>
      </c>
      <c r="O30" s="13" t="str">
        <f aca="false">LEFT(L30,4)</f>
        <v>1</v>
      </c>
      <c r="Q30" s="13" t="n">
        <v>0.92</v>
      </c>
      <c r="R30" s="13" t="s">
        <v>31</v>
      </c>
      <c r="S30" s="13" t="s">
        <v>8</v>
      </c>
      <c r="T30" s="13" t="s">
        <v>16</v>
      </c>
      <c r="U30" s="13" t="str">
        <f aca="false">LEFT(R30,4)</f>
        <v>0.92</v>
      </c>
      <c r="W30" s="11" t="n">
        <v>306</v>
      </c>
      <c r="X30" s="15" t="n">
        <f aca="false">I30*O30*U30</f>
        <v>0.4416</v>
      </c>
      <c r="Y30" s="0" t="n">
        <f aca="false">ROUND((X30*1000),0)</f>
        <v>442</v>
      </c>
    </row>
    <row r="31" customFormat="false" ht="13.8" hidden="false" customHeight="false" outlineLevel="0" collapsed="false">
      <c r="A31" s="11" t="n">
        <v>406</v>
      </c>
      <c r="B31" s="14" t="s">
        <v>29</v>
      </c>
      <c r="C31" s="6" t="s">
        <v>19</v>
      </c>
      <c r="E31" s="13" t="n">
        <v>0.48</v>
      </c>
      <c r="F31" s="13" t="s">
        <v>33</v>
      </c>
      <c r="G31" s="13" t="s">
        <v>8</v>
      </c>
      <c r="H31" s="13" t="s">
        <v>16</v>
      </c>
      <c r="I31" s="13" t="str">
        <f aca="false">LEFT(F31,4)</f>
        <v>0.48</v>
      </c>
      <c r="K31" s="13" t="n">
        <v>1</v>
      </c>
      <c r="L31" s="13" t="n">
        <v>1</v>
      </c>
      <c r="M31" s="13" t="s">
        <v>8</v>
      </c>
      <c r="N31" s="13" t="s">
        <v>23</v>
      </c>
      <c r="O31" s="13" t="str">
        <f aca="false">LEFT(L31,4)</f>
        <v>1</v>
      </c>
      <c r="Q31" s="13" t="n">
        <v>0.92</v>
      </c>
      <c r="R31" s="13" t="s">
        <v>31</v>
      </c>
      <c r="S31" s="13" t="s">
        <v>8</v>
      </c>
      <c r="T31" s="13" t="s">
        <v>16</v>
      </c>
      <c r="U31" s="13" t="str">
        <f aca="false">LEFT(R31,4)</f>
        <v>0.92</v>
      </c>
      <c r="W31" s="11" t="n">
        <v>406</v>
      </c>
      <c r="X31" s="15" t="n">
        <f aca="false">I31*O31*U31</f>
        <v>0.4416</v>
      </c>
      <c r="Y31" s="0" t="n">
        <f aca="false">ROUND((X31*1000),0)</f>
        <v>442</v>
      </c>
    </row>
    <row r="32" customFormat="false" ht="13.8" hidden="false" customHeight="false" outlineLevel="0" collapsed="false">
      <c r="A32" s="11" t="n">
        <v>506</v>
      </c>
      <c r="B32" s="14" t="s">
        <v>29</v>
      </c>
      <c r="C32" s="6" t="s">
        <v>20</v>
      </c>
      <c r="E32" s="13" t="n">
        <v>0.48</v>
      </c>
      <c r="F32" s="13" t="s">
        <v>34</v>
      </c>
      <c r="G32" s="13" t="s">
        <v>8</v>
      </c>
      <c r="H32" s="13" t="s">
        <v>16</v>
      </c>
      <c r="I32" s="13" t="str">
        <f aca="false">LEFT(F32,4)</f>
        <v>0.64</v>
      </c>
      <c r="K32" s="13" t="n">
        <v>1</v>
      </c>
      <c r="L32" s="13" t="n">
        <v>1</v>
      </c>
      <c r="M32" s="13" t="s">
        <v>8</v>
      </c>
      <c r="N32" s="13" t="s">
        <v>23</v>
      </c>
      <c r="O32" s="13" t="str">
        <f aca="false">LEFT(L32,4)</f>
        <v>1</v>
      </c>
      <c r="Q32" s="13" t="n">
        <v>0.94</v>
      </c>
      <c r="R32" s="13" t="s">
        <v>35</v>
      </c>
      <c r="S32" s="13" t="s">
        <v>8</v>
      </c>
      <c r="T32" s="13" t="s">
        <v>16</v>
      </c>
      <c r="U32" s="13" t="str">
        <f aca="false">LEFT(R32,4)</f>
        <v>0.94</v>
      </c>
      <c r="W32" s="11" t="n">
        <v>506</v>
      </c>
      <c r="X32" s="15" t="n">
        <f aca="false">I32*O32*U32</f>
        <v>0.6016</v>
      </c>
      <c r="Y32" s="0" t="n">
        <f aca="false">ROUND((X32*1000),0)</f>
        <v>602</v>
      </c>
    </row>
    <row r="33" customFormat="false" ht="13.8" hidden="false" customHeight="false" outlineLevel="0" collapsed="false">
      <c r="A33" s="11" t="n">
        <v>107</v>
      </c>
      <c r="B33" s="12" t="s">
        <v>36</v>
      </c>
      <c r="C33" s="6" t="s">
        <v>15</v>
      </c>
      <c r="E33" s="13" t="n">
        <v>1</v>
      </c>
      <c r="F33" s="13" t="n">
        <v>1</v>
      </c>
      <c r="G33" s="13" t="s">
        <v>8</v>
      </c>
      <c r="H33" s="13" t="s">
        <v>23</v>
      </c>
      <c r="I33" s="13" t="str">
        <f aca="false">LEFT(F33,4)</f>
        <v>1</v>
      </c>
      <c r="K33" s="13" t="n">
        <v>1</v>
      </c>
      <c r="L33" s="13" t="n">
        <v>1</v>
      </c>
      <c r="M33" s="13" t="s">
        <v>8</v>
      </c>
      <c r="N33" s="13" t="s">
        <v>23</v>
      </c>
      <c r="O33" s="13" t="str">
        <f aca="false">LEFT(L33,4)</f>
        <v>1</v>
      </c>
      <c r="Q33" s="13" t="n">
        <v>1</v>
      </c>
      <c r="R33" s="13" t="n">
        <v>1</v>
      </c>
      <c r="S33" s="13" t="s">
        <v>8</v>
      </c>
      <c r="T33" s="13" t="s">
        <v>23</v>
      </c>
      <c r="U33" s="13" t="str">
        <f aca="false">LEFT(R33,4)</f>
        <v>1</v>
      </c>
      <c r="W33" s="11" t="n">
        <v>107</v>
      </c>
      <c r="X33" s="9" t="n">
        <f aca="false">I33*O33*U33</f>
        <v>1</v>
      </c>
      <c r="Y33" s="0" t="n">
        <f aca="false">ROUND((X33*1000),0)</f>
        <v>1000</v>
      </c>
    </row>
    <row r="34" customFormat="false" ht="13.8" hidden="false" customHeight="false" outlineLevel="0" collapsed="false">
      <c r="A34" s="11" t="n">
        <v>207</v>
      </c>
      <c r="B34" s="14" t="s">
        <v>36</v>
      </c>
      <c r="C34" s="6" t="s">
        <v>17</v>
      </c>
      <c r="E34" s="13" t="n">
        <v>1</v>
      </c>
      <c r="F34" s="13" t="n">
        <v>1</v>
      </c>
      <c r="G34" s="13" t="s">
        <v>8</v>
      </c>
      <c r="H34" s="13" t="s">
        <v>23</v>
      </c>
      <c r="I34" s="13" t="str">
        <f aca="false">LEFT(F34,4)</f>
        <v>1</v>
      </c>
      <c r="K34" s="13" t="n">
        <v>1</v>
      </c>
      <c r="L34" s="13" t="n">
        <v>1</v>
      </c>
      <c r="M34" s="13" t="s">
        <v>8</v>
      </c>
      <c r="N34" s="13" t="s">
        <v>23</v>
      </c>
      <c r="O34" s="13" t="str">
        <f aca="false">LEFT(L34,4)</f>
        <v>1</v>
      </c>
      <c r="Q34" s="13" t="n">
        <v>1</v>
      </c>
      <c r="R34" s="13" t="n">
        <v>1</v>
      </c>
      <c r="S34" s="13" t="s">
        <v>8</v>
      </c>
      <c r="T34" s="13" t="s">
        <v>23</v>
      </c>
      <c r="U34" s="13" t="str">
        <f aca="false">LEFT(R34,4)</f>
        <v>1</v>
      </c>
      <c r="W34" s="11" t="n">
        <v>207</v>
      </c>
      <c r="X34" s="9" t="n">
        <f aca="false">I34*O34*U34</f>
        <v>1</v>
      </c>
      <c r="Y34" s="0" t="n">
        <f aca="false">ROUND((X34*1000),0)</f>
        <v>1000</v>
      </c>
    </row>
    <row r="35" customFormat="false" ht="13.8" hidden="false" customHeight="false" outlineLevel="0" collapsed="false">
      <c r="A35" s="11" t="n">
        <v>307</v>
      </c>
      <c r="B35" s="14" t="s">
        <v>36</v>
      </c>
      <c r="C35" s="6" t="s">
        <v>18</v>
      </c>
      <c r="E35" s="13" t="n">
        <v>1</v>
      </c>
      <c r="F35" s="13" t="n">
        <v>1</v>
      </c>
      <c r="G35" s="13" t="s">
        <v>8</v>
      </c>
      <c r="H35" s="13" t="s">
        <v>23</v>
      </c>
      <c r="I35" s="13" t="str">
        <f aca="false">LEFT(F35,4)</f>
        <v>1</v>
      </c>
      <c r="K35" s="13" t="n">
        <v>1</v>
      </c>
      <c r="L35" s="13" t="n">
        <v>1</v>
      </c>
      <c r="M35" s="13" t="s">
        <v>8</v>
      </c>
      <c r="N35" s="13" t="s">
        <v>23</v>
      </c>
      <c r="O35" s="13" t="str">
        <f aca="false">LEFT(L35,4)</f>
        <v>1</v>
      </c>
      <c r="Q35" s="13" t="n">
        <v>1</v>
      </c>
      <c r="R35" s="13" t="n">
        <v>1</v>
      </c>
      <c r="S35" s="13" t="s">
        <v>8</v>
      </c>
      <c r="T35" s="13" t="s">
        <v>23</v>
      </c>
      <c r="U35" s="13" t="str">
        <f aca="false">LEFT(R35,4)</f>
        <v>1</v>
      </c>
      <c r="W35" s="11" t="n">
        <v>307</v>
      </c>
      <c r="X35" s="9" t="n">
        <f aca="false">I35*O35*U35</f>
        <v>1</v>
      </c>
      <c r="Y35" s="0" t="n">
        <f aca="false">ROUND((X35*1000),0)</f>
        <v>1000</v>
      </c>
    </row>
    <row r="36" customFormat="false" ht="13.8" hidden="false" customHeight="false" outlineLevel="0" collapsed="false">
      <c r="A36" s="11" t="n">
        <v>407</v>
      </c>
      <c r="B36" s="14" t="s">
        <v>36</v>
      </c>
      <c r="C36" s="6" t="s">
        <v>19</v>
      </c>
      <c r="E36" s="13" t="n">
        <v>1</v>
      </c>
      <c r="F36" s="13" t="n">
        <v>1</v>
      </c>
      <c r="G36" s="13" t="s">
        <v>8</v>
      </c>
      <c r="H36" s="13" t="s">
        <v>23</v>
      </c>
      <c r="I36" s="13" t="str">
        <f aca="false">LEFT(F36,4)</f>
        <v>1</v>
      </c>
      <c r="K36" s="13" t="n">
        <v>1</v>
      </c>
      <c r="L36" s="13" t="n">
        <v>1</v>
      </c>
      <c r="M36" s="13" t="s">
        <v>8</v>
      </c>
      <c r="N36" s="13" t="s">
        <v>23</v>
      </c>
      <c r="O36" s="13" t="str">
        <f aca="false">LEFT(L36,4)</f>
        <v>1</v>
      </c>
      <c r="Q36" s="13" t="n">
        <v>1</v>
      </c>
      <c r="R36" s="13" t="n">
        <v>1</v>
      </c>
      <c r="S36" s="13" t="s">
        <v>8</v>
      </c>
      <c r="T36" s="13" t="s">
        <v>23</v>
      </c>
      <c r="U36" s="13" t="str">
        <f aca="false">LEFT(R36,4)</f>
        <v>1</v>
      </c>
      <c r="W36" s="11" t="n">
        <v>407</v>
      </c>
      <c r="X36" s="9" t="n">
        <f aca="false">I36*O36*U36</f>
        <v>1</v>
      </c>
      <c r="Y36" s="0" t="n">
        <f aca="false">ROUND((X36*1000),0)</f>
        <v>1000</v>
      </c>
    </row>
    <row r="37" customFormat="false" ht="13.8" hidden="false" customHeight="false" outlineLevel="0" collapsed="false">
      <c r="A37" s="11" t="n">
        <v>507</v>
      </c>
      <c r="B37" s="14" t="s">
        <v>36</v>
      </c>
      <c r="C37" s="6" t="s">
        <v>20</v>
      </c>
      <c r="E37" s="13" t="n">
        <v>1</v>
      </c>
      <c r="F37" s="13" t="n">
        <v>1</v>
      </c>
      <c r="G37" s="13" t="s">
        <v>8</v>
      </c>
      <c r="H37" s="13" t="s">
        <v>23</v>
      </c>
      <c r="I37" s="13" t="str">
        <f aca="false">LEFT(F37,4)</f>
        <v>1</v>
      </c>
      <c r="K37" s="13" t="n">
        <v>1</v>
      </c>
      <c r="L37" s="13" t="n">
        <v>1</v>
      </c>
      <c r="M37" s="13" t="s">
        <v>8</v>
      </c>
      <c r="N37" s="13" t="s">
        <v>23</v>
      </c>
      <c r="O37" s="13" t="str">
        <f aca="false">LEFT(L37,4)</f>
        <v>1</v>
      </c>
      <c r="Q37" s="13" t="n">
        <v>1</v>
      </c>
      <c r="R37" s="13" t="n">
        <v>1</v>
      </c>
      <c r="S37" s="13" t="s">
        <v>8</v>
      </c>
      <c r="T37" s="13" t="s">
        <v>23</v>
      </c>
      <c r="U37" s="13" t="str">
        <f aca="false">LEFT(R37,4)</f>
        <v>1</v>
      </c>
      <c r="W37" s="11" t="n">
        <v>507</v>
      </c>
      <c r="X37" s="9" t="n">
        <f aca="false">I37*O37*U37</f>
        <v>1</v>
      </c>
      <c r="Y37" s="0" t="n">
        <f aca="false">ROUND((X37*1000),0)</f>
        <v>1000</v>
      </c>
    </row>
    <row r="38" customFormat="false" ht="13.8" hidden="false" customHeight="true" outlineLevel="0" collapsed="false">
      <c r="A38" s="11" t="n">
        <v>108</v>
      </c>
      <c r="B38" s="12" t="s">
        <v>37</v>
      </c>
      <c r="C38" s="6" t="s">
        <v>15</v>
      </c>
      <c r="E38" s="13" t="n">
        <v>0.69</v>
      </c>
      <c r="F38" s="13" t="s">
        <v>38</v>
      </c>
      <c r="G38" s="13" t="s">
        <v>8</v>
      </c>
      <c r="H38" s="16" t="s">
        <v>39</v>
      </c>
      <c r="I38" s="13" t="str">
        <f aca="false">LEFT(F38,4)</f>
        <v>0.69</v>
      </c>
      <c r="K38" s="13" t="n">
        <v>1.08</v>
      </c>
      <c r="L38" s="13" t="s">
        <v>40</v>
      </c>
      <c r="M38" s="13" t="s">
        <v>8</v>
      </c>
      <c r="N38" s="13" t="s">
        <v>16</v>
      </c>
      <c r="O38" s="13" t="str">
        <f aca="false">LEFT(L38,4)</f>
        <v>1.08</v>
      </c>
      <c r="Q38" s="13" t="n">
        <v>1.11</v>
      </c>
      <c r="R38" s="13" t="s">
        <v>41</v>
      </c>
      <c r="S38" s="13" t="s">
        <v>8</v>
      </c>
      <c r="T38" s="13" t="s">
        <v>16</v>
      </c>
      <c r="U38" s="13" t="str">
        <f aca="false">LEFT(R38,4)</f>
        <v>1.11</v>
      </c>
      <c r="W38" s="11" t="n">
        <v>108</v>
      </c>
      <c r="X38" s="15" t="n">
        <f aca="false">I38*O38*U38</f>
        <v>0.827172</v>
      </c>
      <c r="Y38" s="0" t="n">
        <f aca="false">ROUND((X38*1000),0)</f>
        <v>827</v>
      </c>
    </row>
    <row r="39" customFormat="false" ht="13.8" hidden="false" customHeight="false" outlineLevel="0" collapsed="false">
      <c r="A39" s="11" t="n">
        <v>208</v>
      </c>
      <c r="B39" s="14" t="s">
        <v>37</v>
      </c>
      <c r="C39" s="6" t="s">
        <v>17</v>
      </c>
      <c r="E39" s="13" t="n">
        <v>0.58</v>
      </c>
      <c r="F39" s="13" t="s">
        <v>42</v>
      </c>
      <c r="G39" s="13" t="s">
        <v>8</v>
      </c>
      <c r="H39" s="16"/>
      <c r="I39" s="13" t="str">
        <f aca="false">LEFT(F39,4)</f>
        <v>0.58</v>
      </c>
      <c r="K39" s="13" t="n">
        <v>1.09</v>
      </c>
      <c r="L39" s="13" t="s">
        <v>43</v>
      </c>
      <c r="M39" s="13" t="s">
        <v>8</v>
      </c>
      <c r="N39" s="13" t="s">
        <v>16</v>
      </c>
      <c r="O39" s="13" t="str">
        <f aca="false">LEFT(L39,4)</f>
        <v>1.09</v>
      </c>
      <c r="Q39" s="13" t="n">
        <v>1.04</v>
      </c>
      <c r="R39" s="13" t="s">
        <v>44</v>
      </c>
      <c r="S39" s="13" t="s">
        <v>8</v>
      </c>
      <c r="T39" s="13" t="s">
        <v>16</v>
      </c>
      <c r="U39" s="13" t="str">
        <f aca="false">LEFT(R39,4)</f>
        <v>1.04</v>
      </c>
      <c r="W39" s="11" t="n">
        <v>208</v>
      </c>
      <c r="X39" s="15" t="n">
        <f aca="false">I39*O39*U39</f>
        <v>0.657488</v>
      </c>
      <c r="Y39" s="0" t="n">
        <f aca="false">ROUND((X39*1000),0)</f>
        <v>657</v>
      </c>
    </row>
    <row r="40" customFormat="false" ht="13.8" hidden="false" customHeight="false" outlineLevel="0" collapsed="false">
      <c r="A40" s="11" t="n">
        <v>308</v>
      </c>
      <c r="B40" s="14" t="s">
        <v>37</v>
      </c>
      <c r="C40" s="6" t="s">
        <v>18</v>
      </c>
      <c r="E40" s="13" t="n">
        <v>0.48</v>
      </c>
      <c r="F40" s="13" t="s">
        <v>45</v>
      </c>
      <c r="G40" s="13" t="s">
        <v>8</v>
      </c>
      <c r="H40" s="16"/>
      <c r="I40" s="13" t="str">
        <f aca="false">LEFT(F40,4)</f>
        <v>0.48</v>
      </c>
      <c r="K40" s="13" t="n">
        <v>1.15</v>
      </c>
      <c r="L40" s="13" t="s">
        <v>46</v>
      </c>
      <c r="M40" s="13" t="s">
        <v>8</v>
      </c>
      <c r="N40" s="13" t="s">
        <v>16</v>
      </c>
      <c r="O40" s="13" t="str">
        <f aca="false">LEFT(L40,4)</f>
        <v>1.15</v>
      </c>
      <c r="Q40" s="13" t="n">
        <v>1.11</v>
      </c>
      <c r="R40" s="13" t="s">
        <v>41</v>
      </c>
      <c r="S40" s="13" t="s">
        <v>8</v>
      </c>
      <c r="T40" s="13" t="s">
        <v>16</v>
      </c>
      <c r="U40" s="13" t="str">
        <f aca="false">LEFT(R40,4)</f>
        <v>1.11</v>
      </c>
      <c r="W40" s="11" t="n">
        <v>308</v>
      </c>
      <c r="X40" s="15" t="n">
        <f aca="false">I40*O40*U40</f>
        <v>0.61272</v>
      </c>
      <c r="Y40" s="0" t="n">
        <f aca="false">ROUND((X40*1000),0)</f>
        <v>613</v>
      </c>
    </row>
    <row r="41" customFormat="false" ht="13.8" hidden="false" customHeight="false" outlineLevel="0" collapsed="false">
      <c r="A41" s="11" t="n">
        <v>408</v>
      </c>
      <c r="B41" s="14" t="s">
        <v>37</v>
      </c>
      <c r="C41" s="6" t="s">
        <v>19</v>
      </c>
      <c r="E41" s="13" t="n">
        <v>0.48</v>
      </c>
      <c r="F41" s="13" t="s">
        <v>45</v>
      </c>
      <c r="G41" s="13" t="s">
        <v>8</v>
      </c>
      <c r="H41" s="16"/>
      <c r="I41" s="13" t="str">
        <f aca="false">LEFT(F41,4)</f>
        <v>0.48</v>
      </c>
      <c r="K41" s="13" t="n">
        <v>1.15</v>
      </c>
      <c r="L41" s="13" t="s">
        <v>46</v>
      </c>
      <c r="M41" s="13" t="s">
        <v>8</v>
      </c>
      <c r="N41" s="13" t="s">
        <v>16</v>
      </c>
      <c r="O41" s="13" t="str">
        <f aca="false">LEFT(L41,4)</f>
        <v>1.15</v>
      </c>
      <c r="Q41" s="13" t="n">
        <v>1.11</v>
      </c>
      <c r="R41" s="13" t="s">
        <v>41</v>
      </c>
      <c r="S41" s="13" t="s">
        <v>8</v>
      </c>
      <c r="T41" s="13" t="s">
        <v>16</v>
      </c>
      <c r="U41" s="13" t="str">
        <f aca="false">LEFT(R41,4)</f>
        <v>1.11</v>
      </c>
      <c r="W41" s="11" t="n">
        <v>408</v>
      </c>
      <c r="X41" s="15" t="n">
        <f aca="false">I41*O41*U41</f>
        <v>0.61272</v>
      </c>
      <c r="Y41" s="0" t="n">
        <f aca="false">ROUND((X41*1000),0)</f>
        <v>613</v>
      </c>
    </row>
    <row r="42" s="20" customFormat="true" ht="13.8" hidden="false" customHeight="false" outlineLevel="0" collapsed="false">
      <c r="A42" s="17" t="n">
        <v>508</v>
      </c>
      <c r="B42" s="18" t="s">
        <v>37</v>
      </c>
      <c r="C42" s="19" t="s">
        <v>20</v>
      </c>
      <c r="E42" s="21" t="n">
        <v>0.48</v>
      </c>
      <c r="F42" s="22" t="s">
        <v>47</v>
      </c>
      <c r="G42" s="13" t="s">
        <v>8</v>
      </c>
      <c r="H42" s="13" t="s">
        <v>48</v>
      </c>
      <c r="I42" s="13" t="str">
        <f aca="false">LEFT(F42,4)</f>
        <v>0.64</v>
      </c>
      <c r="K42" s="13" t="n">
        <v>1.09</v>
      </c>
      <c r="L42" s="13" t="s">
        <v>49</v>
      </c>
      <c r="M42" s="13" t="s">
        <v>8</v>
      </c>
      <c r="N42" s="13" t="s">
        <v>16</v>
      </c>
      <c r="O42" s="13" t="str">
        <f aca="false">LEFT(L42,4)</f>
        <v>1.09</v>
      </c>
      <c r="P42" s="0"/>
      <c r="Q42" s="13" t="n">
        <v>1.08</v>
      </c>
      <c r="R42" s="13" t="s">
        <v>50</v>
      </c>
      <c r="S42" s="13" t="s">
        <v>8</v>
      </c>
      <c r="T42" s="13" t="s">
        <v>16</v>
      </c>
      <c r="U42" s="13" t="str">
        <f aca="false">LEFT(R42,4)</f>
        <v>1.08</v>
      </c>
      <c r="W42" s="11" t="n">
        <v>508</v>
      </c>
      <c r="X42" s="15" t="n">
        <f aca="false">I42*O42*U42</f>
        <v>0.753408</v>
      </c>
      <c r="Y42" s="0" t="n">
        <f aca="false">ROUND((X42*1000),0)</f>
        <v>753</v>
      </c>
      <c r="AMH42" s="0"/>
      <c r="AMI42" s="0"/>
      <c r="AMJ42" s="0"/>
    </row>
    <row r="43" customFormat="false" ht="13.8" hidden="false" customHeight="false" outlineLevel="0" collapsed="false">
      <c r="A43" s="11" t="n">
        <v>109</v>
      </c>
      <c r="B43" s="12" t="s">
        <v>51</v>
      </c>
      <c r="C43" s="6" t="s">
        <v>15</v>
      </c>
      <c r="E43" s="13" t="n">
        <v>1</v>
      </c>
      <c r="F43" s="13" t="n">
        <v>1</v>
      </c>
      <c r="G43" s="13" t="s">
        <v>8</v>
      </c>
      <c r="H43" s="13" t="s">
        <v>23</v>
      </c>
      <c r="I43" s="13" t="str">
        <f aca="false">LEFT(F43,4)</f>
        <v>1</v>
      </c>
      <c r="K43" s="13" t="n">
        <v>1.14</v>
      </c>
      <c r="L43" s="13" t="s">
        <v>52</v>
      </c>
      <c r="M43" s="13" t="s">
        <v>8</v>
      </c>
      <c r="N43" s="13" t="s">
        <v>16</v>
      </c>
      <c r="O43" s="13" t="str">
        <f aca="false">LEFT(L43,4)</f>
        <v>1.14</v>
      </c>
      <c r="Q43" s="13" t="n">
        <v>1</v>
      </c>
      <c r="R43" s="13" t="n">
        <v>1</v>
      </c>
      <c r="S43" s="13" t="s">
        <v>8</v>
      </c>
      <c r="T43" s="13" t="s">
        <v>23</v>
      </c>
      <c r="U43" s="13" t="str">
        <f aca="false">LEFT(R43,4)</f>
        <v>1</v>
      </c>
      <c r="W43" s="11" t="n">
        <v>109</v>
      </c>
      <c r="X43" s="15" t="n">
        <f aca="false">I43*O43*U43</f>
        <v>1.14</v>
      </c>
      <c r="Y43" s="0" t="n">
        <f aca="false">ROUND((X43*1000),0)</f>
        <v>1140</v>
      </c>
    </row>
    <row r="44" customFormat="false" ht="13.8" hidden="false" customHeight="false" outlineLevel="0" collapsed="false">
      <c r="A44" s="11" t="n">
        <v>209</v>
      </c>
      <c r="B44" s="14" t="s">
        <v>51</v>
      </c>
      <c r="C44" s="6" t="s">
        <v>17</v>
      </c>
      <c r="E44" s="13" t="n">
        <v>1</v>
      </c>
      <c r="F44" s="13" t="n">
        <v>1</v>
      </c>
      <c r="G44" s="13" t="s">
        <v>8</v>
      </c>
      <c r="H44" s="13" t="s">
        <v>23</v>
      </c>
      <c r="I44" s="13" t="str">
        <f aca="false">LEFT(F44,4)</f>
        <v>1</v>
      </c>
      <c r="K44" s="13" t="n">
        <v>1.17</v>
      </c>
      <c r="L44" s="13" t="s">
        <v>53</v>
      </c>
      <c r="M44" s="13" t="s">
        <v>8</v>
      </c>
      <c r="N44" s="13" t="s">
        <v>16</v>
      </c>
      <c r="O44" s="13" t="str">
        <f aca="false">LEFT(L44,4)</f>
        <v>1.17</v>
      </c>
      <c r="Q44" s="13" t="n">
        <v>1</v>
      </c>
      <c r="R44" s="13" t="n">
        <v>1</v>
      </c>
      <c r="S44" s="13" t="s">
        <v>8</v>
      </c>
      <c r="T44" s="13" t="s">
        <v>23</v>
      </c>
      <c r="U44" s="13" t="str">
        <f aca="false">LEFT(R44,4)</f>
        <v>1</v>
      </c>
      <c r="W44" s="11" t="n">
        <v>209</v>
      </c>
      <c r="X44" s="9" t="n">
        <f aca="false">I44*O44*U44</f>
        <v>1.17</v>
      </c>
      <c r="Y44" s="0" t="n">
        <f aca="false">ROUND((X44*1000),0)</f>
        <v>1170</v>
      </c>
    </row>
    <row r="45" customFormat="false" ht="13.8" hidden="false" customHeight="false" outlineLevel="0" collapsed="false">
      <c r="A45" s="11" t="n">
        <v>309</v>
      </c>
      <c r="B45" s="14" t="s">
        <v>51</v>
      </c>
      <c r="C45" s="6" t="s">
        <v>18</v>
      </c>
      <c r="E45" s="13" t="n">
        <v>1</v>
      </c>
      <c r="F45" s="13" t="n">
        <v>1</v>
      </c>
      <c r="G45" s="13" t="s">
        <v>8</v>
      </c>
      <c r="H45" s="13" t="s">
        <v>23</v>
      </c>
      <c r="I45" s="13" t="str">
        <f aca="false">LEFT(F45,4)</f>
        <v>1</v>
      </c>
      <c r="K45" s="13" t="n">
        <v>1.17</v>
      </c>
      <c r="L45" s="13" t="s">
        <v>53</v>
      </c>
      <c r="M45" s="13" t="s">
        <v>8</v>
      </c>
      <c r="N45" s="13" t="s">
        <v>16</v>
      </c>
      <c r="O45" s="13" t="str">
        <f aca="false">LEFT(L45,4)</f>
        <v>1.17</v>
      </c>
      <c r="Q45" s="13" t="n">
        <v>1</v>
      </c>
      <c r="R45" s="13" t="n">
        <v>1</v>
      </c>
      <c r="S45" s="13" t="s">
        <v>8</v>
      </c>
      <c r="T45" s="13" t="s">
        <v>23</v>
      </c>
      <c r="U45" s="13" t="str">
        <f aca="false">LEFT(R45,4)</f>
        <v>1</v>
      </c>
      <c r="W45" s="11" t="n">
        <v>309</v>
      </c>
      <c r="X45" s="9" t="n">
        <f aca="false">I45*O45*U45</f>
        <v>1.17</v>
      </c>
      <c r="Y45" s="0" t="n">
        <f aca="false">ROUND((X45*1000),0)</f>
        <v>1170</v>
      </c>
    </row>
    <row r="46" customFormat="false" ht="13.8" hidden="false" customHeight="false" outlineLevel="0" collapsed="false">
      <c r="A46" s="11" t="n">
        <v>409</v>
      </c>
      <c r="B46" s="14" t="s">
        <v>51</v>
      </c>
      <c r="C46" s="6" t="s">
        <v>19</v>
      </c>
      <c r="E46" s="13" t="n">
        <v>1</v>
      </c>
      <c r="F46" s="13" t="n">
        <v>1</v>
      </c>
      <c r="G46" s="13" t="s">
        <v>8</v>
      </c>
      <c r="H46" s="13" t="s">
        <v>23</v>
      </c>
      <c r="I46" s="13" t="str">
        <f aca="false">LEFT(F46,4)</f>
        <v>1</v>
      </c>
      <c r="K46" s="13" t="n">
        <v>1.17</v>
      </c>
      <c r="L46" s="13" t="s">
        <v>53</v>
      </c>
      <c r="M46" s="13" t="s">
        <v>8</v>
      </c>
      <c r="N46" s="13" t="s">
        <v>16</v>
      </c>
      <c r="O46" s="13" t="str">
        <f aca="false">LEFT(L46,4)</f>
        <v>1.17</v>
      </c>
      <c r="Q46" s="13" t="n">
        <v>1</v>
      </c>
      <c r="R46" s="13" t="n">
        <v>1</v>
      </c>
      <c r="S46" s="13" t="s">
        <v>8</v>
      </c>
      <c r="T46" s="13" t="s">
        <v>23</v>
      </c>
      <c r="U46" s="13" t="str">
        <f aca="false">LEFT(R46,4)</f>
        <v>1</v>
      </c>
      <c r="W46" s="11" t="n">
        <v>409</v>
      </c>
      <c r="X46" s="10" t="n">
        <f aca="false">I46*O46*U46</f>
        <v>1.17</v>
      </c>
      <c r="Y46" s="0" t="n">
        <f aca="false">ROUND((X46*1000),0)</f>
        <v>1170</v>
      </c>
    </row>
    <row r="47" customFormat="false" ht="13.8" hidden="false" customHeight="false" outlineLevel="0" collapsed="false">
      <c r="A47" s="11" t="n">
        <v>509</v>
      </c>
      <c r="B47" s="14" t="s">
        <v>51</v>
      </c>
      <c r="C47" s="6" t="s">
        <v>20</v>
      </c>
      <c r="E47" s="13" t="n">
        <v>1</v>
      </c>
      <c r="F47" s="13" t="n">
        <v>1</v>
      </c>
      <c r="G47" s="13" t="s">
        <v>8</v>
      </c>
      <c r="H47" s="13" t="s">
        <v>23</v>
      </c>
      <c r="I47" s="13" t="str">
        <f aca="false">LEFT(F47,4)</f>
        <v>1</v>
      </c>
      <c r="K47" s="13" t="n">
        <v>1.16</v>
      </c>
      <c r="L47" s="13" t="s">
        <v>54</v>
      </c>
      <c r="M47" s="13" t="s">
        <v>8</v>
      </c>
      <c r="N47" s="13" t="s">
        <v>16</v>
      </c>
      <c r="O47" s="13" t="str">
        <f aca="false">LEFT(L47,4)</f>
        <v>1.16</v>
      </c>
      <c r="Q47" s="13" t="n">
        <v>1</v>
      </c>
      <c r="R47" s="13" t="n">
        <v>1</v>
      </c>
      <c r="S47" s="13" t="s">
        <v>8</v>
      </c>
      <c r="T47" s="13" t="s">
        <v>23</v>
      </c>
      <c r="U47" s="13" t="str">
        <f aca="false">LEFT(R47,4)</f>
        <v>1</v>
      </c>
      <c r="W47" s="11" t="n">
        <v>509</v>
      </c>
      <c r="X47" s="10" t="n">
        <f aca="false">I47*O47*U47</f>
        <v>1.16</v>
      </c>
      <c r="Y47" s="0" t="n">
        <f aca="false">ROUND((X47*1000),0)</f>
        <v>1160</v>
      </c>
    </row>
    <row r="48" customFormat="false" ht="13.8" hidden="false" customHeight="false" outlineLevel="0" collapsed="false">
      <c r="A48" s="4" t="n">
        <v>110</v>
      </c>
      <c r="B48" s="5" t="s">
        <v>55</v>
      </c>
      <c r="C48" s="6" t="s">
        <v>15</v>
      </c>
      <c r="E48" s="7" t="s">
        <v>16</v>
      </c>
      <c r="F48" s="7" t="s">
        <v>16</v>
      </c>
      <c r="G48" s="7" t="s">
        <v>16</v>
      </c>
      <c r="H48" s="7"/>
      <c r="I48" s="7" t="s">
        <v>16</v>
      </c>
      <c r="J48" s="8"/>
      <c r="K48" s="7" t="s">
        <v>16</v>
      </c>
      <c r="L48" s="7" t="s">
        <v>16</v>
      </c>
      <c r="M48" s="7" t="s">
        <v>16</v>
      </c>
      <c r="N48" s="7" t="s">
        <v>16</v>
      </c>
      <c r="O48" s="7" t="s">
        <v>16</v>
      </c>
      <c r="P48" s="8"/>
      <c r="Q48" s="7" t="s">
        <v>16</v>
      </c>
      <c r="R48" s="7" t="s">
        <v>16</v>
      </c>
      <c r="S48" s="7" t="s">
        <v>16</v>
      </c>
      <c r="T48" s="23"/>
      <c r="U48" s="7" t="s">
        <v>16</v>
      </c>
      <c r="W48" s="11" t="n">
        <v>110</v>
      </c>
      <c r="X48" s="10" t="n">
        <v>0</v>
      </c>
      <c r="Y48" s="0" t="n">
        <v>0</v>
      </c>
    </row>
    <row r="49" customFormat="false" ht="13.8" hidden="false" customHeight="false" outlineLevel="0" collapsed="false">
      <c r="A49" s="11" t="n">
        <v>210</v>
      </c>
      <c r="B49" s="5" t="s">
        <v>55</v>
      </c>
      <c r="C49" s="6" t="s">
        <v>17</v>
      </c>
      <c r="E49" s="7" t="s">
        <v>16</v>
      </c>
      <c r="F49" s="7" t="s">
        <v>16</v>
      </c>
      <c r="G49" s="7" t="s">
        <v>16</v>
      </c>
      <c r="H49" s="7"/>
      <c r="I49" s="7" t="s">
        <v>16</v>
      </c>
      <c r="J49" s="8"/>
      <c r="K49" s="7" t="s">
        <v>16</v>
      </c>
      <c r="L49" s="7" t="s">
        <v>16</v>
      </c>
      <c r="M49" s="7" t="s">
        <v>16</v>
      </c>
      <c r="N49" s="7" t="s">
        <v>16</v>
      </c>
      <c r="O49" s="7" t="s">
        <v>16</v>
      </c>
      <c r="P49" s="8"/>
      <c r="Q49" s="7" t="s">
        <v>16</v>
      </c>
      <c r="R49" s="7" t="s">
        <v>16</v>
      </c>
      <c r="S49" s="7" t="s">
        <v>16</v>
      </c>
      <c r="T49" s="23"/>
      <c r="U49" s="7" t="s">
        <v>16</v>
      </c>
      <c r="W49" s="11" t="n">
        <v>210</v>
      </c>
      <c r="X49" s="10" t="n">
        <v>0</v>
      </c>
      <c r="Y49" s="0" t="n">
        <v>0</v>
      </c>
    </row>
    <row r="50" customFormat="false" ht="13.8" hidden="false" customHeight="false" outlineLevel="0" collapsed="false">
      <c r="A50" s="11" t="n">
        <v>310</v>
      </c>
      <c r="B50" s="5" t="s">
        <v>55</v>
      </c>
      <c r="C50" s="6" t="s">
        <v>18</v>
      </c>
      <c r="E50" s="7" t="s">
        <v>16</v>
      </c>
      <c r="F50" s="7" t="s">
        <v>16</v>
      </c>
      <c r="G50" s="7" t="s">
        <v>16</v>
      </c>
      <c r="H50" s="7"/>
      <c r="I50" s="7" t="s">
        <v>16</v>
      </c>
      <c r="J50" s="8"/>
      <c r="K50" s="7" t="s">
        <v>16</v>
      </c>
      <c r="L50" s="7" t="s">
        <v>16</v>
      </c>
      <c r="M50" s="7" t="s">
        <v>16</v>
      </c>
      <c r="N50" s="7" t="s">
        <v>16</v>
      </c>
      <c r="O50" s="7" t="s">
        <v>16</v>
      </c>
      <c r="P50" s="8"/>
      <c r="Q50" s="7" t="s">
        <v>16</v>
      </c>
      <c r="R50" s="7" t="s">
        <v>16</v>
      </c>
      <c r="S50" s="7" t="s">
        <v>16</v>
      </c>
      <c r="T50" s="23"/>
      <c r="U50" s="7" t="s">
        <v>16</v>
      </c>
      <c r="W50" s="11" t="n">
        <v>310</v>
      </c>
      <c r="X50" s="10" t="n">
        <v>0</v>
      </c>
      <c r="Y50" s="0" t="n">
        <v>0</v>
      </c>
    </row>
    <row r="51" customFormat="false" ht="13.8" hidden="false" customHeight="false" outlineLevel="0" collapsed="false">
      <c r="A51" s="11" t="n">
        <v>410</v>
      </c>
      <c r="B51" s="5" t="s">
        <v>55</v>
      </c>
      <c r="C51" s="6" t="s">
        <v>19</v>
      </c>
      <c r="E51" s="7" t="s">
        <v>16</v>
      </c>
      <c r="F51" s="7" t="s">
        <v>16</v>
      </c>
      <c r="G51" s="7" t="s">
        <v>16</v>
      </c>
      <c r="H51" s="7"/>
      <c r="I51" s="7" t="s">
        <v>16</v>
      </c>
      <c r="J51" s="8"/>
      <c r="K51" s="7" t="s">
        <v>16</v>
      </c>
      <c r="L51" s="7" t="s">
        <v>16</v>
      </c>
      <c r="M51" s="7" t="s">
        <v>16</v>
      </c>
      <c r="N51" s="7" t="s">
        <v>16</v>
      </c>
      <c r="O51" s="7" t="s">
        <v>16</v>
      </c>
      <c r="P51" s="8"/>
      <c r="Q51" s="7" t="s">
        <v>16</v>
      </c>
      <c r="R51" s="7" t="s">
        <v>16</v>
      </c>
      <c r="S51" s="7" t="s">
        <v>16</v>
      </c>
      <c r="T51" s="23"/>
      <c r="U51" s="7" t="s">
        <v>16</v>
      </c>
      <c r="W51" s="11" t="n">
        <v>410</v>
      </c>
      <c r="X51" s="10" t="n">
        <v>0</v>
      </c>
      <c r="Y51" s="0" t="n">
        <v>0</v>
      </c>
    </row>
    <row r="52" customFormat="false" ht="13.8" hidden="false" customHeight="false" outlineLevel="0" collapsed="false">
      <c r="A52" s="11" t="n">
        <v>510</v>
      </c>
      <c r="B52" s="5" t="s">
        <v>55</v>
      </c>
      <c r="C52" s="6" t="s">
        <v>20</v>
      </c>
      <c r="E52" s="7" t="s">
        <v>16</v>
      </c>
      <c r="F52" s="7" t="s">
        <v>16</v>
      </c>
      <c r="G52" s="7" t="s">
        <v>16</v>
      </c>
      <c r="H52" s="7"/>
      <c r="I52" s="7" t="s">
        <v>16</v>
      </c>
      <c r="J52" s="8"/>
      <c r="K52" s="7" t="s">
        <v>16</v>
      </c>
      <c r="L52" s="7" t="s">
        <v>16</v>
      </c>
      <c r="M52" s="7" t="s">
        <v>16</v>
      </c>
      <c r="N52" s="7" t="s">
        <v>16</v>
      </c>
      <c r="O52" s="7" t="s">
        <v>16</v>
      </c>
      <c r="P52" s="8"/>
      <c r="Q52" s="7" t="s">
        <v>16</v>
      </c>
      <c r="R52" s="7" t="s">
        <v>16</v>
      </c>
      <c r="S52" s="7" t="s">
        <v>16</v>
      </c>
      <c r="T52" s="23"/>
      <c r="U52" s="7" t="s">
        <v>16</v>
      </c>
      <c r="W52" s="11" t="n">
        <v>510</v>
      </c>
      <c r="X52" s="10" t="n">
        <v>0</v>
      </c>
      <c r="Y52" s="0" t="n">
        <v>0</v>
      </c>
    </row>
    <row r="53" customFormat="false" ht="13.8" hidden="false" customHeight="false" outlineLevel="0" collapsed="false">
      <c r="A53" s="11" t="n">
        <v>111</v>
      </c>
      <c r="B53" s="24" t="s">
        <v>56</v>
      </c>
      <c r="C53" s="6" t="s">
        <v>15</v>
      </c>
      <c r="E53" s="13" t="n">
        <v>0.82</v>
      </c>
      <c r="F53" s="13" t="s">
        <v>57</v>
      </c>
      <c r="G53" s="13" t="s">
        <v>58</v>
      </c>
      <c r="H53" s="13" t="s">
        <v>16</v>
      </c>
      <c r="I53" s="13" t="str">
        <f aca="false">LEFT(F53,4)</f>
        <v>0.82</v>
      </c>
      <c r="K53" s="13" t="n">
        <v>1.15</v>
      </c>
      <c r="L53" s="9" t="s">
        <v>59</v>
      </c>
      <c r="M53" s="13" t="s">
        <v>8</v>
      </c>
      <c r="N53" s="13" t="s">
        <v>16</v>
      </c>
      <c r="O53" s="13" t="str">
        <f aca="false">LEFT(L53,4)</f>
        <v>1.15</v>
      </c>
      <c r="Q53" s="13" t="n">
        <v>0.92</v>
      </c>
      <c r="R53" s="9" t="s">
        <v>31</v>
      </c>
      <c r="S53" s="13" t="s">
        <v>8</v>
      </c>
      <c r="T53" s="13" t="s">
        <v>16</v>
      </c>
      <c r="U53" s="13" t="str">
        <f aca="false">LEFT(R53,4)</f>
        <v>0.92</v>
      </c>
      <c r="W53" s="11" t="n">
        <v>111</v>
      </c>
      <c r="X53" s="15" t="n">
        <f aca="false">I53*O53*U53</f>
        <v>0.86756</v>
      </c>
      <c r="Y53" s="0" t="n">
        <f aca="false">ROUND((X53*1000),0)</f>
        <v>868</v>
      </c>
    </row>
    <row r="54" customFormat="false" ht="13.8" hidden="false" customHeight="false" outlineLevel="0" collapsed="false">
      <c r="A54" s="11" t="n">
        <v>211</v>
      </c>
      <c r="B54" s="25" t="s">
        <v>56</v>
      </c>
      <c r="C54" s="6" t="s">
        <v>17</v>
      </c>
      <c r="E54" s="13" t="n">
        <v>0.93</v>
      </c>
      <c r="F54" s="13" t="s">
        <v>60</v>
      </c>
      <c r="G54" s="13" t="s">
        <v>61</v>
      </c>
      <c r="H54" s="13" t="s">
        <v>16</v>
      </c>
      <c r="I54" s="13" t="str">
        <f aca="false">LEFT(F54,4)</f>
        <v>0.93</v>
      </c>
      <c r="K54" s="13" t="n">
        <v>1.17</v>
      </c>
      <c r="L54" s="9" t="s">
        <v>62</v>
      </c>
      <c r="M54" s="13" t="s">
        <v>8</v>
      </c>
      <c r="N54" s="13" t="s">
        <v>16</v>
      </c>
      <c r="O54" s="13" t="str">
        <f aca="false">LEFT(L54,4)</f>
        <v>1.17</v>
      </c>
      <c r="Q54" s="13" t="n">
        <v>0.95</v>
      </c>
      <c r="R54" s="9" t="s">
        <v>25</v>
      </c>
      <c r="S54" s="13" t="s">
        <v>8</v>
      </c>
      <c r="T54" s="13" t="s">
        <v>16</v>
      </c>
      <c r="U54" s="13" t="str">
        <f aca="false">LEFT(R54,4)</f>
        <v>0.95</v>
      </c>
      <c r="W54" s="11" t="n">
        <v>211</v>
      </c>
      <c r="X54" s="15" t="n">
        <f aca="false">I54*O54*U54</f>
        <v>1.033695</v>
      </c>
      <c r="Y54" s="0" t="n">
        <f aca="false">ROUND((X54*1000),0)</f>
        <v>1034</v>
      </c>
    </row>
    <row r="55" customFormat="false" ht="13.8" hidden="false" customHeight="false" outlineLevel="0" collapsed="false">
      <c r="A55" s="11" t="n">
        <v>311</v>
      </c>
      <c r="B55" s="25" t="s">
        <v>56</v>
      </c>
      <c r="C55" s="6" t="s">
        <v>18</v>
      </c>
      <c r="E55" s="13" t="n">
        <v>0.82</v>
      </c>
      <c r="F55" s="13" t="s">
        <v>57</v>
      </c>
      <c r="G55" s="13" t="s">
        <v>58</v>
      </c>
      <c r="H55" s="13" t="s">
        <v>16</v>
      </c>
      <c r="I55" s="13" t="str">
        <f aca="false">LEFT(F55,4)</f>
        <v>0.82</v>
      </c>
      <c r="K55" s="13" t="n">
        <v>1.22</v>
      </c>
      <c r="L55" s="9" t="s">
        <v>63</v>
      </c>
      <c r="M55" s="13" t="s">
        <v>8</v>
      </c>
      <c r="N55" s="13" t="s">
        <v>16</v>
      </c>
      <c r="O55" s="13" t="str">
        <f aca="false">LEFT(L55,4)</f>
        <v>1.22</v>
      </c>
      <c r="Q55" s="13" t="n">
        <v>0.92</v>
      </c>
      <c r="R55" s="9" t="s">
        <v>31</v>
      </c>
      <c r="S55" s="13" t="s">
        <v>8</v>
      </c>
      <c r="T55" s="13" t="s">
        <v>16</v>
      </c>
      <c r="U55" s="13" t="str">
        <f aca="false">LEFT(R55,4)</f>
        <v>0.92</v>
      </c>
      <c r="W55" s="11" t="n">
        <v>311</v>
      </c>
      <c r="X55" s="15" t="n">
        <f aca="false">I55*O55*U55</f>
        <v>0.920368</v>
      </c>
      <c r="Y55" s="0" t="n">
        <f aca="false">ROUND((X55*1000),0)</f>
        <v>920</v>
      </c>
    </row>
    <row r="56" customFormat="false" ht="13.8" hidden="false" customHeight="false" outlineLevel="0" collapsed="false">
      <c r="A56" s="11" t="n">
        <v>411</v>
      </c>
      <c r="B56" s="25" t="s">
        <v>56</v>
      </c>
      <c r="C56" s="6" t="s">
        <v>19</v>
      </c>
      <c r="E56" s="13" t="n">
        <v>0.82</v>
      </c>
      <c r="F56" s="13" t="s">
        <v>57</v>
      </c>
      <c r="G56" s="13" t="s">
        <v>58</v>
      </c>
      <c r="H56" s="13" t="s">
        <v>16</v>
      </c>
      <c r="I56" s="13" t="str">
        <f aca="false">LEFT(F56,4)</f>
        <v>0.82</v>
      </c>
      <c r="K56" s="13" t="n">
        <v>1.22</v>
      </c>
      <c r="L56" s="9" t="s">
        <v>63</v>
      </c>
      <c r="M56" s="13" t="s">
        <v>8</v>
      </c>
      <c r="N56" s="13" t="s">
        <v>16</v>
      </c>
      <c r="O56" s="13" t="str">
        <f aca="false">LEFT(L56,4)</f>
        <v>1.22</v>
      </c>
      <c r="Q56" s="13" t="n">
        <v>0.92</v>
      </c>
      <c r="R56" s="9" t="s">
        <v>31</v>
      </c>
      <c r="S56" s="13" t="s">
        <v>8</v>
      </c>
      <c r="T56" s="13" t="s">
        <v>16</v>
      </c>
      <c r="U56" s="13" t="str">
        <f aca="false">LEFT(R56,4)</f>
        <v>0.92</v>
      </c>
      <c r="W56" s="11" t="n">
        <v>411</v>
      </c>
      <c r="X56" s="15" t="n">
        <f aca="false">I56*O56*U56</f>
        <v>0.920368</v>
      </c>
      <c r="Y56" s="0" t="n">
        <f aca="false">ROUND((X56*1000),0)</f>
        <v>920</v>
      </c>
    </row>
    <row r="57" customFormat="false" ht="13.8" hidden="false" customHeight="false" outlineLevel="0" collapsed="false">
      <c r="A57" s="11" t="n">
        <v>511</v>
      </c>
      <c r="B57" s="25" t="s">
        <v>56</v>
      </c>
      <c r="C57" s="6" t="s">
        <v>20</v>
      </c>
      <c r="E57" s="13" t="n">
        <v>0.88</v>
      </c>
      <c r="F57" s="13" t="s">
        <v>64</v>
      </c>
      <c r="G57" s="13" t="s">
        <v>65</v>
      </c>
      <c r="H57" s="13" t="s">
        <v>16</v>
      </c>
      <c r="I57" s="13" t="str">
        <f aca="false">LEFT(F57,4)</f>
        <v>0.88</v>
      </c>
      <c r="K57" s="13" t="n">
        <v>1.16</v>
      </c>
      <c r="L57" s="9" t="s">
        <v>66</v>
      </c>
      <c r="M57" s="13" t="s">
        <v>8</v>
      </c>
      <c r="N57" s="13" t="s">
        <v>16</v>
      </c>
      <c r="O57" s="13" t="str">
        <f aca="false">LEFT(L57,4)</f>
        <v>1.16</v>
      </c>
      <c r="Q57" s="13" t="n">
        <v>0.94</v>
      </c>
      <c r="R57" s="9" t="s">
        <v>35</v>
      </c>
      <c r="S57" s="13" t="s">
        <v>8</v>
      </c>
      <c r="T57" s="13" t="s">
        <v>16</v>
      </c>
      <c r="U57" s="13" t="str">
        <f aca="false">LEFT(R57,4)</f>
        <v>0.94</v>
      </c>
      <c r="W57" s="11" t="n">
        <v>511</v>
      </c>
      <c r="X57" s="15" t="n">
        <f aca="false">I57*O57*U57</f>
        <v>0.959552</v>
      </c>
      <c r="Y57" s="0" t="n">
        <f aca="false">ROUND((X57*1000),0)</f>
        <v>960</v>
      </c>
    </row>
  </sheetData>
  <mergeCells count="5">
    <mergeCell ref="E1:I1"/>
    <mergeCell ref="K1:O1"/>
    <mergeCell ref="Q1:U1"/>
    <mergeCell ref="X1:Y1"/>
    <mergeCell ref="H38:H41"/>
  </mergeCells>
  <conditionalFormatting sqref="R53:R57 L53:L57">
    <cfRule type="cellIs" priority="2" operator="equal" aboveAverage="0" equalAverage="0" bottom="0" percent="0" rank="0" text="" dxfId="0">
      <formula>"-"</formula>
    </cfRule>
  </conditionalFormatting>
  <conditionalFormatting sqref="V3:V12 X48:X57 X43:X46 X4:X15 X20:X41">
    <cfRule type="cellIs" priority="3" operator="equal" aboveAverage="0" equalAverage="0" bottom="0" percent="0" rank="0" text="" dxfId="0">
      <formula>"-"</formula>
    </cfRule>
  </conditionalFormatting>
  <conditionalFormatting sqref="X53">
    <cfRule type="cellIs" priority="4" operator="equal" aboveAverage="0" equalAverage="0" bottom="0" percent="0" rank="0" text="" dxfId="0">
      <formula>"-"</formula>
    </cfRule>
  </conditionalFormatting>
  <conditionalFormatting sqref="X47">
    <cfRule type="cellIs" priority="5" operator="equal" aboveAverage="0" equalAverage="0" bottom="0" percent="0" rank="0" text="" dxfId="0">
      <formula>"-"</formula>
    </cfRule>
  </conditionalFormatting>
  <conditionalFormatting sqref="X48">
    <cfRule type="cellIs" priority="6" operator="equal" aboveAverage="0" equalAverage="0" bottom="0" percent="0" rank="0" text="" dxfId="0">
      <formula>"-"</formula>
    </cfRule>
  </conditionalFormatting>
  <conditionalFormatting sqref="X49">
    <cfRule type="cellIs" priority="7" operator="equal" aboveAverage="0" equalAverage="0" bottom="0" percent="0" rank="0" text="" dxfId="0">
      <formula>"-"</formula>
    </cfRule>
  </conditionalFormatting>
  <conditionalFormatting sqref="X50">
    <cfRule type="cellIs" priority="8" operator="equal" aboveAverage="0" equalAverage="0" bottom="0" percent="0" rank="0" text="" dxfId="0">
      <formula>"-"</formula>
    </cfRule>
  </conditionalFormatting>
  <conditionalFormatting sqref="X51">
    <cfRule type="cellIs" priority="9" operator="equal" aboveAverage="0" equalAverage="0" bottom="0" percent="0" rank="0" text="" dxfId="0">
      <formula>"-"</formula>
    </cfRule>
  </conditionalFormatting>
  <conditionalFormatting sqref="X52">
    <cfRule type="cellIs" priority="10" operator="equal" aboveAverage="0" equalAverage="0" bottom="0" percent="0" rank="0" text="" dxfId="0">
      <formula>"-"</formula>
    </cfRule>
  </conditionalFormatting>
  <conditionalFormatting sqref="X3:X7">
    <cfRule type="cellIs" priority="11" operator="equal" aboveAverage="0" equalAverage="0" bottom="0" percent="0" rank="0" text="" dxfId="0">
      <formula>"-"</formula>
    </cfRule>
  </conditionalFormatting>
  <conditionalFormatting sqref="X3">
    <cfRule type="cellIs" priority="12" operator="equal" aboveAverage="0" equalAverage="0" bottom="0" percent="0" rank="0" text="" dxfId="0">
      <formula>"-"</formula>
    </cfRule>
  </conditionalFormatting>
  <conditionalFormatting sqref="X4">
    <cfRule type="cellIs" priority="13" operator="equal" aboveAverage="0" equalAverage="0" bottom="0" percent="0" rank="0" text="" dxfId="0">
      <formula>"-"</formula>
    </cfRule>
  </conditionalFormatting>
  <conditionalFormatting sqref="X5">
    <cfRule type="cellIs" priority="14" operator="equal" aboveAverage="0" equalAverage="0" bottom="0" percent="0" rank="0" text="" dxfId="0">
      <formula>"-"</formula>
    </cfRule>
  </conditionalFormatting>
  <conditionalFormatting sqref="X6">
    <cfRule type="cellIs" priority="15" operator="equal" aboveAverage="0" equalAverage="0" bottom="0" percent="0" rank="0" text="" dxfId="0">
      <formula>"-"</formula>
    </cfRule>
  </conditionalFormatting>
  <conditionalFormatting sqref="X7">
    <cfRule type="cellIs" priority="16" operator="equal" aboveAverage="0" equalAverage="0" bottom="0" percent="0" rank="0" text="" dxfId="0">
      <formula>"-"</formula>
    </cfRule>
  </conditionalFormatting>
  <conditionalFormatting sqref="X8:X12">
    <cfRule type="cellIs" priority="17" operator="equal" aboveAverage="0" equalAverage="0" bottom="0" percent="0" rank="0" text="" dxfId="0">
      <formula>"-"</formula>
    </cfRule>
  </conditionalFormatting>
  <conditionalFormatting sqref="X8">
    <cfRule type="cellIs" priority="18" operator="equal" aboveAverage="0" equalAverage="0" bottom="0" percent="0" rank="0" text="" dxfId="0">
      <formula>"-"</formula>
    </cfRule>
  </conditionalFormatting>
  <conditionalFormatting sqref="X9">
    <cfRule type="cellIs" priority="19" operator="equal" aboveAverage="0" equalAverage="0" bottom="0" percent="0" rank="0" text="" dxfId="0">
      <formula>"-"</formula>
    </cfRule>
  </conditionalFormatting>
  <conditionalFormatting sqref="X10">
    <cfRule type="cellIs" priority="20" operator="equal" aboveAverage="0" equalAverage="0" bottom="0" percent="0" rank="0" text="" dxfId="0">
      <formula>"-"</formula>
    </cfRule>
  </conditionalFormatting>
  <conditionalFormatting sqref="X11">
    <cfRule type="cellIs" priority="21" operator="equal" aboveAverage="0" equalAverage="0" bottom="0" percent="0" rank="0" text="" dxfId="0">
      <formula>"-"</formula>
    </cfRule>
  </conditionalFormatting>
  <conditionalFormatting sqref="X12">
    <cfRule type="cellIs" priority="22" operator="equal" aboveAverage="0" equalAverage="0" bottom="0" percent="0" rank="0" text="" dxfId="0">
      <formula>"-"</formula>
    </cfRule>
  </conditionalFormatting>
  <conditionalFormatting sqref="X16:X19">
    <cfRule type="cellIs" priority="23" operator="equal" aboveAverage="0" equalAverage="0" bottom="0" percent="0" rank="0" text="" dxfId="0">
      <formula>"-"</formula>
    </cfRule>
  </conditionalFormatting>
  <conditionalFormatting sqref="X42">
    <cfRule type="cellIs" priority="24" operator="equal" aboveAverage="0" equalAverage="0" bottom="0" percent="0" rank="0" text="" dxfId="0">
      <formula>"-"</formula>
    </cfRule>
  </conditionalFormatting>
  <conditionalFormatting sqref="X43">
    <cfRule type="cellIs" priority="25" operator="equal" aboveAverage="0" equalAverage="0" bottom="0" percent="0" rank="0" text="" dxfId="0">
      <formula>"-"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3" activeCellId="0" sqref="J3"/>
    </sheetView>
  </sheetViews>
  <sheetFormatPr defaultRowHeight="13.8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18"/>
    <col collapsed="false" customWidth="true" hidden="false" outlineLevel="0" max="3" min="3" style="0" width="7"/>
    <col collapsed="false" customWidth="true" hidden="false" outlineLevel="0" max="5" min="4" style="0" width="12.84"/>
    <col collapsed="false" customWidth="false" hidden="false" outlineLevel="0" max="9" min="6" style="0" width="11.43"/>
    <col collapsed="false" customWidth="true" hidden="false" outlineLevel="0" max="10" min="10" style="0" width="12.74"/>
    <col collapsed="false" customWidth="false" hidden="false" outlineLevel="0" max="1019" min="11" style="0" width="11.43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26"/>
      <c r="B1" s="27"/>
      <c r="C1" s="28"/>
    </row>
    <row r="2" customFormat="false" ht="13.8" hidden="false" customHeight="false" outlineLevel="0" collapsed="false">
      <c r="A2" s="29"/>
      <c r="B2" s="29"/>
      <c r="C2" s="29"/>
      <c r="D2" s="1" t="s">
        <v>67</v>
      </c>
      <c r="E2" s="1"/>
      <c r="F2" s="1"/>
      <c r="G2" s="1"/>
      <c r="H2" s="1"/>
      <c r="J2" s="1" t="s">
        <v>68</v>
      </c>
    </row>
    <row r="3" customFormat="false" ht="13.8" hidden="false" customHeight="false" outlineLevel="0" collapsed="false">
      <c r="A3" s="30" t="s">
        <v>69</v>
      </c>
      <c r="B3" s="30" t="s">
        <v>70</v>
      </c>
      <c r="C3" s="30" t="s">
        <v>71</v>
      </c>
      <c r="D3" s="31" t="s">
        <v>7</v>
      </c>
      <c r="E3" s="31" t="s">
        <v>8</v>
      </c>
      <c r="F3" s="31" t="s">
        <v>12</v>
      </c>
      <c r="G3" s="31" t="s">
        <v>72</v>
      </c>
      <c r="H3" s="3" t="s">
        <v>11</v>
      </c>
      <c r="J3" s="3" t="s">
        <v>11</v>
      </c>
    </row>
    <row r="4" customFormat="false" ht="13.8" hidden="false" customHeight="false" outlineLevel="0" collapsed="false">
      <c r="A4" s="32" t="s">
        <v>73</v>
      </c>
      <c r="B4" s="32" t="s">
        <v>15</v>
      </c>
      <c r="C4" s="29" t="n">
        <v>11</v>
      </c>
      <c r="D4" s="33" t="n">
        <v>34</v>
      </c>
      <c r="E4" s="34" t="s">
        <v>74</v>
      </c>
      <c r="F4" s="34" t="s">
        <v>8</v>
      </c>
      <c r="G4" s="34" t="s">
        <v>16</v>
      </c>
      <c r="H4" s="33" t="n">
        <f aca="false">D4</f>
        <v>34</v>
      </c>
      <c r="J4" s="0" t="n">
        <f aca="false">H4*1000</f>
        <v>34000</v>
      </c>
    </row>
    <row r="5" customFormat="false" ht="13.8" hidden="false" customHeight="false" outlineLevel="0" collapsed="false">
      <c r="A5" s="32" t="s">
        <v>73</v>
      </c>
      <c r="B5" s="32" t="s">
        <v>17</v>
      </c>
      <c r="C5" s="29" t="n">
        <v>12</v>
      </c>
      <c r="D5" s="33" t="n">
        <v>31</v>
      </c>
      <c r="E5" s="34" t="s">
        <v>75</v>
      </c>
      <c r="F5" s="34" t="s">
        <v>8</v>
      </c>
      <c r="G5" s="34" t="s">
        <v>16</v>
      </c>
      <c r="H5" s="33" t="n">
        <f aca="false">D5</f>
        <v>31</v>
      </c>
      <c r="J5" s="0" t="n">
        <f aca="false">H5*1000</f>
        <v>31000</v>
      </c>
    </row>
    <row r="6" customFormat="false" ht="13.8" hidden="false" customHeight="false" outlineLevel="0" collapsed="false">
      <c r="A6" s="32" t="s">
        <v>73</v>
      </c>
      <c r="B6" s="32" t="s">
        <v>18</v>
      </c>
      <c r="C6" s="29" t="n">
        <v>13</v>
      </c>
      <c r="D6" s="33" t="n">
        <v>39</v>
      </c>
      <c r="E6" s="34" t="s">
        <v>76</v>
      </c>
      <c r="F6" s="34" t="s">
        <v>8</v>
      </c>
      <c r="G6" s="34" t="s">
        <v>16</v>
      </c>
      <c r="H6" s="33" t="n">
        <f aca="false">D6</f>
        <v>39</v>
      </c>
      <c r="J6" s="0" t="n">
        <f aca="false">H6*1000</f>
        <v>39000</v>
      </c>
    </row>
    <row r="7" customFormat="false" ht="13.8" hidden="false" customHeight="false" outlineLevel="0" collapsed="false">
      <c r="A7" s="32" t="s">
        <v>73</v>
      </c>
      <c r="B7" s="32" t="s">
        <v>19</v>
      </c>
      <c r="C7" s="29" t="n">
        <v>14</v>
      </c>
      <c r="D7" s="33" t="n">
        <v>66</v>
      </c>
      <c r="E7" s="34" t="s">
        <v>77</v>
      </c>
      <c r="F7" s="34" t="s">
        <v>8</v>
      </c>
      <c r="G7" s="34" t="s">
        <v>16</v>
      </c>
      <c r="H7" s="33" t="n">
        <f aca="false">D7</f>
        <v>66</v>
      </c>
      <c r="J7" s="0" t="n">
        <f aca="false">H7*1000</f>
        <v>66000</v>
      </c>
    </row>
    <row r="8" customFormat="false" ht="13.8" hidden="false" customHeight="false" outlineLevel="0" collapsed="false">
      <c r="A8" s="32" t="s">
        <v>73</v>
      </c>
      <c r="B8" s="32" t="s">
        <v>20</v>
      </c>
      <c r="C8" s="29" t="n">
        <v>15</v>
      </c>
      <c r="D8" s="33" t="n">
        <v>34</v>
      </c>
      <c r="E8" s="34" t="s">
        <v>74</v>
      </c>
      <c r="F8" s="34" t="s">
        <v>8</v>
      </c>
      <c r="G8" s="34" t="s">
        <v>16</v>
      </c>
      <c r="H8" s="33" t="n">
        <f aca="false">D8</f>
        <v>34</v>
      </c>
      <c r="J8" s="0" t="n">
        <f aca="false">H8*1000</f>
        <v>34000</v>
      </c>
    </row>
    <row r="9" customFormat="false" ht="13.8" hidden="false" customHeight="false" outlineLevel="0" collapsed="false">
      <c r="A9" s="32" t="s">
        <v>78</v>
      </c>
      <c r="B9" s="32" t="s">
        <v>18</v>
      </c>
      <c r="C9" s="29" t="n">
        <v>103</v>
      </c>
      <c r="D9" s="33" t="n">
        <v>86</v>
      </c>
      <c r="E9" s="34" t="s">
        <v>79</v>
      </c>
      <c r="F9" s="34" t="s">
        <v>8</v>
      </c>
      <c r="G9" s="34" t="s">
        <v>16</v>
      </c>
      <c r="H9" s="33" t="n">
        <f aca="false">D9</f>
        <v>86</v>
      </c>
      <c r="J9" s="0" t="n">
        <f aca="false">H9*1000</f>
        <v>86000</v>
      </c>
    </row>
    <row r="10" customFormat="false" ht="13.8" hidden="false" customHeight="false" outlineLevel="0" collapsed="false">
      <c r="A10" s="32" t="s">
        <v>78</v>
      </c>
      <c r="B10" s="32" t="s">
        <v>19</v>
      </c>
      <c r="C10" s="29" t="n">
        <v>104</v>
      </c>
      <c r="D10" s="33" t="n">
        <v>86</v>
      </c>
      <c r="E10" s="34" t="s">
        <v>79</v>
      </c>
      <c r="F10" s="34" t="s">
        <v>8</v>
      </c>
      <c r="G10" s="34" t="s">
        <v>16</v>
      </c>
      <c r="H10" s="33" t="n">
        <f aca="false">D10</f>
        <v>86</v>
      </c>
      <c r="J10" s="0" t="n">
        <f aca="false">H10*1000</f>
        <v>86000</v>
      </c>
    </row>
    <row r="11" customFormat="false" ht="13.8" hidden="false" customHeight="false" outlineLevel="0" collapsed="false">
      <c r="A11" s="32" t="s">
        <v>80</v>
      </c>
      <c r="B11" s="32" t="s">
        <v>18</v>
      </c>
      <c r="C11" s="29" t="n">
        <v>1003</v>
      </c>
      <c r="D11" s="33" t="n">
        <v>115</v>
      </c>
      <c r="E11" s="35" t="s">
        <v>81</v>
      </c>
      <c r="F11" s="34" t="s">
        <v>8</v>
      </c>
      <c r="G11" s="34" t="s">
        <v>16</v>
      </c>
      <c r="H11" s="33" t="n">
        <f aca="false">D11</f>
        <v>115</v>
      </c>
      <c r="J11" s="0" t="n">
        <f aca="false">H11*1000</f>
        <v>115000</v>
      </c>
    </row>
    <row r="12" customFormat="false" ht="13.8" hidden="false" customHeight="false" outlineLevel="0" collapsed="false">
      <c r="A12" s="32" t="s">
        <v>80</v>
      </c>
      <c r="B12" s="32" t="s">
        <v>19</v>
      </c>
      <c r="C12" s="29" t="n">
        <v>1004</v>
      </c>
      <c r="D12" s="33" t="n">
        <v>115</v>
      </c>
      <c r="E12" s="35" t="s">
        <v>81</v>
      </c>
      <c r="F12" s="34" t="s">
        <v>8</v>
      </c>
      <c r="G12" s="34" t="s">
        <v>16</v>
      </c>
      <c r="H12" s="33" t="n">
        <f aca="false">D12</f>
        <v>115</v>
      </c>
      <c r="J12" s="0" t="n">
        <f aca="false">H12*1000</f>
        <v>115000</v>
      </c>
    </row>
    <row r="13" customFormat="false" ht="13.8" hidden="false" customHeight="false" outlineLevel="0" collapsed="false">
      <c r="A13" s="32" t="s">
        <v>80</v>
      </c>
      <c r="B13" s="32" t="s">
        <v>20</v>
      </c>
      <c r="C13" s="29" t="n">
        <v>1005</v>
      </c>
      <c r="D13" s="33" t="n">
        <v>115</v>
      </c>
      <c r="E13" s="35" t="s">
        <v>81</v>
      </c>
      <c r="F13" s="34" t="s">
        <v>8</v>
      </c>
      <c r="G13" s="34" t="s">
        <v>16</v>
      </c>
      <c r="H13" s="33" t="n">
        <f aca="false">D13</f>
        <v>115</v>
      </c>
      <c r="J13" s="0" t="n">
        <f aca="false">H13*1000</f>
        <v>115000</v>
      </c>
    </row>
    <row r="14" customFormat="false" ht="13.8" hidden="false" customHeight="false" outlineLevel="0" collapsed="false">
      <c r="A14" s="32" t="s">
        <v>82</v>
      </c>
      <c r="B14" s="32" t="s">
        <v>15</v>
      </c>
      <c r="C14" s="29" t="n">
        <v>10001</v>
      </c>
      <c r="D14" s="33" t="n">
        <v>88</v>
      </c>
      <c r="E14" s="34" t="s">
        <v>83</v>
      </c>
      <c r="F14" s="34" t="s">
        <v>8</v>
      </c>
      <c r="G14" s="34" t="s">
        <v>16</v>
      </c>
      <c r="H14" s="33" t="n">
        <f aca="false">D14</f>
        <v>88</v>
      </c>
      <c r="J14" s="0" t="n">
        <f aca="false">H14*1000</f>
        <v>88000</v>
      </c>
    </row>
    <row r="15" customFormat="false" ht="13.8" hidden="false" customHeight="false" outlineLevel="0" collapsed="false">
      <c r="A15" s="32" t="s">
        <v>82</v>
      </c>
      <c r="B15" s="32" t="s">
        <v>17</v>
      </c>
      <c r="C15" s="29" t="n">
        <v>10002</v>
      </c>
      <c r="D15" s="33" t="n">
        <v>38</v>
      </c>
      <c r="E15" s="34" t="s">
        <v>84</v>
      </c>
      <c r="F15" s="34" t="s">
        <v>8</v>
      </c>
      <c r="G15" s="34" t="s">
        <v>16</v>
      </c>
      <c r="H15" s="33" t="n">
        <f aca="false">D15</f>
        <v>38</v>
      </c>
      <c r="J15" s="0" t="n">
        <f aca="false">H15*1000</f>
        <v>38000</v>
      </c>
    </row>
    <row r="16" customFormat="false" ht="13.8" hidden="false" customHeight="false" outlineLevel="0" collapsed="false">
      <c r="A16" s="32" t="s">
        <v>82</v>
      </c>
      <c r="B16" s="32" t="s">
        <v>18</v>
      </c>
      <c r="C16" s="29" t="n">
        <v>10003</v>
      </c>
      <c r="D16" s="33" t="n">
        <v>65</v>
      </c>
      <c r="E16" s="34" t="s">
        <v>85</v>
      </c>
      <c r="F16" s="34" t="s">
        <v>8</v>
      </c>
      <c r="G16" s="34" t="s">
        <v>16</v>
      </c>
      <c r="H16" s="33" t="n">
        <f aca="false">D16</f>
        <v>65</v>
      </c>
      <c r="J16" s="0" t="n">
        <f aca="false">H16*1000</f>
        <v>65000</v>
      </c>
    </row>
    <row r="17" customFormat="false" ht="13.8" hidden="false" customHeight="false" outlineLevel="0" collapsed="false">
      <c r="A17" s="32" t="s">
        <v>82</v>
      </c>
      <c r="B17" s="32" t="s">
        <v>19</v>
      </c>
      <c r="C17" s="29" t="n">
        <v>10004</v>
      </c>
      <c r="D17" s="33" t="n">
        <v>44</v>
      </c>
      <c r="E17" s="34" t="s">
        <v>86</v>
      </c>
      <c r="F17" s="34" t="s">
        <v>8</v>
      </c>
      <c r="G17" s="34" t="s">
        <v>16</v>
      </c>
      <c r="H17" s="33" t="n">
        <f aca="false">D17</f>
        <v>44</v>
      </c>
      <c r="J17" s="0" t="n">
        <f aca="false">H17*1000</f>
        <v>44000</v>
      </c>
    </row>
    <row r="18" customFormat="false" ht="13.8" hidden="false" customHeight="false" outlineLevel="0" collapsed="false">
      <c r="A18" s="32" t="s">
        <v>82</v>
      </c>
      <c r="B18" s="32" t="s">
        <v>20</v>
      </c>
      <c r="C18" s="29" t="n">
        <v>10005</v>
      </c>
      <c r="D18" s="33" t="n">
        <v>88</v>
      </c>
      <c r="E18" s="34" t="s">
        <v>83</v>
      </c>
      <c r="F18" s="34" t="s">
        <v>8</v>
      </c>
      <c r="G18" s="34" t="s">
        <v>16</v>
      </c>
      <c r="H18" s="33" t="n">
        <f aca="false">D18</f>
        <v>88</v>
      </c>
      <c r="J18" s="0" t="n">
        <f aca="false">H18*1000</f>
        <v>88000</v>
      </c>
    </row>
    <row r="19" customFormat="false" ht="13.8" hidden="false" customHeight="false" outlineLevel="0" collapsed="false">
      <c r="A19" s="32" t="s">
        <v>87</v>
      </c>
      <c r="B19" s="32" t="s">
        <v>15</v>
      </c>
      <c r="C19" s="29" t="n">
        <v>100001</v>
      </c>
      <c r="D19" s="33" t="n">
        <v>63</v>
      </c>
      <c r="E19" s="34" t="s">
        <v>88</v>
      </c>
      <c r="F19" s="34" t="s">
        <v>8</v>
      </c>
      <c r="G19" s="34" t="s">
        <v>16</v>
      </c>
      <c r="H19" s="33" t="n">
        <f aca="false">D19</f>
        <v>63</v>
      </c>
      <c r="J19" s="0" t="n">
        <f aca="false">H19*1000</f>
        <v>63000</v>
      </c>
    </row>
    <row r="20" customFormat="false" ht="13.8" hidden="false" customHeight="false" outlineLevel="0" collapsed="false">
      <c r="A20" s="32" t="s">
        <v>87</v>
      </c>
      <c r="B20" s="32" t="s">
        <v>17</v>
      </c>
      <c r="C20" s="29" t="n">
        <v>100002</v>
      </c>
      <c r="D20" s="33" t="n">
        <v>35</v>
      </c>
      <c r="E20" s="34" t="s">
        <v>89</v>
      </c>
      <c r="F20" s="34" t="s">
        <v>8</v>
      </c>
      <c r="G20" s="34" t="s">
        <v>16</v>
      </c>
      <c r="H20" s="33" t="n">
        <f aca="false">D20</f>
        <v>35</v>
      </c>
      <c r="J20" s="0" t="n">
        <f aca="false">H20*1000</f>
        <v>35000</v>
      </c>
    </row>
    <row r="21" customFormat="false" ht="13.8" hidden="false" customHeight="false" outlineLevel="0" collapsed="false">
      <c r="A21" s="32" t="s">
        <v>87</v>
      </c>
      <c r="B21" s="32" t="s">
        <v>18</v>
      </c>
      <c r="C21" s="29" t="n">
        <v>100003</v>
      </c>
      <c r="D21" s="33" t="n">
        <v>47</v>
      </c>
      <c r="E21" s="34" t="s">
        <v>90</v>
      </c>
      <c r="F21" s="34" t="s">
        <v>8</v>
      </c>
      <c r="G21" s="34" t="s">
        <v>16</v>
      </c>
      <c r="H21" s="33" t="n">
        <f aca="false">D21</f>
        <v>47</v>
      </c>
      <c r="J21" s="0" t="n">
        <f aca="false">H21*1000</f>
        <v>47000</v>
      </c>
    </row>
    <row r="22" customFormat="false" ht="13.8" hidden="false" customHeight="false" outlineLevel="0" collapsed="false">
      <c r="A22" s="32" t="s">
        <v>87</v>
      </c>
      <c r="B22" s="32" t="s">
        <v>19</v>
      </c>
      <c r="C22" s="29" t="n">
        <v>100004</v>
      </c>
      <c r="D22" s="33" t="n">
        <v>60</v>
      </c>
      <c r="E22" s="34" t="s">
        <v>91</v>
      </c>
      <c r="F22" s="34" t="s">
        <v>8</v>
      </c>
      <c r="G22" s="34" t="s">
        <v>16</v>
      </c>
      <c r="H22" s="33" t="n">
        <f aca="false">D22</f>
        <v>60</v>
      </c>
      <c r="J22" s="0" t="n">
        <f aca="false">H22*1000</f>
        <v>60000</v>
      </c>
    </row>
    <row r="23" customFormat="false" ht="13.8" hidden="false" customHeight="false" outlineLevel="0" collapsed="false">
      <c r="A23" s="32" t="s">
        <v>87</v>
      </c>
      <c r="B23" s="32" t="s">
        <v>20</v>
      </c>
      <c r="C23" s="29" t="n">
        <v>100005</v>
      </c>
      <c r="D23" s="33" t="n">
        <v>63</v>
      </c>
      <c r="E23" s="34" t="s">
        <v>88</v>
      </c>
      <c r="F23" s="34" t="s">
        <v>8</v>
      </c>
      <c r="G23" s="34" t="s">
        <v>16</v>
      </c>
      <c r="H23" s="33" t="n">
        <f aca="false">D23</f>
        <v>63</v>
      </c>
      <c r="J23" s="0" t="n">
        <f aca="false">H23*1000</f>
        <v>63000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3" ySplit="2" topLeftCell="E25" activePane="bottomRight" state="frozen"/>
      <selection pane="topLeft" activeCell="A1" activeCellId="0" sqref="A1"/>
      <selection pane="topRight" activeCell="E1" activeCellId="0" sqref="E1"/>
      <selection pane="bottomLeft" activeCell="A25" activeCellId="0" sqref="A25"/>
      <selection pane="bottomRight" activeCell="G48" activeCellId="0" sqref="G48"/>
    </sheetView>
  </sheetViews>
  <sheetFormatPr defaultRowHeight="13.8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16.86"/>
    <col collapsed="false" customWidth="true" hidden="false" outlineLevel="0" max="3" min="3" style="0" width="18"/>
    <col collapsed="false" customWidth="true" hidden="false" outlineLevel="0" max="4" min="4" style="0" width="4.14"/>
    <col collapsed="false" customWidth="true" hidden="false" outlineLevel="0" max="5" min="5" style="0" width="5.57"/>
    <col collapsed="false" customWidth="true" hidden="false" outlineLevel="0" max="6" min="6" style="0" width="20.49"/>
    <col collapsed="false" customWidth="true" hidden="false" outlineLevel="0" max="7" min="7" style="0" width="12.71"/>
    <col collapsed="false" customWidth="true" hidden="false" outlineLevel="0" max="8" min="8" style="36" width="24.9"/>
    <col collapsed="false" customWidth="true" hidden="false" outlineLevel="0" max="10" min="9" style="37" width="8.68"/>
    <col collapsed="false" customWidth="true" hidden="false" outlineLevel="0" max="11" min="11" style="0" width="4.14"/>
    <col collapsed="false" customWidth="true" hidden="false" outlineLevel="0" max="12" min="12" style="0" width="5.57"/>
    <col collapsed="false" customWidth="true" hidden="false" outlineLevel="0" max="13" min="13" style="0" width="24"/>
    <col collapsed="false" customWidth="true" hidden="false" outlineLevel="0" max="14" min="14" style="0" width="10.85"/>
    <col collapsed="false" customWidth="true" hidden="false" outlineLevel="0" max="15" min="15" style="0" width="26.72"/>
    <col collapsed="false" customWidth="true" hidden="false" outlineLevel="0" max="17" min="16" style="37" width="8.68"/>
    <col collapsed="false" customWidth="true" hidden="false" outlineLevel="0" max="18" min="18" style="0" width="4.14"/>
    <col collapsed="false" customWidth="true" hidden="false" outlineLevel="0" max="19" min="19" style="0" width="5.57"/>
    <col collapsed="false" customWidth="true" hidden="false" outlineLevel="0" max="20" min="20" style="0" width="25.3"/>
    <col collapsed="false" customWidth="true" hidden="false" outlineLevel="0" max="21" min="21" style="0" width="11.85"/>
    <col collapsed="false" customWidth="true" hidden="false" outlineLevel="0" max="22" min="22" style="0" width="26.84"/>
    <col collapsed="false" customWidth="true" hidden="false" outlineLevel="0" max="24" min="23" style="37" width="8.68"/>
    <col collapsed="false" customWidth="true" hidden="false" outlineLevel="0" max="25" min="25" style="0" width="4.14"/>
    <col collapsed="false" customWidth="true" hidden="false" outlineLevel="0" max="26" min="26" style="0" width="10.85"/>
    <col collapsed="false" customWidth="true" hidden="false" outlineLevel="0" max="27" min="27" style="0" width="9.14"/>
    <col collapsed="false" customWidth="true" hidden="false" outlineLevel="0" max="28" min="28" style="0" width="10.85"/>
    <col collapsed="false" customWidth="true" hidden="false" outlineLevel="0" max="29" min="29" style="0" width="28.66"/>
    <col collapsed="false" customWidth="true" hidden="false" outlineLevel="0" max="30" min="30" style="38" width="8.68"/>
    <col collapsed="false" customWidth="true" hidden="false" outlineLevel="0" max="31" min="31" style="36" width="8.68"/>
    <col collapsed="false" customWidth="false" hidden="false" outlineLevel="0" max="32" min="32" style="0" width="11.43"/>
    <col collapsed="false" customWidth="false" hidden="false" outlineLevel="0" max="34" min="33" style="39" width="11.43"/>
    <col collapsed="false" customWidth="true" hidden="false" outlineLevel="0" max="35" min="35" style="39" width="4.15"/>
    <col collapsed="false" customWidth="false" hidden="false" outlineLevel="0" max="40" min="36" style="39" width="11.43"/>
    <col collapsed="false" customWidth="false" hidden="false" outlineLevel="0" max="41" min="41" style="40" width="11.43"/>
    <col collapsed="false" customWidth="false" hidden="false" outlineLevel="0" max="1025" min="42" style="0" width="11.43"/>
  </cols>
  <sheetData>
    <row r="1" customFormat="false" ht="14.1" hidden="false" customHeight="true" outlineLevel="0" collapsed="false">
      <c r="E1" s="1" t="s">
        <v>92</v>
      </c>
      <c r="F1" s="1"/>
      <c r="G1" s="1"/>
      <c r="H1" s="1"/>
      <c r="I1" s="1"/>
      <c r="J1" s="1"/>
      <c r="L1" s="1" t="s">
        <v>93</v>
      </c>
      <c r="M1" s="1"/>
      <c r="N1" s="1"/>
      <c r="O1" s="1"/>
      <c r="P1" s="1"/>
      <c r="Q1" s="1"/>
      <c r="S1" s="1" t="s">
        <v>94</v>
      </c>
      <c r="T1" s="1"/>
      <c r="U1" s="1"/>
      <c r="V1" s="1"/>
      <c r="W1" s="1"/>
      <c r="X1" s="1"/>
      <c r="Z1" s="1" t="s">
        <v>95</v>
      </c>
      <c r="AA1" s="1"/>
      <c r="AB1" s="1"/>
      <c r="AC1" s="1"/>
      <c r="AD1" s="1"/>
      <c r="AE1" s="1"/>
      <c r="AG1" s="41" t="s">
        <v>96</v>
      </c>
      <c r="AH1" s="41"/>
      <c r="AJ1" s="41" t="s">
        <v>97</v>
      </c>
      <c r="AK1" s="41"/>
      <c r="AM1" s="41" t="s">
        <v>98</v>
      </c>
      <c r="AN1" s="41"/>
    </row>
    <row r="2" customFormat="false" ht="18.5" hidden="false" customHeight="true" outlineLevel="0" collapsed="false">
      <c r="A2" s="3" t="s">
        <v>4</v>
      </c>
      <c r="B2" s="3" t="s">
        <v>5</v>
      </c>
      <c r="C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99</v>
      </c>
      <c r="J2" s="3" t="s">
        <v>100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99</v>
      </c>
      <c r="Q2" s="3" t="s">
        <v>100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99</v>
      </c>
      <c r="X2" s="3" t="s">
        <v>100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99</v>
      </c>
      <c r="AE2" s="3" t="s">
        <v>100</v>
      </c>
      <c r="AG2" s="3" t="s">
        <v>71</v>
      </c>
      <c r="AH2" s="42" t="s">
        <v>101</v>
      </c>
      <c r="AJ2" s="3" t="s">
        <v>71</v>
      </c>
      <c r="AK2" s="3" t="s">
        <v>101</v>
      </c>
      <c r="AM2" s="3" t="s">
        <v>71</v>
      </c>
      <c r="AN2" s="3" t="s">
        <v>101</v>
      </c>
    </row>
    <row r="3" s="8" customFormat="true" ht="14.1" hidden="false" customHeight="false" outlineLevel="0" collapsed="false">
      <c r="A3" s="4" t="n">
        <v>101</v>
      </c>
      <c r="B3" s="5" t="s">
        <v>14</v>
      </c>
      <c r="C3" s="6" t="s">
        <v>15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  <c r="N3" s="7" t="s">
        <v>16</v>
      </c>
      <c r="O3" s="7" t="s">
        <v>16</v>
      </c>
      <c r="P3" s="9" t="s">
        <v>16</v>
      </c>
      <c r="Q3" s="9" t="s">
        <v>16</v>
      </c>
      <c r="R3" s="7"/>
      <c r="S3" s="7" t="s">
        <v>16</v>
      </c>
      <c r="T3" s="7" t="s">
        <v>16</v>
      </c>
      <c r="U3" s="7" t="s">
        <v>16</v>
      </c>
      <c r="V3" s="7" t="s">
        <v>16</v>
      </c>
      <c r="W3" s="9" t="s">
        <v>16</v>
      </c>
      <c r="X3" s="9" t="s">
        <v>16</v>
      </c>
      <c r="Y3" s="7"/>
      <c r="Z3" s="7" t="s">
        <v>16</v>
      </c>
      <c r="AA3" s="7" t="s">
        <v>16</v>
      </c>
      <c r="AB3" s="7" t="s">
        <v>16</v>
      </c>
      <c r="AC3" s="7" t="s">
        <v>16</v>
      </c>
      <c r="AD3" s="43" t="s">
        <v>16</v>
      </c>
      <c r="AE3" s="43" t="s">
        <v>16</v>
      </c>
      <c r="AG3" s="7" t="n">
        <v>101</v>
      </c>
      <c r="AH3" s="44" t="n">
        <v>0</v>
      </c>
      <c r="AI3" s="45"/>
      <c r="AJ3" s="7" t="n">
        <v>101</v>
      </c>
      <c r="AK3" s="44" t="n">
        <v>0</v>
      </c>
      <c r="AL3" s="45"/>
      <c r="AM3" s="45" t="n">
        <v>101</v>
      </c>
      <c r="AN3" s="45" t="n">
        <v>0</v>
      </c>
      <c r="AO3" s="40" t="str">
        <f aca="false">IF(AH3=AN3,"ok", "nooooo")</f>
        <v>ok</v>
      </c>
    </row>
    <row r="4" s="8" customFormat="true" ht="14.1" hidden="false" customHeight="false" outlineLevel="0" collapsed="false">
      <c r="A4" s="11" t="n">
        <v>201</v>
      </c>
      <c r="B4" s="5" t="s">
        <v>14</v>
      </c>
      <c r="C4" s="6" t="s">
        <v>17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  <c r="N4" s="7" t="s">
        <v>16</v>
      </c>
      <c r="O4" s="7" t="s">
        <v>16</v>
      </c>
      <c r="P4" s="9" t="s">
        <v>16</v>
      </c>
      <c r="Q4" s="9" t="s">
        <v>16</v>
      </c>
      <c r="R4" s="7"/>
      <c r="S4" s="7" t="s">
        <v>16</v>
      </c>
      <c r="T4" s="7" t="s">
        <v>16</v>
      </c>
      <c r="U4" s="7" t="s">
        <v>16</v>
      </c>
      <c r="V4" s="7" t="s">
        <v>16</v>
      </c>
      <c r="W4" s="9" t="s">
        <v>16</v>
      </c>
      <c r="X4" s="9" t="s">
        <v>16</v>
      </c>
      <c r="Y4" s="7"/>
      <c r="Z4" s="7" t="s">
        <v>16</v>
      </c>
      <c r="AA4" s="7" t="s">
        <v>16</v>
      </c>
      <c r="AB4" s="7" t="s">
        <v>16</v>
      </c>
      <c r="AC4" s="7" t="s">
        <v>16</v>
      </c>
      <c r="AD4" s="43" t="s">
        <v>16</v>
      </c>
      <c r="AE4" s="43" t="s">
        <v>16</v>
      </c>
      <c r="AG4" s="46" t="n">
        <v>201</v>
      </c>
      <c r="AH4" s="44" t="n">
        <v>0</v>
      </c>
      <c r="AI4" s="45"/>
      <c r="AJ4" s="46" t="n">
        <v>201</v>
      </c>
      <c r="AK4" s="44" t="n">
        <v>0</v>
      </c>
      <c r="AL4" s="45"/>
      <c r="AM4" s="45" t="n">
        <v>201</v>
      </c>
      <c r="AN4" s="45" t="n">
        <v>0</v>
      </c>
      <c r="AO4" s="40" t="str">
        <f aca="false">IF(AH4=AN4,"ok", "nooooo")</f>
        <v>ok</v>
      </c>
    </row>
    <row r="5" s="8" customFormat="true" ht="14.1" hidden="false" customHeight="false" outlineLevel="0" collapsed="false">
      <c r="A5" s="11" t="n">
        <v>301</v>
      </c>
      <c r="B5" s="5" t="s">
        <v>14</v>
      </c>
      <c r="C5" s="6" t="s">
        <v>18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  <c r="Q5" s="9" t="s">
        <v>16</v>
      </c>
      <c r="R5" s="7"/>
      <c r="S5" s="7" t="s">
        <v>16</v>
      </c>
      <c r="T5" s="7" t="s">
        <v>16</v>
      </c>
      <c r="U5" s="7" t="s">
        <v>16</v>
      </c>
      <c r="V5" s="7" t="s">
        <v>16</v>
      </c>
      <c r="W5" s="9" t="s">
        <v>16</v>
      </c>
      <c r="X5" s="9" t="s">
        <v>16</v>
      </c>
      <c r="Y5" s="7"/>
      <c r="Z5" s="7" t="s">
        <v>16</v>
      </c>
      <c r="AA5" s="7" t="s">
        <v>16</v>
      </c>
      <c r="AB5" s="7" t="s">
        <v>16</v>
      </c>
      <c r="AC5" s="7" t="s">
        <v>16</v>
      </c>
      <c r="AD5" s="43" t="s">
        <v>16</v>
      </c>
      <c r="AE5" s="43" t="s">
        <v>16</v>
      </c>
      <c r="AG5" s="46" t="n">
        <v>301</v>
      </c>
      <c r="AH5" s="44" t="n">
        <v>0</v>
      </c>
      <c r="AI5" s="45"/>
      <c r="AJ5" s="46" t="n">
        <v>301</v>
      </c>
      <c r="AK5" s="44" t="n">
        <v>0</v>
      </c>
      <c r="AL5" s="45"/>
      <c r="AM5" s="45" t="n">
        <v>301</v>
      </c>
      <c r="AN5" s="45" t="n">
        <v>0</v>
      </c>
      <c r="AO5" s="40" t="str">
        <f aca="false">IF(AH5=AN5,"ok", "nooooo")</f>
        <v>ok</v>
      </c>
    </row>
    <row r="6" s="8" customFormat="true" ht="14.1" hidden="false" customHeight="false" outlineLevel="0" collapsed="false">
      <c r="A6" s="11" t="n">
        <v>401</v>
      </c>
      <c r="B6" s="5" t="s">
        <v>14</v>
      </c>
      <c r="C6" s="6" t="s">
        <v>19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7" t="s">
        <v>16</v>
      </c>
      <c r="O6" s="7" t="s">
        <v>16</v>
      </c>
      <c r="P6" s="9" t="s">
        <v>16</v>
      </c>
      <c r="Q6" s="9" t="s">
        <v>16</v>
      </c>
      <c r="R6" s="7"/>
      <c r="S6" s="7" t="s">
        <v>16</v>
      </c>
      <c r="T6" s="7" t="s">
        <v>16</v>
      </c>
      <c r="U6" s="7" t="s">
        <v>16</v>
      </c>
      <c r="V6" s="7" t="s">
        <v>16</v>
      </c>
      <c r="W6" s="9" t="s">
        <v>16</v>
      </c>
      <c r="X6" s="9" t="s">
        <v>16</v>
      </c>
      <c r="Y6" s="7"/>
      <c r="Z6" s="7" t="s">
        <v>16</v>
      </c>
      <c r="AA6" s="7" t="s">
        <v>16</v>
      </c>
      <c r="AB6" s="7" t="s">
        <v>16</v>
      </c>
      <c r="AC6" s="7" t="s">
        <v>16</v>
      </c>
      <c r="AD6" s="43" t="s">
        <v>16</v>
      </c>
      <c r="AE6" s="43" t="s">
        <v>16</v>
      </c>
      <c r="AG6" s="46" t="n">
        <v>401</v>
      </c>
      <c r="AH6" s="44" t="n">
        <v>0</v>
      </c>
      <c r="AI6" s="45"/>
      <c r="AJ6" s="46" t="n">
        <v>401</v>
      </c>
      <c r="AK6" s="44" t="n">
        <v>0</v>
      </c>
      <c r="AL6" s="45"/>
      <c r="AM6" s="45" t="n">
        <v>401</v>
      </c>
      <c r="AN6" s="45" t="n">
        <v>0</v>
      </c>
      <c r="AO6" s="40" t="str">
        <f aca="false">IF(AH6=AN6,"ok", "nooooo")</f>
        <v>ok</v>
      </c>
    </row>
    <row r="7" s="8" customFormat="true" ht="14.1" hidden="false" customHeight="false" outlineLevel="0" collapsed="false">
      <c r="A7" s="11" t="n">
        <v>501</v>
      </c>
      <c r="B7" s="5" t="s">
        <v>14</v>
      </c>
      <c r="C7" s="6" t="s">
        <v>20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  <c r="N7" s="7" t="s">
        <v>16</v>
      </c>
      <c r="O7" s="7" t="s">
        <v>16</v>
      </c>
      <c r="P7" s="9" t="s">
        <v>16</v>
      </c>
      <c r="Q7" s="9" t="s">
        <v>16</v>
      </c>
      <c r="R7" s="7"/>
      <c r="S7" s="7" t="s">
        <v>16</v>
      </c>
      <c r="T7" s="7" t="s">
        <v>16</v>
      </c>
      <c r="U7" s="7" t="s">
        <v>16</v>
      </c>
      <c r="V7" s="7" t="s">
        <v>16</v>
      </c>
      <c r="W7" s="9" t="s">
        <v>16</v>
      </c>
      <c r="X7" s="9" t="s">
        <v>16</v>
      </c>
      <c r="Y7" s="7"/>
      <c r="Z7" s="7" t="s">
        <v>16</v>
      </c>
      <c r="AA7" s="7" t="s">
        <v>16</v>
      </c>
      <c r="AB7" s="7" t="s">
        <v>16</v>
      </c>
      <c r="AC7" s="7" t="s">
        <v>16</v>
      </c>
      <c r="AD7" s="43" t="s">
        <v>16</v>
      </c>
      <c r="AE7" s="43" t="s">
        <v>16</v>
      </c>
      <c r="AG7" s="46" t="n">
        <v>501</v>
      </c>
      <c r="AH7" s="44" t="n">
        <v>0</v>
      </c>
      <c r="AI7" s="45"/>
      <c r="AJ7" s="46" t="n">
        <v>501</v>
      </c>
      <c r="AK7" s="44" t="n">
        <v>0</v>
      </c>
      <c r="AL7" s="45"/>
      <c r="AM7" s="45" t="n">
        <v>501</v>
      </c>
      <c r="AN7" s="45" t="n">
        <v>0</v>
      </c>
      <c r="AO7" s="40" t="str">
        <f aca="false">IF(AH7=AN7,"ok", "nooooo")</f>
        <v>ok</v>
      </c>
    </row>
    <row r="8" s="8" customFormat="true" ht="14.1" hidden="false" customHeight="false" outlineLevel="0" collapsed="false">
      <c r="A8" s="11" t="n">
        <v>102</v>
      </c>
      <c r="B8" s="5" t="s">
        <v>21</v>
      </c>
      <c r="C8" s="6" t="s">
        <v>15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  <c r="N8" s="7" t="s">
        <v>16</v>
      </c>
      <c r="O8" s="7" t="s">
        <v>16</v>
      </c>
      <c r="P8" s="9" t="s">
        <v>16</v>
      </c>
      <c r="Q8" s="9" t="s">
        <v>16</v>
      </c>
      <c r="R8" s="7"/>
      <c r="S8" s="7" t="s">
        <v>16</v>
      </c>
      <c r="T8" s="7" t="s">
        <v>16</v>
      </c>
      <c r="U8" s="7" t="s">
        <v>16</v>
      </c>
      <c r="V8" s="7" t="s">
        <v>16</v>
      </c>
      <c r="W8" s="9" t="s">
        <v>16</v>
      </c>
      <c r="X8" s="9" t="s">
        <v>16</v>
      </c>
      <c r="Y8" s="7"/>
      <c r="Z8" s="7" t="s">
        <v>16</v>
      </c>
      <c r="AA8" s="7" t="s">
        <v>16</v>
      </c>
      <c r="AB8" s="7" t="s">
        <v>16</v>
      </c>
      <c r="AC8" s="7" t="s">
        <v>16</v>
      </c>
      <c r="AD8" s="43" t="s">
        <v>16</v>
      </c>
      <c r="AE8" s="43" t="s">
        <v>16</v>
      </c>
      <c r="AG8" s="46" t="n">
        <v>102</v>
      </c>
      <c r="AH8" s="44" t="n">
        <v>0</v>
      </c>
      <c r="AI8" s="45"/>
      <c r="AJ8" s="46" t="n">
        <v>102</v>
      </c>
      <c r="AK8" s="44" t="n">
        <v>0</v>
      </c>
      <c r="AL8" s="45"/>
      <c r="AM8" s="45" t="n">
        <v>102</v>
      </c>
      <c r="AN8" s="45" t="n">
        <v>0</v>
      </c>
      <c r="AO8" s="40" t="str">
        <f aca="false">IF(AH8=AN8,"ok", "nooooo")</f>
        <v>ok</v>
      </c>
    </row>
    <row r="9" s="8" customFormat="true" ht="14.1" hidden="false" customHeight="false" outlineLevel="0" collapsed="false">
      <c r="A9" s="11" t="n">
        <v>202</v>
      </c>
      <c r="B9" s="5" t="s">
        <v>21</v>
      </c>
      <c r="C9" s="6" t="s">
        <v>17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  <c r="N9" s="7" t="s">
        <v>16</v>
      </c>
      <c r="O9" s="7" t="s">
        <v>16</v>
      </c>
      <c r="P9" s="9" t="s">
        <v>16</v>
      </c>
      <c r="Q9" s="9" t="s">
        <v>16</v>
      </c>
      <c r="R9" s="7"/>
      <c r="S9" s="7" t="s">
        <v>16</v>
      </c>
      <c r="T9" s="7" t="s">
        <v>16</v>
      </c>
      <c r="U9" s="7" t="s">
        <v>16</v>
      </c>
      <c r="V9" s="7" t="s">
        <v>16</v>
      </c>
      <c r="W9" s="9" t="s">
        <v>16</v>
      </c>
      <c r="X9" s="9" t="s">
        <v>16</v>
      </c>
      <c r="Y9" s="7"/>
      <c r="Z9" s="7" t="s">
        <v>16</v>
      </c>
      <c r="AA9" s="7" t="s">
        <v>16</v>
      </c>
      <c r="AB9" s="7" t="s">
        <v>16</v>
      </c>
      <c r="AC9" s="7" t="s">
        <v>16</v>
      </c>
      <c r="AD9" s="43" t="s">
        <v>16</v>
      </c>
      <c r="AE9" s="43" t="s">
        <v>16</v>
      </c>
      <c r="AG9" s="46" t="n">
        <v>202</v>
      </c>
      <c r="AH9" s="44" t="n">
        <v>0</v>
      </c>
      <c r="AI9" s="45"/>
      <c r="AJ9" s="46" t="n">
        <v>202</v>
      </c>
      <c r="AK9" s="44" t="n">
        <v>0</v>
      </c>
      <c r="AL9" s="45"/>
      <c r="AM9" s="45" t="n">
        <v>202</v>
      </c>
      <c r="AN9" s="45" t="n">
        <v>0</v>
      </c>
      <c r="AO9" s="40" t="str">
        <f aca="false">IF(AH9=AN9,"ok", "nooooo")</f>
        <v>ok</v>
      </c>
    </row>
    <row r="10" s="8" customFormat="true" ht="14.1" hidden="false" customHeight="false" outlineLevel="0" collapsed="false">
      <c r="A10" s="11" t="n">
        <v>302</v>
      </c>
      <c r="B10" s="5" t="s">
        <v>21</v>
      </c>
      <c r="C10" s="6" t="s">
        <v>18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  <c r="Q10" s="9" t="s">
        <v>16</v>
      </c>
      <c r="R10" s="7"/>
      <c r="S10" s="7" t="s">
        <v>16</v>
      </c>
      <c r="T10" s="7" t="s">
        <v>16</v>
      </c>
      <c r="U10" s="7" t="s">
        <v>16</v>
      </c>
      <c r="V10" s="7" t="s">
        <v>16</v>
      </c>
      <c r="W10" s="9" t="s">
        <v>16</v>
      </c>
      <c r="X10" s="9" t="s">
        <v>16</v>
      </c>
      <c r="Y10" s="7"/>
      <c r="Z10" s="7" t="s">
        <v>16</v>
      </c>
      <c r="AA10" s="7" t="s">
        <v>16</v>
      </c>
      <c r="AB10" s="7" t="s">
        <v>16</v>
      </c>
      <c r="AC10" s="7" t="s">
        <v>16</v>
      </c>
      <c r="AD10" s="43" t="s">
        <v>16</v>
      </c>
      <c r="AE10" s="43" t="s">
        <v>16</v>
      </c>
      <c r="AG10" s="46" t="n">
        <v>302</v>
      </c>
      <c r="AH10" s="44" t="n">
        <v>0</v>
      </c>
      <c r="AI10" s="45"/>
      <c r="AJ10" s="46" t="n">
        <v>302</v>
      </c>
      <c r="AK10" s="44" t="n">
        <v>0</v>
      </c>
      <c r="AL10" s="45"/>
      <c r="AM10" s="45" t="n">
        <v>302</v>
      </c>
      <c r="AN10" s="45" t="n">
        <v>0</v>
      </c>
      <c r="AO10" s="40" t="str">
        <f aca="false">IF(AH10=AN10,"ok", "nooooo")</f>
        <v>ok</v>
      </c>
    </row>
    <row r="11" s="8" customFormat="true" ht="14.1" hidden="false" customHeight="false" outlineLevel="0" collapsed="false">
      <c r="A11" s="11" t="n">
        <v>402</v>
      </c>
      <c r="B11" s="5" t="s">
        <v>21</v>
      </c>
      <c r="C11" s="6" t="s">
        <v>19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7" t="s">
        <v>16</v>
      </c>
      <c r="P11" s="9" t="s">
        <v>16</v>
      </c>
      <c r="Q11" s="9" t="s">
        <v>16</v>
      </c>
      <c r="R11" s="7"/>
      <c r="S11" s="7" t="s">
        <v>16</v>
      </c>
      <c r="T11" s="7" t="s">
        <v>16</v>
      </c>
      <c r="U11" s="7" t="s">
        <v>16</v>
      </c>
      <c r="V11" s="7" t="s">
        <v>16</v>
      </c>
      <c r="W11" s="9" t="s">
        <v>16</v>
      </c>
      <c r="X11" s="9" t="s">
        <v>16</v>
      </c>
      <c r="Y11" s="7"/>
      <c r="Z11" s="7" t="s">
        <v>16</v>
      </c>
      <c r="AA11" s="7" t="s">
        <v>16</v>
      </c>
      <c r="AB11" s="7" t="s">
        <v>16</v>
      </c>
      <c r="AC11" s="7" t="s">
        <v>16</v>
      </c>
      <c r="AD11" s="43" t="s">
        <v>16</v>
      </c>
      <c r="AE11" s="43" t="s">
        <v>16</v>
      </c>
      <c r="AG11" s="46" t="n">
        <v>402</v>
      </c>
      <c r="AH11" s="44" t="n">
        <v>0</v>
      </c>
      <c r="AI11" s="45"/>
      <c r="AJ11" s="46" t="n">
        <v>402</v>
      </c>
      <c r="AK11" s="44" t="n">
        <v>0</v>
      </c>
      <c r="AL11" s="45"/>
      <c r="AM11" s="45" t="n">
        <v>402</v>
      </c>
      <c r="AN11" s="45" t="n">
        <v>0</v>
      </c>
      <c r="AO11" s="40" t="str">
        <f aca="false">IF(AH11=AN11,"ok", "nooooo")</f>
        <v>ok</v>
      </c>
    </row>
    <row r="12" s="8" customFormat="true" ht="14.1" hidden="false" customHeight="false" outlineLevel="0" collapsed="false">
      <c r="A12" s="11" t="n">
        <v>502</v>
      </c>
      <c r="B12" s="5" t="s">
        <v>21</v>
      </c>
      <c r="C12" s="6" t="s">
        <v>20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  <c r="N12" s="7" t="s">
        <v>16</v>
      </c>
      <c r="O12" s="7" t="s">
        <v>16</v>
      </c>
      <c r="P12" s="9" t="s">
        <v>16</v>
      </c>
      <c r="Q12" s="9" t="s">
        <v>16</v>
      </c>
      <c r="R12" s="7"/>
      <c r="S12" s="7" t="s">
        <v>16</v>
      </c>
      <c r="T12" s="7" t="s">
        <v>16</v>
      </c>
      <c r="U12" s="7" t="s">
        <v>16</v>
      </c>
      <c r="V12" s="7" t="s">
        <v>16</v>
      </c>
      <c r="W12" s="9" t="s">
        <v>16</v>
      </c>
      <c r="X12" s="9" t="s">
        <v>16</v>
      </c>
      <c r="Y12" s="7"/>
      <c r="Z12" s="7" t="s">
        <v>16</v>
      </c>
      <c r="AA12" s="7" t="s">
        <v>16</v>
      </c>
      <c r="AB12" s="7" t="s">
        <v>16</v>
      </c>
      <c r="AC12" s="7" t="s">
        <v>16</v>
      </c>
      <c r="AD12" s="43" t="s">
        <v>16</v>
      </c>
      <c r="AE12" s="43" t="s">
        <v>16</v>
      </c>
      <c r="AG12" s="46" t="n">
        <v>502</v>
      </c>
      <c r="AH12" s="44" t="n">
        <v>0</v>
      </c>
      <c r="AI12" s="45"/>
      <c r="AJ12" s="46" t="n">
        <v>502</v>
      </c>
      <c r="AK12" s="44" t="n">
        <v>0</v>
      </c>
      <c r="AL12" s="45"/>
      <c r="AM12" s="39" t="n">
        <v>502</v>
      </c>
      <c r="AN12" s="39" t="n">
        <v>0</v>
      </c>
      <c r="AO12" s="40" t="str">
        <f aca="false">IF(AH12=AN12,"ok", "nooooo")</f>
        <v>ok</v>
      </c>
    </row>
    <row r="13" customFormat="false" ht="23.85" hidden="false" customHeight="true" outlineLevel="0" collapsed="false">
      <c r="A13" s="11" t="n">
        <v>103</v>
      </c>
      <c r="B13" s="12" t="s">
        <v>22</v>
      </c>
      <c r="C13" s="6" t="s">
        <v>15</v>
      </c>
      <c r="E13" s="47" t="n">
        <v>220</v>
      </c>
      <c r="F13" s="9" t="s">
        <v>102</v>
      </c>
      <c r="G13" s="48" t="s">
        <v>103</v>
      </c>
      <c r="H13" s="49" t="s">
        <v>104</v>
      </c>
      <c r="I13" s="47" t="str">
        <f aca="false">LEFT(G13,4)</f>
        <v>245</v>
      </c>
      <c r="J13" s="50" t="n">
        <f aca="false">E13</f>
        <v>220</v>
      </c>
      <c r="L13" s="47" t="n">
        <v>0.24</v>
      </c>
      <c r="M13" s="9" t="s">
        <v>105</v>
      </c>
      <c r="N13" s="50" t="s">
        <v>106</v>
      </c>
      <c r="O13" s="49" t="s">
        <v>104</v>
      </c>
      <c r="P13" s="47" t="str">
        <f aca="false">LEFT(N13,5)</f>
        <v>0.275</v>
      </c>
      <c r="Q13" s="50" t="n">
        <f aca="false">L13</f>
        <v>0.24</v>
      </c>
      <c r="S13" s="47" t="n">
        <v>0.5</v>
      </c>
      <c r="T13" s="9" t="s">
        <v>107</v>
      </c>
      <c r="U13" s="51" t="s">
        <v>108</v>
      </c>
      <c r="V13" s="49" t="s">
        <v>104</v>
      </c>
      <c r="W13" s="47" t="str">
        <f aca="false">LEFT(U13,5)</f>
        <v>0.465</v>
      </c>
      <c r="X13" s="50" t="str">
        <f aca="false">LEFT(T13, 4)</f>
        <v>0.47</v>
      </c>
      <c r="Z13" s="9" t="n">
        <v>136.4</v>
      </c>
      <c r="AA13" s="9" t="s">
        <v>16</v>
      </c>
      <c r="AB13" s="9" t="s">
        <v>109</v>
      </c>
      <c r="AC13" s="52" t="s">
        <v>16</v>
      </c>
      <c r="AD13" s="15" t="n">
        <f aca="false">(I13+(I13*P13))*W13</f>
        <v>145.254375</v>
      </c>
      <c r="AE13" s="15" t="n">
        <f aca="false">(J13+(J13*Q13))*X13</f>
        <v>128.216</v>
      </c>
      <c r="AG13" s="46" t="n">
        <v>103</v>
      </c>
      <c r="AH13" s="53" t="n">
        <f aca="false">ROUND((AD13*1000),0)</f>
        <v>145254</v>
      </c>
      <c r="AJ13" s="46" t="n">
        <v>103</v>
      </c>
      <c r="AK13" s="53" t="n">
        <f aca="false">ROUND((AE13*1000),0)</f>
        <v>128216</v>
      </c>
      <c r="AM13" s="39" t="n">
        <v>103</v>
      </c>
      <c r="AN13" s="39" t="n">
        <v>145824</v>
      </c>
      <c r="AO13" s="40" t="str">
        <f aca="false">IF(AH13=AN13,"ok", "nooooo")</f>
        <v>nooooo</v>
      </c>
    </row>
    <row r="14" customFormat="false" ht="24.7" hidden="false" customHeight="false" outlineLevel="0" collapsed="false">
      <c r="A14" s="11" t="n">
        <v>203</v>
      </c>
      <c r="B14" s="14" t="s">
        <v>22</v>
      </c>
      <c r="C14" s="6" t="s">
        <v>17</v>
      </c>
      <c r="E14" s="47" t="n">
        <v>210</v>
      </c>
      <c r="F14" s="9" t="s">
        <v>110</v>
      </c>
      <c r="G14" s="48" t="s">
        <v>111</v>
      </c>
      <c r="H14" s="49"/>
      <c r="I14" s="47" t="str">
        <f aca="false">LEFT(G14,4)</f>
        <v>305</v>
      </c>
      <c r="J14" s="50" t="n">
        <f aca="false">E14</f>
        <v>210</v>
      </c>
      <c r="L14" s="47" t="n">
        <v>0.28</v>
      </c>
      <c r="M14" s="9" t="s">
        <v>112</v>
      </c>
      <c r="N14" s="50" t="s">
        <v>113</v>
      </c>
      <c r="O14" s="49"/>
      <c r="P14" s="47" t="str">
        <f aca="false">LEFT(N14,5)</f>
        <v>0.275</v>
      </c>
      <c r="Q14" s="50" t="n">
        <f aca="false">L14</f>
        <v>0.28</v>
      </c>
      <c r="S14" s="47" t="n">
        <v>0.5</v>
      </c>
      <c r="T14" s="9" t="s">
        <v>107</v>
      </c>
      <c r="U14" s="51" t="s">
        <v>108</v>
      </c>
      <c r="V14" s="49"/>
      <c r="W14" s="47" t="str">
        <f aca="false">LEFT(U14,5)</f>
        <v>0.465</v>
      </c>
      <c r="X14" s="50" t="str">
        <f aca="false">LEFT(T14, 4)</f>
        <v>0.47</v>
      </c>
      <c r="Z14" s="9" t="n">
        <v>134.4</v>
      </c>
      <c r="AA14" s="9" t="s">
        <v>16</v>
      </c>
      <c r="AB14" s="9" t="s">
        <v>109</v>
      </c>
      <c r="AC14" s="52" t="s">
        <v>16</v>
      </c>
      <c r="AD14" s="15" t="n">
        <f aca="false">(I14+(I14*P14))*W14</f>
        <v>180.826875</v>
      </c>
      <c r="AE14" s="15" t="n">
        <f aca="false">(J14+(J14*Q14))*X14</f>
        <v>126.336</v>
      </c>
      <c r="AG14" s="46" t="n">
        <v>203</v>
      </c>
      <c r="AH14" s="53" t="n">
        <f aca="false">ROUND((AD14*1000),0)</f>
        <v>180827</v>
      </c>
      <c r="AJ14" s="46" t="n">
        <v>203</v>
      </c>
      <c r="AK14" s="53" t="n">
        <f aca="false">ROUND((AE14*1000),0)</f>
        <v>126336</v>
      </c>
      <c r="AM14" s="39" t="n">
        <v>203</v>
      </c>
      <c r="AN14" s="39" t="n">
        <v>181536</v>
      </c>
      <c r="AO14" s="40" t="str">
        <f aca="false">IF(AH14=AN14,"ok", "nooooo")</f>
        <v>nooooo</v>
      </c>
    </row>
    <row r="15" customFormat="false" ht="24.7" hidden="false" customHeight="false" outlineLevel="0" collapsed="false">
      <c r="A15" s="11" t="n">
        <v>303</v>
      </c>
      <c r="B15" s="14" t="s">
        <v>22</v>
      </c>
      <c r="C15" s="6" t="s">
        <v>18</v>
      </c>
      <c r="E15" s="47" t="n">
        <v>220</v>
      </c>
      <c r="F15" s="9" t="s">
        <v>102</v>
      </c>
      <c r="G15" s="48" t="s">
        <v>103</v>
      </c>
      <c r="H15" s="49"/>
      <c r="I15" s="47" t="str">
        <f aca="false">LEFT(G15,4)</f>
        <v>245</v>
      </c>
      <c r="J15" s="50" t="n">
        <f aca="false">E15</f>
        <v>220</v>
      </c>
      <c r="L15" s="47" t="n">
        <v>0.24</v>
      </c>
      <c r="M15" s="9" t="s">
        <v>114</v>
      </c>
      <c r="N15" s="50" t="s">
        <v>106</v>
      </c>
      <c r="O15" s="49"/>
      <c r="P15" s="47" t="str">
        <f aca="false">LEFT(N15,5)</f>
        <v>0.275</v>
      </c>
      <c r="Q15" s="50" t="n">
        <f aca="false">L15</f>
        <v>0.24</v>
      </c>
      <c r="S15" s="47" t="n">
        <v>0.5</v>
      </c>
      <c r="T15" s="9" t="s">
        <v>107</v>
      </c>
      <c r="U15" s="51" t="s">
        <v>108</v>
      </c>
      <c r="V15" s="49"/>
      <c r="W15" s="47" t="str">
        <f aca="false">LEFT(U15,5)</f>
        <v>0.465</v>
      </c>
      <c r="X15" s="50" t="str">
        <f aca="false">LEFT(T15, 4)</f>
        <v>0.47</v>
      </c>
      <c r="Z15" s="9" t="n">
        <v>136.4</v>
      </c>
      <c r="AA15" s="9" t="s">
        <v>16</v>
      </c>
      <c r="AB15" s="9" t="s">
        <v>109</v>
      </c>
      <c r="AC15" s="52" t="s">
        <v>16</v>
      </c>
      <c r="AD15" s="15" t="n">
        <f aca="false">(I15+(I15*P15))*W15</f>
        <v>145.254375</v>
      </c>
      <c r="AE15" s="15" t="n">
        <f aca="false">(J15+(J15*Q15))*X15</f>
        <v>128.216</v>
      </c>
      <c r="AG15" s="46" t="n">
        <v>303</v>
      </c>
      <c r="AH15" s="53" t="n">
        <f aca="false">ROUND((AD15*1000),0)</f>
        <v>145254</v>
      </c>
      <c r="AJ15" s="46" t="n">
        <v>303</v>
      </c>
      <c r="AK15" s="53" t="n">
        <f aca="false">ROUND((AE15*1000),0)</f>
        <v>128216</v>
      </c>
      <c r="AM15" s="39" t="n">
        <v>303</v>
      </c>
      <c r="AN15" s="39" t="n">
        <v>145824</v>
      </c>
      <c r="AO15" s="40" t="str">
        <f aca="false">IF(AH15=AN15,"ok", "nooooo")</f>
        <v>nooooo</v>
      </c>
    </row>
    <row r="16" customFormat="false" ht="14.1" hidden="false" customHeight="false" outlineLevel="0" collapsed="false">
      <c r="A16" s="11" t="n">
        <v>403</v>
      </c>
      <c r="B16" s="14" t="s">
        <v>22</v>
      </c>
      <c r="C16" s="6" t="s">
        <v>19</v>
      </c>
      <c r="E16" s="47" t="n">
        <v>300</v>
      </c>
      <c r="F16" s="9" t="s">
        <v>115</v>
      </c>
      <c r="G16" s="48" t="s">
        <v>116</v>
      </c>
      <c r="H16" s="49"/>
      <c r="I16" s="47" t="str">
        <f aca="false">LEFT(G16,4)</f>
        <v>260</v>
      </c>
      <c r="J16" s="50" t="n">
        <f aca="false">E16</f>
        <v>300</v>
      </c>
      <c r="L16" s="9" t="n">
        <v>0.37</v>
      </c>
      <c r="M16" s="54" t="n">
        <v>0.37</v>
      </c>
      <c r="N16" s="9" t="s">
        <v>8</v>
      </c>
      <c r="O16" s="9" t="s">
        <v>117</v>
      </c>
      <c r="P16" s="9" t="n">
        <f aca="false">M16</f>
        <v>0.37</v>
      </c>
      <c r="Q16" s="9" t="n">
        <f aca="false">L16</f>
        <v>0.37</v>
      </c>
      <c r="S16" s="47" t="n">
        <v>0.5</v>
      </c>
      <c r="T16" s="9" t="s">
        <v>107</v>
      </c>
      <c r="U16" s="51" t="s">
        <v>108</v>
      </c>
      <c r="V16" s="49"/>
      <c r="W16" s="47" t="str">
        <f aca="false">LEFT(U16,5)</f>
        <v>0.465</v>
      </c>
      <c r="X16" s="50" t="str">
        <f aca="false">LEFT(T16, 4)</f>
        <v>0.47</v>
      </c>
      <c r="Z16" s="9" t="n">
        <v>205.5</v>
      </c>
      <c r="AA16" s="9" t="s">
        <v>16</v>
      </c>
      <c r="AB16" s="9" t="s">
        <v>109</v>
      </c>
      <c r="AC16" s="52" t="s">
        <v>16</v>
      </c>
      <c r="AD16" s="15" t="n">
        <f aca="false">(I16+(I16*P16))*W16</f>
        <v>165.633</v>
      </c>
      <c r="AE16" s="15" t="n">
        <f aca="false">(J16+(J16*Q16))*X16</f>
        <v>193.17</v>
      </c>
      <c r="AG16" s="46" t="n">
        <v>403</v>
      </c>
      <c r="AH16" s="53" t="n">
        <f aca="false">ROUND((AD16*1000),0)</f>
        <v>165633</v>
      </c>
      <c r="AJ16" s="46" t="n">
        <v>403</v>
      </c>
      <c r="AK16" s="53" t="n">
        <f aca="false">ROUND((AE16*1000),0)</f>
        <v>193170</v>
      </c>
      <c r="AM16" s="39" t="n">
        <v>403</v>
      </c>
      <c r="AN16" s="39" t="n">
        <v>165633</v>
      </c>
      <c r="AO16" s="40" t="str">
        <f aca="false">IF(AH16=AN16,"ok", "nooooo")</f>
        <v>ok</v>
      </c>
    </row>
    <row r="17" customFormat="false" ht="14.9" hidden="false" customHeight="false" outlineLevel="0" collapsed="false">
      <c r="A17" s="11" t="n">
        <v>503</v>
      </c>
      <c r="B17" s="14" t="s">
        <v>22</v>
      </c>
      <c r="C17" s="6" t="s">
        <v>20</v>
      </c>
      <c r="E17" s="47" t="n">
        <v>145</v>
      </c>
      <c r="F17" s="55" t="s">
        <v>118</v>
      </c>
      <c r="G17" s="51" t="s">
        <v>119</v>
      </c>
      <c r="H17" s="49"/>
      <c r="I17" s="9" t="str">
        <f aca="false">LEFT(G17,4)</f>
        <v>145</v>
      </c>
      <c r="J17" s="9" t="n">
        <f aca="false">(60+230)/2</f>
        <v>145</v>
      </c>
      <c r="L17" s="47" t="n">
        <v>0.27</v>
      </c>
      <c r="M17" s="9" t="s">
        <v>120</v>
      </c>
      <c r="N17" s="50" t="s">
        <v>113</v>
      </c>
      <c r="O17" s="9" t="s">
        <v>121</v>
      </c>
      <c r="P17" s="47" t="str">
        <f aca="false">LEFT(N17,5)</f>
        <v>0.275</v>
      </c>
      <c r="Q17" s="50" t="n">
        <f aca="false">L17</f>
        <v>0.27</v>
      </c>
      <c r="S17" s="47" t="n">
        <v>0.5</v>
      </c>
      <c r="T17" s="9" t="s">
        <v>107</v>
      </c>
      <c r="U17" s="51" t="s">
        <v>108</v>
      </c>
      <c r="V17" s="49"/>
      <c r="W17" s="47" t="str">
        <f aca="false">LEFT(U17,5)</f>
        <v>0.465</v>
      </c>
      <c r="X17" s="50" t="str">
        <f aca="false">LEFT(T17, 4)</f>
        <v>0.47</v>
      </c>
      <c r="Z17" s="9" t="n">
        <v>92.08</v>
      </c>
      <c r="AA17" s="9" t="s">
        <v>16</v>
      </c>
      <c r="AB17" s="9" t="s">
        <v>109</v>
      </c>
      <c r="AC17" s="52" t="s">
        <v>16</v>
      </c>
      <c r="AD17" s="15" t="n">
        <f aca="false">(I17+(I17*P17))*W17</f>
        <v>85.966875</v>
      </c>
      <c r="AE17" s="15" t="n">
        <f aca="false">(J17+(J17*Q17))*X17</f>
        <v>86.5505</v>
      </c>
      <c r="AG17" s="46" t="n">
        <v>503</v>
      </c>
      <c r="AH17" s="53" t="n">
        <f aca="false">ROUND((AD17*1000),0)</f>
        <v>85967</v>
      </c>
      <c r="AJ17" s="46" t="n">
        <v>503</v>
      </c>
      <c r="AK17" s="53" t="n">
        <f aca="false">ROUND((AE17*1000),0)</f>
        <v>86551</v>
      </c>
      <c r="AM17" s="39" t="n">
        <v>503</v>
      </c>
      <c r="AN17" s="39" t="n">
        <v>86304</v>
      </c>
      <c r="AO17" s="40" t="str">
        <f aca="false">IF(AH17=AN17,"ok", "nooooo")</f>
        <v>nooooo</v>
      </c>
    </row>
    <row r="18" customFormat="false" ht="24.7" hidden="false" customHeight="false" outlineLevel="0" collapsed="false">
      <c r="A18" s="11" t="n">
        <v>104</v>
      </c>
      <c r="B18" s="12" t="s">
        <v>24</v>
      </c>
      <c r="C18" s="6" t="s">
        <v>15</v>
      </c>
      <c r="E18" s="9" t="n">
        <v>2.7</v>
      </c>
      <c r="F18" s="9" t="s">
        <v>122</v>
      </c>
      <c r="G18" s="9" t="s">
        <v>123</v>
      </c>
      <c r="H18" s="49" t="s">
        <v>124</v>
      </c>
      <c r="I18" s="9" t="str">
        <f aca="false">LEFT(G18,3)</f>
        <v>2.7</v>
      </c>
      <c r="J18" s="9" t="str">
        <f aca="false">I18</f>
        <v>2.7</v>
      </c>
      <c r="L18" s="9" t="n">
        <v>4</v>
      </c>
      <c r="M18" s="9" t="s">
        <v>122</v>
      </c>
      <c r="N18" s="9" t="s">
        <v>125</v>
      </c>
      <c r="O18" s="9" t="s">
        <v>124</v>
      </c>
      <c r="P18" s="9" t="str">
        <f aca="false">LEFT(N18,2)</f>
        <v>4</v>
      </c>
      <c r="Q18" s="9" t="str">
        <f aca="false">P18</f>
        <v>4</v>
      </c>
      <c r="S18" s="47" t="n">
        <v>0.47</v>
      </c>
      <c r="T18" s="9" t="s">
        <v>126</v>
      </c>
      <c r="U18" s="51" t="n">
        <v>0.5</v>
      </c>
      <c r="V18" s="9" t="s">
        <v>127</v>
      </c>
      <c r="W18" s="9" t="str">
        <f aca="false">LEFT(U18,3)</f>
        <v>0.5</v>
      </c>
      <c r="X18" s="9" t="str">
        <f aca="false">W18</f>
        <v>0.5</v>
      </c>
      <c r="Z18" s="9" t="n">
        <v>6.35</v>
      </c>
      <c r="AA18" s="9" t="s">
        <v>16</v>
      </c>
      <c r="AB18" s="9" t="s">
        <v>109</v>
      </c>
      <c r="AC18" s="52" t="s">
        <v>16</v>
      </c>
      <c r="AD18" s="15" t="n">
        <f aca="false">(I18+(I18*P18))*W18</f>
        <v>6.75</v>
      </c>
      <c r="AE18" s="15" t="n">
        <f aca="false">(J18+(J18*Q18))*X18</f>
        <v>6.75</v>
      </c>
      <c r="AG18" s="46" t="n">
        <v>104</v>
      </c>
      <c r="AH18" s="53" t="n">
        <f aca="false">ROUND((AD18*1000),0)</f>
        <v>6750</v>
      </c>
      <c r="AJ18" s="46" t="n">
        <v>104</v>
      </c>
      <c r="AK18" s="53" t="n">
        <f aca="false">ROUND((AE18*1000),0)</f>
        <v>6750</v>
      </c>
      <c r="AM18" s="39" t="n">
        <v>104</v>
      </c>
      <c r="AN18" s="39" t="n">
        <v>6750</v>
      </c>
      <c r="AO18" s="40" t="str">
        <f aca="false">IF(AH18=AN18,"ok", "nooooo")</f>
        <v>ok</v>
      </c>
    </row>
    <row r="19" customFormat="false" ht="14.1" hidden="false" customHeight="false" outlineLevel="0" collapsed="false">
      <c r="A19" s="11" t="n">
        <v>204</v>
      </c>
      <c r="B19" s="14" t="s">
        <v>24</v>
      </c>
      <c r="C19" s="6" t="s">
        <v>17</v>
      </c>
      <c r="E19" s="9" t="n">
        <v>2.3</v>
      </c>
      <c r="F19" s="9" t="s">
        <v>128</v>
      </c>
      <c r="G19" s="9" t="s">
        <v>8</v>
      </c>
      <c r="H19" s="49" t="s">
        <v>16</v>
      </c>
      <c r="I19" s="9" t="str">
        <f aca="false">LEFT(F19,3)</f>
        <v>2.3</v>
      </c>
      <c r="J19" s="9" t="str">
        <f aca="false">I19</f>
        <v>2.3</v>
      </c>
      <c r="L19" s="9" t="n">
        <v>2.8</v>
      </c>
      <c r="M19" s="9" t="s">
        <v>129</v>
      </c>
      <c r="N19" s="9" t="s">
        <v>8</v>
      </c>
      <c r="O19" s="9" t="s">
        <v>16</v>
      </c>
      <c r="P19" s="9" t="str">
        <f aca="false">LEFT(M19,3)</f>
        <v>2.8</v>
      </c>
      <c r="Q19" s="9" t="str">
        <f aca="false">P19</f>
        <v>2.8</v>
      </c>
      <c r="S19" s="47" t="n">
        <v>0.47</v>
      </c>
      <c r="T19" s="9" t="s">
        <v>126</v>
      </c>
      <c r="U19" s="51" t="n">
        <v>0.5</v>
      </c>
      <c r="V19" s="9" t="s">
        <v>127</v>
      </c>
      <c r="W19" s="9" t="str">
        <f aca="false">LEFT(U19,3)</f>
        <v>0.5</v>
      </c>
      <c r="X19" s="9" t="str">
        <f aca="false">W19</f>
        <v>0.5</v>
      </c>
      <c r="Z19" s="9" t="n">
        <v>4.11</v>
      </c>
      <c r="AA19" s="9" t="s">
        <v>16</v>
      </c>
      <c r="AB19" s="9" t="s">
        <v>109</v>
      </c>
      <c r="AC19" s="52" t="s">
        <v>16</v>
      </c>
      <c r="AD19" s="15" t="n">
        <f aca="false">(I19+(I19*P19))*W19</f>
        <v>4.37</v>
      </c>
      <c r="AE19" s="15" t="n">
        <f aca="false">(J19+(J19*Q19))*X19</f>
        <v>4.37</v>
      </c>
      <c r="AG19" s="46" t="n">
        <v>204</v>
      </c>
      <c r="AH19" s="53" t="n">
        <f aca="false">ROUND((AD19*1000),0)</f>
        <v>4370</v>
      </c>
      <c r="AJ19" s="46" t="n">
        <v>204</v>
      </c>
      <c r="AK19" s="53" t="n">
        <f aca="false">ROUND((AE19*1000),0)</f>
        <v>4370</v>
      </c>
      <c r="AM19" s="39" t="n">
        <v>204</v>
      </c>
      <c r="AN19" s="39" t="n">
        <v>4370</v>
      </c>
      <c r="AO19" s="40" t="str">
        <f aca="false">IF(AH19=AN19,"ok", "nooooo")</f>
        <v>ok</v>
      </c>
    </row>
    <row r="20" customFormat="false" ht="14.1" hidden="false" customHeight="false" outlineLevel="0" collapsed="false">
      <c r="A20" s="11" t="n">
        <v>304</v>
      </c>
      <c r="B20" s="14" t="s">
        <v>24</v>
      </c>
      <c r="C20" s="6" t="s">
        <v>18</v>
      </c>
      <c r="E20" s="9" t="n">
        <v>6.2</v>
      </c>
      <c r="F20" s="9" t="s">
        <v>130</v>
      </c>
      <c r="G20" s="9" t="s">
        <v>8</v>
      </c>
      <c r="H20" s="49" t="s">
        <v>16</v>
      </c>
      <c r="I20" s="9" t="str">
        <f aca="false">LEFT(F20,3)</f>
        <v>6.2</v>
      </c>
      <c r="J20" s="9" t="str">
        <f aca="false">I20</f>
        <v>6.2</v>
      </c>
      <c r="L20" s="9" t="n">
        <v>1.6</v>
      </c>
      <c r="M20" s="9" t="s">
        <v>131</v>
      </c>
      <c r="N20" s="9" t="s">
        <v>8</v>
      </c>
      <c r="O20" s="9" t="s">
        <v>16</v>
      </c>
      <c r="P20" s="9" t="str">
        <f aca="false">LEFT(M20,3)</f>
        <v>1.6</v>
      </c>
      <c r="Q20" s="9" t="str">
        <f aca="false">P20</f>
        <v>1.6</v>
      </c>
      <c r="S20" s="47" t="n">
        <v>0.47</v>
      </c>
      <c r="T20" s="9" t="s">
        <v>126</v>
      </c>
      <c r="U20" s="51" t="n">
        <v>0.5</v>
      </c>
      <c r="V20" s="9" t="s">
        <v>127</v>
      </c>
      <c r="W20" s="9" t="str">
        <f aca="false">LEFT(U20,3)</f>
        <v>0.5</v>
      </c>
      <c r="X20" s="9" t="str">
        <f aca="false">W20</f>
        <v>0.5</v>
      </c>
      <c r="Z20" s="9" t="n">
        <v>7.58</v>
      </c>
      <c r="AA20" s="9" t="s">
        <v>16</v>
      </c>
      <c r="AB20" s="9" t="s">
        <v>109</v>
      </c>
      <c r="AC20" s="52" t="s">
        <v>16</v>
      </c>
      <c r="AD20" s="15" t="n">
        <f aca="false">(I20+(I20*P20))*W20</f>
        <v>8.06</v>
      </c>
      <c r="AE20" s="15" t="n">
        <f aca="false">(J20+(J20*Q20))*X20</f>
        <v>8.06</v>
      </c>
      <c r="AG20" s="46" t="n">
        <v>304</v>
      </c>
      <c r="AH20" s="53" t="n">
        <f aca="false">ROUND((AD20*1000),0)</f>
        <v>8060</v>
      </c>
      <c r="AJ20" s="46" t="n">
        <v>304</v>
      </c>
      <c r="AK20" s="53" t="n">
        <f aca="false">ROUND((AE20*1000),0)</f>
        <v>8060</v>
      </c>
      <c r="AM20" s="39" t="n">
        <v>304</v>
      </c>
      <c r="AN20" s="39" t="n">
        <v>8060</v>
      </c>
      <c r="AO20" s="40" t="str">
        <f aca="false">IF(AH20=AN20,"ok", "nooooo")</f>
        <v>ok</v>
      </c>
    </row>
    <row r="21" customFormat="false" ht="14.1" hidden="false" customHeight="false" outlineLevel="0" collapsed="false">
      <c r="A21" s="11" t="n">
        <v>404</v>
      </c>
      <c r="B21" s="14" t="s">
        <v>24</v>
      </c>
      <c r="C21" s="6" t="s">
        <v>19</v>
      </c>
      <c r="E21" s="9" t="n">
        <v>6.2</v>
      </c>
      <c r="F21" s="9" t="s">
        <v>130</v>
      </c>
      <c r="G21" s="9" t="s">
        <v>8</v>
      </c>
      <c r="H21" s="49" t="s">
        <v>16</v>
      </c>
      <c r="I21" s="9" t="str">
        <f aca="false">LEFT(F21,3)</f>
        <v>6.2</v>
      </c>
      <c r="J21" s="9" t="str">
        <f aca="false">I21</f>
        <v>6.2</v>
      </c>
      <c r="L21" s="9" t="n">
        <v>1.6</v>
      </c>
      <c r="M21" s="9" t="s">
        <v>131</v>
      </c>
      <c r="N21" s="9" t="s">
        <v>8</v>
      </c>
      <c r="O21" s="9" t="s">
        <v>16</v>
      </c>
      <c r="P21" s="9" t="str">
        <f aca="false">LEFT(M21,3)</f>
        <v>1.6</v>
      </c>
      <c r="Q21" s="9" t="str">
        <f aca="false">P21</f>
        <v>1.6</v>
      </c>
      <c r="S21" s="47" t="n">
        <v>0.47</v>
      </c>
      <c r="T21" s="9" t="s">
        <v>126</v>
      </c>
      <c r="U21" s="51" t="n">
        <v>0.5</v>
      </c>
      <c r="V21" s="9" t="s">
        <v>127</v>
      </c>
      <c r="W21" s="9" t="str">
        <f aca="false">LEFT(U21,3)</f>
        <v>0.5</v>
      </c>
      <c r="X21" s="9" t="str">
        <f aca="false">W21</f>
        <v>0.5</v>
      </c>
      <c r="Z21" s="9" t="n">
        <v>7.58</v>
      </c>
      <c r="AA21" s="9" t="s">
        <v>16</v>
      </c>
      <c r="AB21" s="9" t="s">
        <v>109</v>
      </c>
      <c r="AC21" s="52" t="s">
        <v>16</v>
      </c>
      <c r="AD21" s="15" t="n">
        <f aca="false">(I21+(I21*P21))*W21</f>
        <v>8.06</v>
      </c>
      <c r="AE21" s="15" t="n">
        <f aca="false">(J21+(J21*Q21))*X21</f>
        <v>8.06</v>
      </c>
      <c r="AG21" s="46" t="n">
        <v>404</v>
      </c>
      <c r="AH21" s="53" t="n">
        <f aca="false">ROUND((AD21*1000),0)</f>
        <v>8060</v>
      </c>
      <c r="AJ21" s="46" t="n">
        <v>404</v>
      </c>
      <c r="AK21" s="53" t="n">
        <f aca="false">ROUND((AE21*1000),0)</f>
        <v>8060</v>
      </c>
      <c r="AM21" s="39" t="n">
        <v>404</v>
      </c>
      <c r="AN21" s="39" t="n">
        <v>8060</v>
      </c>
      <c r="AO21" s="40" t="str">
        <f aca="false">IF(AH21=AN21,"ok", "nooooo")</f>
        <v>ok</v>
      </c>
    </row>
    <row r="22" customFormat="false" ht="24.7" hidden="false" customHeight="false" outlineLevel="0" collapsed="false">
      <c r="A22" s="11" t="n">
        <v>504</v>
      </c>
      <c r="B22" s="14" t="s">
        <v>24</v>
      </c>
      <c r="C22" s="6" t="s">
        <v>20</v>
      </c>
      <c r="E22" s="9" t="n">
        <v>2.3</v>
      </c>
      <c r="F22" s="9" t="s">
        <v>122</v>
      </c>
      <c r="G22" s="9" t="s">
        <v>132</v>
      </c>
      <c r="H22" s="49" t="s">
        <v>133</v>
      </c>
      <c r="I22" s="9" t="str">
        <f aca="false">LEFT(G22,3)</f>
        <v>2.3</v>
      </c>
      <c r="J22" s="9" t="str">
        <f aca="false">I22</f>
        <v>2.3</v>
      </c>
      <c r="L22" s="9" t="n">
        <v>1.6</v>
      </c>
      <c r="M22" s="9" t="s">
        <v>122</v>
      </c>
      <c r="N22" s="9" t="s">
        <v>134</v>
      </c>
      <c r="O22" s="9" t="s">
        <v>135</v>
      </c>
      <c r="P22" s="9" t="str">
        <f aca="false">LEFT(N22,3)</f>
        <v>1.6</v>
      </c>
      <c r="Q22" s="9" t="str">
        <f aca="false">P22</f>
        <v>1.6</v>
      </c>
      <c r="S22" s="47" t="n">
        <v>0.47</v>
      </c>
      <c r="T22" s="9" t="s">
        <v>126</v>
      </c>
      <c r="U22" s="51" t="n">
        <v>0.5</v>
      </c>
      <c r="V22" s="9" t="s">
        <v>127</v>
      </c>
      <c r="W22" s="9" t="str">
        <f aca="false">LEFT(U22,3)</f>
        <v>0.5</v>
      </c>
      <c r="X22" s="9" t="str">
        <f aca="false">W22</f>
        <v>0.5</v>
      </c>
      <c r="Z22" s="9" t="n">
        <v>2.81</v>
      </c>
      <c r="AA22" s="9" t="s">
        <v>16</v>
      </c>
      <c r="AB22" s="9" t="s">
        <v>109</v>
      </c>
      <c r="AC22" s="52" t="s">
        <v>16</v>
      </c>
      <c r="AD22" s="15" t="n">
        <f aca="false">(I22+(I22*P22))*W22</f>
        <v>2.99</v>
      </c>
      <c r="AE22" s="15" t="n">
        <f aca="false">(J22+(J22*Q22))*X22</f>
        <v>2.99</v>
      </c>
      <c r="AG22" s="46" t="n">
        <v>504</v>
      </c>
      <c r="AH22" s="53" t="n">
        <f aca="false">ROUND((AD22*1000),0)</f>
        <v>2990</v>
      </c>
      <c r="AJ22" s="46" t="n">
        <v>504</v>
      </c>
      <c r="AK22" s="53" t="n">
        <f aca="false">ROUND((AE22*1000),0)</f>
        <v>2990</v>
      </c>
      <c r="AM22" s="39" t="n">
        <v>504</v>
      </c>
      <c r="AN22" s="39" t="n">
        <v>2990</v>
      </c>
      <c r="AO22" s="40" t="str">
        <f aca="false">IF(AH22=AN22,"ok", "nooooo")</f>
        <v>ok</v>
      </c>
    </row>
    <row r="23" customFormat="false" ht="24.7" hidden="false" customHeight="true" outlineLevel="0" collapsed="false">
      <c r="A23" s="11" t="n">
        <v>105</v>
      </c>
      <c r="B23" s="12" t="s">
        <v>28</v>
      </c>
      <c r="C23" s="6" t="s">
        <v>15</v>
      </c>
      <c r="E23" s="47" t="n">
        <v>170</v>
      </c>
      <c r="F23" s="9" t="s">
        <v>136</v>
      </c>
      <c r="G23" s="50" t="n">
        <v>170.42</v>
      </c>
      <c r="H23" s="49" t="s">
        <v>137</v>
      </c>
      <c r="I23" s="9" t="n">
        <f aca="false">G23</f>
        <v>170.42</v>
      </c>
      <c r="J23" s="9" t="n">
        <f aca="false">((140*0.766)+(270*0.234))</f>
        <v>170.42</v>
      </c>
      <c r="L23" s="47" t="n">
        <v>0.24</v>
      </c>
      <c r="M23" s="9" t="s">
        <v>114</v>
      </c>
      <c r="N23" s="50" t="s">
        <v>106</v>
      </c>
      <c r="O23" s="9" t="s">
        <v>138</v>
      </c>
      <c r="P23" s="47" t="str">
        <f aca="false">LEFT(N23,5)</f>
        <v>0.275</v>
      </c>
      <c r="Q23" s="50" t="n">
        <f aca="false">L23</f>
        <v>0.24</v>
      </c>
      <c r="S23" s="47" t="n">
        <v>0.5</v>
      </c>
      <c r="T23" s="9" t="s">
        <v>107</v>
      </c>
      <c r="U23" s="51" t="s">
        <v>108</v>
      </c>
      <c r="V23" s="9" t="s">
        <v>138</v>
      </c>
      <c r="W23" s="47" t="str">
        <f aca="false">LEFT(U23,5)</f>
        <v>0.465</v>
      </c>
      <c r="X23" s="50" t="str">
        <f aca="false">LEFT(T23, 4)</f>
        <v>0.47</v>
      </c>
      <c r="Z23" s="9" t="n">
        <v>105.66</v>
      </c>
      <c r="AA23" s="9" t="s">
        <v>16</v>
      </c>
      <c r="AB23" s="9" t="s">
        <v>109</v>
      </c>
      <c r="AC23" s="52" t="s">
        <v>16</v>
      </c>
      <c r="AD23" s="15" t="n">
        <f aca="false">(I23+(I23*P23))*W23</f>
        <v>101.0377575</v>
      </c>
      <c r="AE23" s="15" t="n">
        <f aca="false">(J23+(J23*Q23))*X23</f>
        <v>99.320776</v>
      </c>
      <c r="AG23" s="46" t="n">
        <v>105</v>
      </c>
      <c r="AH23" s="53" t="n">
        <f aca="false">ROUND((AD23*1000),0)</f>
        <v>101038</v>
      </c>
      <c r="AJ23" s="46" t="n">
        <v>105</v>
      </c>
      <c r="AK23" s="53" t="n">
        <f aca="false">ROUND((AE23*1000),0)</f>
        <v>99321</v>
      </c>
      <c r="AM23" s="39" t="n">
        <v>105</v>
      </c>
      <c r="AN23" s="39" t="n">
        <v>101434</v>
      </c>
      <c r="AO23" s="40" t="str">
        <f aca="false">IF(AH23=AN23,"ok", "nooooo")</f>
        <v>nooooo</v>
      </c>
    </row>
    <row r="24" customFormat="false" ht="23.85" hidden="false" customHeight="false" outlineLevel="0" collapsed="false">
      <c r="A24" s="11" t="n">
        <v>205</v>
      </c>
      <c r="B24" s="14" t="s">
        <v>28</v>
      </c>
      <c r="C24" s="6" t="s">
        <v>17</v>
      </c>
      <c r="E24" s="47" t="n">
        <v>95</v>
      </c>
      <c r="F24" s="9" t="s">
        <v>139</v>
      </c>
      <c r="G24" s="50" t="n">
        <v>94.68</v>
      </c>
      <c r="H24" s="49"/>
      <c r="I24" s="9" t="n">
        <f aca="false">G24</f>
        <v>94.68</v>
      </c>
      <c r="J24" s="9" t="n">
        <f aca="false">((90*0.766)+(110*0.234))</f>
        <v>94.68</v>
      </c>
      <c r="L24" s="47" t="n">
        <v>0.28</v>
      </c>
      <c r="M24" s="9" t="s">
        <v>112</v>
      </c>
      <c r="N24" s="50" t="s">
        <v>113</v>
      </c>
      <c r="O24" s="9"/>
      <c r="P24" s="47" t="str">
        <f aca="false">LEFT(N24,5)</f>
        <v>0.275</v>
      </c>
      <c r="Q24" s="50" t="n">
        <f aca="false">L24</f>
        <v>0.28</v>
      </c>
      <c r="S24" s="47" t="n">
        <v>0.5</v>
      </c>
      <c r="T24" s="9" t="s">
        <v>107</v>
      </c>
      <c r="U24" s="51" t="s">
        <v>108</v>
      </c>
      <c r="V24" s="9"/>
      <c r="W24" s="47" t="str">
        <f aca="false">LEFT(U24,5)</f>
        <v>0.465</v>
      </c>
      <c r="X24" s="50" t="str">
        <f aca="false">LEFT(T24, 4)</f>
        <v>0.47</v>
      </c>
      <c r="Z24" s="9" t="n">
        <v>60.6</v>
      </c>
      <c r="AA24" s="9" t="s">
        <v>16</v>
      </c>
      <c r="AB24" s="9" t="s">
        <v>109</v>
      </c>
      <c r="AC24" s="52" t="s">
        <v>16</v>
      </c>
      <c r="AD24" s="15" t="n">
        <f aca="false">(I24+(I24*P24))*W24</f>
        <v>56.133405</v>
      </c>
      <c r="AE24" s="15" t="n">
        <f aca="false">(J24+(J24*Q24))*X24</f>
        <v>56.959488</v>
      </c>
      <c r="AG24" s="46" t="n">
        <v>205</v>
      </c>
      <c r="AH24" s="53" t="n">
        <f aca="false">ROUND((AD24*1000),0)</f>
        <v>56133</v>
      </c>
      <c r="AJ24" s="46" t="n">
        <v>205</v>
      </c>
      <c r="AK24" s="53" t="n">
        <f aca="false">ROUND((AE24*1000),0)</f>
        <v>56959</v>
      </c>
      <c r="AM24" s="39" t="n">
        <v>205</v>
      </c>
      <c r="AN24" s="39" t="n">
        <v>56354</v>
      </c>
      <c r="AO24" s="40" t="str">
        <f aca="false">IF(AH24=AN24,"ok", "nooooo")</f>
        <v>nooooo</v>
      </c>
    </row>
    <row r="25" customFormat="false" ht="23.85" hidden="false" customHeight="false" outlineLevel="0" collapsed="false">
      <c r="A25" s="11" t="n">
        <v>305</v>
      </c>
      <c r="B25" s="14" t="s">
        <v>28</v>
      </c>
      <c r="C25" s="6" t="s">
        <v>18</v>
      </c>
      <c r="E25" s="56" t="n">
        <v>116</v>
      </c>
      <c r="F25" s="9" t="s">
        <v>140</v>
      </c>
      <c r="G25" s="57" t="n">
        <v>132.12</v>
      </c>
      <c r="H25" s="49"/>
      <c r="I25" s="9" t="n">
        <f aca="false">G25</f>
        <v>132.12</v>
      </c>
      <c r="J25" s="9" t="n">
        <f aca="false">((90*0.766)+(270*0.234))</f>
        <v>132.12</v>
      </c>
      <c r="L25" s="47" t="n">
        <v>0.24</v>
      </c>
      <c r="M25" s="9" t="s">
        <v>114</v>
      </c>
      <c r="N25" s="50" t="s">
        <v>141</v>
      </c>
      <c r="O25" s="9"/>
      <c r="P25" s="47" t="str">
        <f aca="false">LEFT(N25,5)</f>
        <v>0.17</v>
      </c>
      <c r="Q25" s="50" t="n">
        <f aca="false">L25</f>
        <v>0.24</v>
      </c>
      <c r="S25" s="47" t="n">
        <v>0.5</v>
      </c>
      <c r="T25" s="9" t="s">
        <v>107</v>
      </c>
      <c r="U25" s="51" t="s">
        <v>108</v>
      </c>
      <c r="V25" s="9"/>
      <c r="W25" s="47" t="str">
        <f aca="false">LEFT(U25,5)</f>
        <v>0.465</v>
      </c>
      <c r="X25" s="50" t="str">
        <f aca="false">LEFT(T25, 4)</f>
        <v>0.47</v>
      </c>
      <c r="Z25" s="9" t="n">
        <v>71.76</v>
      </c>
      <c r="AA25" s="9" t="s">
        <v>16</v>
      </c>
      <c r="AB25" s="9" t="s">
        <v>109</v>
      </c>
      <c r="AC25" s="52" t="s">
        <v>16</v>
      </c>
      <c r="AD25" s="15" t="n">
        <f aca="false">(I25+(I25*P25))*W25</f>
        <v>71.879886</v>
      </c>
      <c r="AE25" s="15" t="n">
        <f aca="false">(J25+(J25*Q25))*X25</f>
        <v>76.999536</v>
      </c>
      <c r="AG25" s="46" t="n">
        <v>305</v>
      </c>
      <c r="AH25" s="53" t="n">
        <f aca="false">ROUND((AD25*1000),0)</f>
        <v>71880</v>
      </c>
      <c r="AJ25" s="46" t="n">
        <v>305</v>
      </c>
      <c r="AK25" s="53" t="n">
        <f aca="false">ROUND((AE25*1000),0)</f>
        <v>77000</v>
      </c>
      <c r="AM25" s="39" t="n">
        <v>305</v>
      </c>
      <c r="AN25" s="39" t="n">
        <v>71880</v>
      </c>
      <c r="AO25" s="40" t="str">
        <f aca="false">IF(AH25=AN25,"ok", "nooooo")</f>
        <v>ok</v>
      </c>
    </row>
    <row r="26" customFormat="false" ht="14.9" hidden="false" customHeight="false" outlineLevel="0" collapsed="false">
      <c r="A26" s="11" t="n">
        <v>405</v>
      </c>
      <c r="B26" s="14" t="s">
        <v>28</v>
      </c>
      <c r="C26" s="6" t="s">
        <v>19</v>
      </c>
      <c r="E26" s="47" t="n">
        <v>223</v>
      </c>
      <c r="F26" s="9" t="s">
        <v>142</v>
      </c>
      <c r="G26" s="50" t="n">
        <v>223.4</v>
      </c>
      <c r="H26" s="49"/>
      <c r="I26" s="9" t="n">
        <f aca="false">G26</f>
        <v>223.4</v>
      </c>
      <c r="J26" s="9" t="n">
        <f aca="false">((200*0.766)+(300*0.234))</f>
        <v>223.4</v>
      </c>
      <c r="L26" s="9" t="n">
        <v>0.37</v>
      </c>
      <c r="M26" s="54" t="n">
        <v>0.37</v>
      </c>
      <c r="N26" s="9" t="n">
        <v>0.37</v>
      </c>
      <c r="O26" s="9" t="s">
        <v>117</v>
      </c>
      <c r="P26" s="9" t="n">
        <f aca="false">M26</f>
        <v>0.37</v>
      </c>
      <c r="Q26" s="9" t="n">
        <f aca="false">L26</f>
        <v>0.37</v>
      </c>
      <c r="S26" s="47" t="n">
        <v>0.5</v>
      </c>
      <c r="T26" s="9" t="s">
        <v>107</v>
      </c>
      <c r="U26" s="51" t="s">
        <v>108</v>
      </c>
      <c r="V26" s="9"/>
      <c r="W26" s="47" t="str">
        <f aca="false">LEFT(U26,5)</f>
        <v>0.465</v>
      </c>
      <c r="X26" s="50" t="str">
        <f aca="false">LEFT(T26, 4)</f>
        <v>0.47</v>
      </c>
      <c r="Z26" s="9" t="n">
        <v>153.03</v>
      </c>
      <c r="AA26" s="9" t="s">
        <v>16</v>
      </c>
      <c r="AB26" s="9" t="s">
        <v>109</v>
      </c>
      <c r="AC26" s="52" t="s">
        <v>16</v>
      </c>
      <c r="AD26" s="15" t="n">
        <f aca="false">(I26+(I26*P26))*W26</f>
        <v>142.31697</v>
      </c>
      <c r="AE26" s="15" t="n">
        <f aca="false">(J26+(J26*Q26))*X26</f>
        <v>143.84726</v>
      </c>
      <c r="AG26" s="46" t="n">
        <v>405</v>
      </c>
      <c r="AH26" s="53" t="n">
        <f aca="false">ROUND((AD26*1000),0)</f>
        <v>142317</v>
      </c>
      <c r="AJ26" s="46" t="n">
        <v>405</v>
      </c>
      <c r="AK26" s="53" t="n">
        <f aca="false">ROUND((AE26*1000),0)</f>
        <v>143847</v>
      </c>
      <c r="AM26" s="39" t="n">
        <v>405</v>
      </c>
      <c r="AN26" s="39" t="n">
        <v>142317</v>
      </c>
      <c r="AO26" s="40" t="str">
        <f aca="false">IF(AH26=AN26,"ok", "nooooo")</f>
        <v>ok</v>
      </c>
    </row>
    <row r="27" customFormat="false" ht="36.15" hidden="false" customHeight="false" outlineLevel="0" collapsed="false">
      <c r="A27" s="11" t="n">
        <v>505</v>
      </c>
      <c r="B27" s="14" t="s">
        <v>28</v>
      </c>
      <c r="C27" s="6" t="s">
        <v>20</v>
      </c>
      <c r="E27" s="56" t="n">
        <v>84</v>
      </c>
      <c r="F27" s="9" t="s">
        <v>143</v>
      </c>
      <c r="G27" s="48" t="s">
        <v>144</v>
      </c>
      <c r="H27" s="49" t="s">
        <v>145</v>
      </c>
      <c r="I27" s="9" t="str">
        <f aca="false">LEFT(G27, 4)</f>
        <v>83.9</v>
      </c>
      <c r="J27" s="9" t="n">
        <f aca="false">(((30+120)/2)*0.766) + (((60+170)/2)*0.234)</f>
        <v>84.36</v>
      </c>
      <c r="L27" s="47" t="n">
        <v>0.27</v>
      </c>
      <c r="M27" s="9" t="s">
        <v>120</v>
      </c>
      <c r="N27" s="50" t="s">
        <v>113</v>
      </c>
      <c r="O27" s="9" t="s">
        <v>138</v>
      </c>
      <c r="P27" s="47" t="str">
        <f aca="false">LEFT(N27,5)</f>
        <v>0.275</v>
      </c>
      <c r="Q27" s="50" t="n">
        <f aca="false">L27</f>
        <v>0.27</v>
      </c>
      <c r="S27" s="47" t="n">
        <v>0.5</v>
      </c>
      <c r="T27" s="9" t="s">
        <v>107</v>
      </c>
      <c r="U27" s="51" t="s">
        <v>108</v>
      </c>
      <c r="V27" s="9"/>
      <c r="W27" s="47" t="str">
        <f aca="false">LEFT(U27,5)</f>
        <v>0.465</v>
      </c>
      <c r="X27" s="50" t="str">
        <f aca="false">LEFT(T27, 4)</f>
        <v>0.47</v>
      </c>
      <c r="Z27" s="9" t="n">
        <v>53.57</v>
      </c>
      <c r="AA27" s="9" t="s">
        <v>16</v>
      </c>
      <c r="AB27" s="9" t="s">
        <v>109</v>
      </c>
      <c r="AC27" s="52" t="s">
        <v>16</v>
      </c>
      <c r="AD27" s="15" t="n">
        <f aca="false">(I27+(I27*P27))*W27</f>
        <v>49.7422125</v>
      </c>
      <c r="AE27" s="15" t="n">
        <f aca="false">(J27+(J27*Q27))*X27</f>
        <v>50.354484</v>
      </c>
      <c r="AG27" s="46" t="n">
        <v>505</v>
      </c>
      <c r="AH27" s="53" t="n">
        <f aca="false">ROUND((AD27*1000),0)</f>
        <v>49742</v>
      </c>
      <c r="AJ27" s="46" t="n">
        <v>505</v>
      </c>
      <c r="AK27" s="53" t="n">
        <f aca="false">ROUND((AE27*1000),0)</f>
        <v>50354</v>
      </c>
      <c r="AM27" s="39" t="n">
        <v>505</v>
      </c>
      <c r="AN27" s="39" t="n">
        <v>59520</v>
      </c>
      <c r="AO27" s="40" t="str">
        <f aca="false">IF(AH27=AN27,"ok", "nooooo")</f>
        <v>nooooo</v>
      </c>
    </row>
    <row r="28" customFormat="false" ht="13.8" hidden="false" customHeight="true" outlineLevel="0" collapsed="false">
      <c r="A28" s="11" t="n">
        <v>106</v>
      </c>
      <c r="B28" s="12" t="s">
        <v>29</v>
      </c>
      <c r="C28" s="6" t="s">
        <v>15</v>
      </c>
      <c r="E28" s="9" t="s">
        <v>146</v>
      </c>
      <c r="F28" s="9" t="s">
        <v>122</v>
      </c>
      <c r="G28" s="9" t="s">
        <v>16</v>
      </c>
      <c r="H28" s="49" t="s">
        <v>16</v>
      </c>
      <c r="I28" s="9" t="s">
        <v>16</v>
      </c>
      <c r="J28" s="9" t="s">
        <v>16</v>
      </c>
      <c r="L28" s="9" t="s">
        <v>146</v>
      </c>
      <c r="M28" s="9" t="s">
        <v>122</v>
      </c>
      <c r="N28" s="9" t="s">
        <v>16</v>
      </c>
      <c r="O28" s="9" t="s">
        <v>16</v>
      </c>
      <c r="P28" s="9" t="s">
        <v>16</v>
      </c>
      <c r="Q28" s="9" t="s">
        <v>16</v>
      </c>
      <c r="S28" s="9" t="n">
        <v>0.5</v>
      </c>
      <c r="T28" s="9" t="s">
        <v>122</v>
      </c>
      <c r="U28" s="9" t="s">
        <v>16</v>
      </c>
      <c r="V28" s="49" t="s">
        <v>147</v>
      </c>
      <c r="W28" s="9" t="s">
        <v>16</v>
      </c>
      <c r="X28" s="9" t="s">
        <v>16</v>
      </c>
      <c r="Z28" s="9" t="n">
        <v>5</v>
      </c>
      <c r="AA28" s="9" t="s">
        <v>148</v>
      </c>
      <c r="AB28" s="9" t="s">
        <v>8</v>
      </c>
      <c r="AC28" s="9" t="s">
        <v>16</v>
      </c>
      <c r="AD28" s="15" t="str">
        <f aca="false">LEFT(AA28,2)</f>
        <v>5</v>
      </c>
      <c r="AE28" s="15" t="str">
        <f aca="false">AD28</f>
        <v>5</v>
      </c>
      <c r="AG28" s="46" t="n">
        <v>106</v>
      </c>
      <c r="AH28" s="53" t="n">
        <f aca="false">ROUND((AD28*1000),0)</f>
        <v>5000</v>
      </c>
      <c r="AJ28" s="46" t="n">
        <v>106</v>
      </c>
      <c r="AK28" s="53" t="n">
        <f aca="false">ROUND((AE28*1000),0)</f>
        <v>5000</v>
      </c>
      <c r="AM28" s="39" t="n">
        <v>106</v>
      </c>
      <c r="AN28" s="39" t="n">
        <v>5000</v>
      </c>
      <c r="AO28" s="40" t="str">
        <f aca="false">IF(AH28=AN28,"ok", "nooooo")</f>
        <v>ok</v>
      </c>
    </row>
    <row r="29" customFormat="false" ht="14.1" hidden="false" customHeight="false" outlineLevel="0" collapsed="false">
      <c r="A29" s="11" t="n">
        <v>206</v>
      </c>
      <c r="B29" s="14" t="s">
        <v>29</v>
      </c>
      <c r="C29" s="6" t="s">
        <v>17</v>
      </c>
      <c r="E29" s="9" t="s">
        <v>146</v>
      </c>
      <c r="F29" s="9" t="s">
        <v>122</v>
      </c>
      <c r="G29" s="9" t="s">
        <v>16</v>
      </c>
      <c r="H29" s="49" t="s">
        <v>16</v>
      </c>
      <c r="I29" s="9" t="s">
        <v>16</v>
      </c>
      <c r="J29" s="9" t="s">
        <v>16</v>
      </c>
      <c r="L29" s="9" t="s">
        <v>146</v>
      </c>
      <c r="M29" s="9" t="s">
        <v>122</v>
      </c>
      <c r="N29" s="9" t="s">
        <v>16</v>
      </c>
      <c r="O29" s="9" t="s">
        <v>16</v>
      </c>
      <c r="P29" s="9" t="s">
        <v>16</v>
      </c>
      <c r="Q29" s="9" t="s">
        <v>16</v>
      </c>
      <c r="S29" s="9" t="n">
        <v>0.5</v>
      </c>
      <c r="T29" s="9" t="s">
        <v>122</v>
      </c>
      <c r="U29" s="9" t="s">
        <v>16</v>
      </c>
      <c r="V29" s="49"/>
      <c r="W29" s="9" t="s">
        <v>16</v>
      </c>
      <c r="X29" s="9" t="s">
        <v>16</v>
      </c>
      <c r="Z29" s="9" t="n">
        <v>5</v>
      </c>
      <c r="AA29" s="9" t="s">
        <v>148</v>
      </c>
      <c r="AB29" s="9" t="s">
        <v>8</v>
      </c>
      <c r="AC29" s="9" t="s">
        <v>16</v>
      </c>
      <c r="AD29" s="15" t="str">
        <f aca="false">LEFT(AA29,2)</f>
        <v>5</v>
      </c>
      <c r="AE29" s="15" t="str">
        <f aca="false">AD29</f>
        <v>5</v>
      </c>
      <c r="AG29" s="46" t="n">
        <v>206</v>
      </c>
      <c r="AH29" s="53" t="n">
        <f aca="false">ROUND((AD29*1000),0)</f>
        <v>5000</v>
      </c>
      <c r="AJ29" s="46" t="n">
        <v>206</v>
      </c>
      <c r="AK29" s="53" t="n">
        <f aca="false">ROUND((AE29*1000),0)</f>
        <v>5000</v>
      </c>
      <c r="AM29" s="39" t="n">
        <v>206</v>
      </c>
      <c r="AN29" s="39" t="n">
        <v>5000</v>
      </c>
      <c r="AO29" s="40" t="str">
        <f aca="false">IF(AH29=AN29,"ok", "nooooo")</f>
        <v>ok</v>
      </c>
    </row>
    <row r="30" customFormat="false" ht="14.1" hidden="false" customHeight="false" outlineLevel="0" collapsed="false">
      <c r="A30" s="11" t="n">
        <v>306</v>
      </c>
      <c r="B30" s="14" t="s">
        <v>29</v>
      </c>
      <c r="C30" s="6" t="s">
        <v>18</v>
      </c>
      <c r="E30" s="9" t="s">
        <v>146</v>
      </c>
      <c r="F30" s="9" t="s">
        <v>122</v>
      </c>
      <c r="G30" s="9" t="s">
        <v>16</v>
      </c>
      <c r="H30" s="49" t="s">
        <v>16</v>
      </c>
      <c r="I30" s="9" t="s">
        <v>16</v>
      </c>
      <c r="J30" s="9" t="s">
        <v>16</v>
      </c>
      <c r="L30" s="9" t="s">
        <v>146</v>
      </c>
      <c r="M30" s="9" t="s">
        <v>122</v>
      </c>
      <c r="N30" s="9" t="s">
        <v>16</v>
      </c>
      <c r="O30" s="9" t="s">
        <v>16</v>
      </c>
      <c r="P30" s="9" t="s">
        <v>16</v>
      </c>
      <c r="Q30" s="9" t="s">
        <v>16</v>
      </c>
      <c r="S30" s="9" t="n">
        <v>0.5</v>
      </c>
      <c r="T30" s="9" t="s">
        <v>122</v>
      </c>
      <c r="U30" s="9" t="s">
        <v>16</v>
      </c>
      <c r="V30" s="49"/>
      <c r="W30" s="9" t="s">
        <v>16</v>
      </c>
      <c r="X30" s="9" t="s">
        <v>16</v>
      </c>
      <c r="Z30" s="9" t="n">
        <v>5</v>
      </c>
      <c r="AA30" s="9" t="s">
        <v>148</v>
      </c>
      <c r="AB30" s="9" t="s">
        <v>8</v>
      </c>
      <c r="AC30" s="9" t="s">
        <v>16</v>
      </c>
      <c r="AD30" s="15" t="str">
        <f aca="false">LEFT(AA30,2)</f>
        <v>5</v>
      </c>
      <c r="AE30" s="15" t="str">
        <f aca="false">AD30</f>
        <v>5</v>
      </c>
      <c r="AG30" s="46" t="n">
        <v>306</v>
      </c>
      <c r="AH30" s="53" t="n">
        <f aca="false">ROUND((AD30*1000),0)</f>
        <v>5000</v>
      </c>
      <c r="AJ30" s="46" t="n">
        <v>306</v>
      </c>
      <c r="AK30" s="53" t="n">
        <f aca="false">ROUND((AE30*1000),0)</f>
        <v>5000</v>
      </c>
      <c r="AM30" s="39" t="n">
        <v>306</v>
      </c>
      <c r="AN30" s="39" t="n">
        <v>5000</v>
      </c>
      <c r="AO30" s="40" t="str">
        <f aca="false">IF(AH30=AN30,"ok", "nooooo")</f>
        <v>ok</v>
      </c>
    </row>
    <row r="31" customFormat="false" ht="14.1" hidden="false" customHeight="false" outlineLevel="0" collapsed="false">
      <c r="A31" s="11" t="n">
        <v>406</v>
      </c>
      <c r="B31" s="14" t="s">
        <v>29</v>
      </c>
      <c r="C31" s="6" t="s">
        <v>19</v>
      </c>
      <c r="E31" s="9" t="s">
        <v>146</v>
      </c>
      <c r="F31" s="9" t="s">
        <v>122</v>
      </c>
      <c r="G31" s="9" t="s">
        <v>16</v>
      </c>
      <c r="H31" s="49" t="s">
        <v>16</v>
      </c>
      <c r="I31" s="9" t="s">
        <v>16</v>
      </c>
      <c r="J31" s="9" t="s">
        <v>16</v>
      </c>
      <c r="L31" s="9" t="s">
        <v>146</v>
      </c>
      <c r="M31" s="9" t="s">
        <v>122</v>
      </c>
      <c r="N31" s="9" t="s">
        <v>16</v>
      </c>
      <c r="O31" s="9" t="s">
        <v>16</v>
      </c>
      <c r="P31" s="9" t="s">
        <v>16</v>
      </c>
      <c r="Q31" s="9" t="s">
        <v>16</v>
      </c>
      <c r="S31" s="9" t="n">
        <v>0.5</v>
      </c>
      <c r="T31" s="9" t="s">
        <v>122</v>
      </c>
      <c r="U31" s="9" t="s">
        <v>16</v>
      </c>
      <c r="V31" s="49"/>
      <c r="W31" s="9" t="s">
        <v>16</v>
      </c>
      <c r="X31" s="9" t="s">
        <v>16</v>
      </c>
      <c r="Z31" s="9" t="n">
        <v>5</v>
      </c>
      <c r="AA31" s="9" t="s">
        <v>148</v>
      </c>
      <c r="AB31" s="9" t="s">
        <v>8</v>
      </c>
      <c r="AC31" s="9" t="s">
        <v>16</v>
      </c>
      <c r="AD31" s="15" t="str">
        <f aca="false">LEFT(AA31,2)</f>
        <v>5</v>
      </c>
      <c r="AE31" s="15" t="str">
        <f aca="false">AD31</f>
        <v>5</v>
      </c>
      <c r="AG31" s="46" t="n">
        <v>406</v>
      </c>
      <c r="AH31" s="53" t="n">
        <f aca="false">ROUND((AD31*1000),0)</f>
        <v>5000</v>
      </c>
      <c r="AJ31" s="46" t="n">
        <v>406</v>
      </c>
      <c r="AK31" s="53" t="n">
        <f aca="false">ROUND((AE31*1000),0)</f>
        <v>5000</v>
      </c>
      <c r="AM31" s="39" t="n">
        <v>406</v>
      </c>
      <c r="AN31" s="39" t="n">
        <v>5000</v>
      </c>
      <c r="AO31" s="40" t="str">
        <f aca="false">IF(AH31=AN31,"ok", "nooooo")</f>
        <v>ok</v>
      </c>
    </row>
    <row r="32" customFormat="false" ht="14.1" hidden="false" customHeight="false" outlineLevel="0" collapsed="false">
      <c r="A32" s="11" t="n">
        <v>506</v>
      </c>
      <c r="B32" s="14" t="s">
        <v>29</v>
      </c>
      <c r="C32" s="6" t="s">
        <v>20</v>
      </c>
      <c r="E32" s="9" t="s">
        <v>146</v>
      </c>
      <c r="F32" s="9" t="s">
        <v>122</v>
      </c>
      <c r="G32" s="9" t="s">
        <v>16</v>
      </c>
      <c r="H32" s="49" t="s">
        <v>16</v>
      </c>
      <c r="I32" s="9" t="s">
        <v>16</v>
      </c>
      <c r="J32" s="9" t="s">
        <v>16</v>
      </c>
      <c r="L32" s="9" t="s">
        <v>146</v>
      </c>
      <c r="M32" s="9" t="s">
        <v>122</v>
      </c>
      <c r="N32" s="9" t="s">
        <v>16</v>
      </c>
      <c r="O32" s="9" t="s">
        <v>16</v>
      </c>
      <c r="P32" s="9" t="s">
        <v>16</v>
      </c>
      <c r="Q32" s="9" t="s">
        <v>16</v>
      </c>
      <c r="S32" s="9" t="n">
        <v>0.5</v>
      </c>
      <c r="T32" s="9" t="s">
        <v>122</v>
      </c>
      <c r="U32" s="9" t="s">
        <v>16</v>
      </c>
      <c r="V32" s="49"/>
      <c r="W32" s="9" t="s">
        <v>16</v>
      </c>
      <c r="X32" s="9" t="s">
        <v>16</v>
      </c>
      <c r="Z32" s="9" t="n">
        <v>5</v>
      </c>
      <c r="AA32" s="9" t="s">
        <v>148</v>
      </c>
      <c r="AB32" s="9" t="s">
        <v>8</v>
      </c>
      <c r="AC32" s="9" t="s">
        <v>16</v>
      </c>
      <c r="AD32" s="15" t="str">
        <f aca="false">LEFT(AA32,2)</f>
        <v>5</v>
      </c>
      <c r="AE32" s="15" t="str">
        <f aca="false">AD32</f>
        <v>5</v>
      </c>
      <c r="AG32" s="46" t="n">
        <v>506</v>
      </c>
      <c r="AH32" s="53" t="n">
        <f aca="false">ROUND((AD32*1000),0)</f>
        <v>5000</v>
      </c>
      <c r="AJ32" s="46" t="n">
        <v>506</v>
      </c>
      <c r="AK32" s="53" t="n">
        <f aca="false">ROUND((AE32*1000),0)</f>
        <v>5000</v>
      </c>
      <c r="AM32" s="39" t="n">
        <v>506</v>
      </c>
      <c r="AN32" s="39" t="n">
        <v>5000</v>
      </c>
      <c r="AO32" s="40" t="str">
        <f aca="false">IF(AH32=AN32,"ok", "nooooo")</f>
        <v>ok</v>
      </c>
    </row>
    <row r="33" customFormat="false" ht="24.7" hidden="false" customHeight="false" outlineLevel="0" collapsed="false">
      <c r="A33" s="11" t="n">
        <v>107</v>
      </c>
      <c r="B33" s="12" t="s">
        <v>36</v>
      </c>
      <c r="C33" s="6" t="s">
        <v>15</v>
      </c>
      <c r="E33" s="9" t="n">
        <v>2.7</v>
      </c>
      <c r="F33" s="9" t="s">
        <v>122</v>
      </c>
      <c r="G33" s="9" t="s">
        <v>123</v>
      </c>
      <c r="H33" s="49" t="s">
        <v>124</v>
      </c>
      <c r="I33" s="9" t="str">
        <f aca="false">LEFT(G33,3)</f>
        <v>2.7</v>
      </c>
      <c r="J33" s="9" t="str">
        <f aca="false">I33</f>
        <v>2.7</v>
      </c>
      <c r="L33" s="9" t="n">
        <v>2.8</v>
      </c>
      <c r="M33" s="9" t="s">
        <v>149</v>
      </c>
      <c r="N33" s="9" t="s">
        <v>8</v>
      </c>
      <c r="O33" s="9" t="s">
        <v>16</v>
      </c>
      <c r="P33" s="9" t="str">
        <f aca="false">LEFT(M33,3)</f>
        <v>2.8</v>
      </c>
      <c r="Q33" s="9" t="str">
        <f aca="false">P33</f>
        <v>2.8</v>
      </c>
      <c r="S33" s="9" t="n">
        <v>0.47</v>
      </c>
      <c r="T33" s="9" t="s">
        <v>126</v>
      </c>
      <c r="U33" s="9" t="n">
        <v>0.47</v>
      </c>
      <c r="V33" s="9" t="s">
        <v>127</v>
      </c>
      <c r="W33" s="9" t="str">
        <f aca="false">LEFT(U33,4)</f>
        <v>0.47</v>
      </c>
      <c r="X33" s="9" t="str">
        <f aca="false">W33</f>
        <v>0.47</v>
      </c>
      <c r="Z33" s="9" t="n">
        <v>4.82</v>
      </c>
      <c r="AA33" s="9" t="s">
        <v>16</v>
      </c>
      <c r="AB33" s="9" t="s">
        <v>109</v>
      </c>
      <c r="AC33" s="52" t="s">
        <v>16</v>
      </c>
      <c r="AD33" s="15" t="n">
        <f aca="false">(I33+(I33*P33))*W33</f>
        <v>4.8222</v>
      </c>
      <c r="AE33" s="15" t="n">
        <f aca="false">(J33+(J33*Q33))*X33</f>
        <v>4.8222</v>
      </c>
      <c r="AG33" s="46" t="n">
        <v>107</v>
      </c>
      <c r="AH33" s="53" t="n">
        <f aca="false">ROUND((AD33*1000),0)</f>
        <v>4822</v>
      </c>
      <c r="AJ33" s="46" t="n">
        <v>107</v>
      </c>
      <c r="AK33" s="53" t="n">
        <f aca="false">ROUND((AE33*1000),0)</f>
        <v>4822</v>
      </c>
      <c r="AM33" s="39" t="n">
        <v>107</v>
      </c>
      <c r="AN33" s="39" t="n">
        <v>4822</v>
      </c>
      <c r="AO33" s="40" t="str">
        <f aca="false">IF(AH33=AN33,"ok", "nooooo")</f>
        <v>ok</v>
      </c>
    </row>
    <row r="34" customFormat="false" ht="14.1" hidden="false" customHeight="false" outlineLevel="0" collapsed="false">
      <c r="A34" s="11" t="n">
        <v>207</v>
      </c>
      <c r="B34" s="14" t="s">
        <v>36</v>
      </c>
      <c r="C34" s="6" t="s">
        <v>17</v>
      </c>
      <c r="E34" s="9" t="n">
        <v>2.3</v>
      </c>
      <c r="F34" s="9" t="s">
        <v>128</v>
      </c>
      <c r="G34" s="9" t="s">
        <v>132</v>
      </c>
      <c r="H34" s="49" t="s">
        <v>16</v>
      </c>
      <c r="I34" s="9" t="str">
        <f aca="false">LEFT(F34,3)</f>
        <v>2.3</v>
      </c>
      <c r="J34" s="9" t="str">
        <f aca="false">I34</f>
        <v>2.3</v>
      </c>
      <c r="L34" s="9" t="n">
        <v>2.8</v>
      </c>
      <c r="M34" s="9" t="s">
        <v>149</v>
      </c>
      <c r="N34" s="9" t="s">
        <v>8</v>
      </c>
      <c r="O34" s="9" t="s">
        <v>16</v>
      </c>
      <c r="P34" s="9" t="str">
        <f aca="false">LEFT(M34,3)</f>
        <v>2.8</v>
      </c>
      <c r="Q34" s="9" t="str">
        <f aca="false">P34</f>
        <v>2.8</v>
      </c>
      <c r="S34" s="9" t="n">
        <v>0.47</v>
      </c>
      <c r="T34" s="9" t="s">
        <v>126</v>
      </c>
      <c r="U34" s="9" t="n">
        <v>0.47</v>
      </c>
      <c r="V34" s="9" t="s">
        <v>127</v>
      </c>
      <c r="W34" s="9" t="str">
        <f aca="false">LEFT(U34,4)</f>
        <v>0.47</v>
      </c>
      <c r="X34" s="9" t="str">
        <f aca="false">W34</f>
        <v>0.47</v>
      </c>
      <c r="Z34" s="9" t="n">
        <v>4.11</v>
      </c>
      <c r="AA34" s="9" t="s">
        <v>16</v>
      </c>
      <c r="AB34" s="9" t="s">
        <v>109</v>
      </c>
      <c r="AC34" s="52" t="s">
        <v>16</v>
      </c>
      <c r="AD34" s="15" t="n">
        <f aca="false">(I34+(I34*P34))*W34</f>
        <v>4.1078</v>
      </c>
      <c r="AE34" s="15" t="n">
        <f aca="false">(J34+(J34*Q34))*X34</f>
        <v>4.1078</v>
      </c>
      <c r="AG34" s="46" t="n">
        <v>207</v>
      </c>
      <c r="AH34" s="53" t="n">
        <f aca="false">ROUND((AD34*1000),0)</f>
        <v>4108</v>
      </c>
      <c r="AJ34" s="46" t="n">
        <v>207</v>
      </c>
      <c r="AK34" s="53" t="n">
        <f aca="false">ROUND((AE34*1000),0)</f>
        <v>4108</v>
      </c>
      <c r="AM34" s="39" t="n">
        <v>207</v>
      </c>
      <c r="AN34" s="39" t="n">
        <v>4108</v>
      </c>
      <c r="AO34" s="40" t="str">
        <f aca="false">IF(AH34=AN34,"ok", "nooooo")</f>
        <v>ok</v>
      </c>
    </row>
    <row r="35" customFormat="false" ht="14.1" hidden="false" customHeight="false" outlineLevel="0" collapsed="false">
      <c r="A35" s="11" t="n">
        <v>307</v>
      </c>
      <c r="B35" s="14" t="s">
        <v>36</v>
      </c>
      <c r="C35" s="6" t="s">
        <v>18</v>
      </c>
      <c r="E35" s="9" t="n">
        <v>6.2</v>
      </c>
      <c r="F35" s="9" t="s">
        <v>130</v>
      </c>
      <c r="G35" s="9" t="s">
        <v>150</v>
      </c>
      <c r="H35" s="49" t="s">
        <v>16</v>
      </c>
      <c r="I35" s="9" t="str">
        <f aca="false">LEFT(F35,3)</f>
        <v>6.2</v>
      </c>
      <c r="J35" s="9" t="str">
        <f aca="false">I35</f>
        <v>6.2</v>
      </c>
      <c r="L35" s="9" t="n">
        <v>2.8</v>
      </c>
      <c r="M35" s="9" t="s">
        <v>149</v>
      </c>
      <c r="N35" s="9" t="s">
        <v>8</v>
      </c>
      <c r="O35" s="9" t="s">
        <v>16</v>
      </c>
      <c r="P35" s="9" t="str">
        <f aca="false">LEFT(M35,3)</f>
        <v>2.8</v>
      </c>
      <c r="Q35" s="9" t="str">
        <f aca="false">P35</f>
        <v>2.8</v>
      </c>
      <c r="S35" s="9" t="n">
        <v>0.47</v>
      </c>
      <c r="T35" s="9" t="s">
        <v>126</v>
      </c>
      <c r="U35" s="9" t="n">
        <v>0.47</v>
      </c>
      <c r="V35" s="9" t="s">
        <v>127</v>
      </c>
      <c r="W35" s="9" t="str">
        <f aca="false">LEFT(U35,4)</f>
        <v>0.47</v>
      </c>
      <c r="X35" s="9" t="str">
        <f aca="false">W35</f>
        <v>0.47</v>
      </c>
      <c r="Z35" s="9" t="n">
        <v>11.07</v>
      </c>
      <c r="AA35" s="9" t="s">
        <v>16</v>
      </c>
      <c r="AB35" s="9" t="s">
        <v>109</v>
      </c>
      <c r="AC35" s="52" t="s">
        <v>16</v>
      </c>
      <c r="AD35" s="15" t="n">
        <f aca="false">(I35+(I35*P35))*W35</f>
        <v>11.0732</v>
      </c>
      <c r="AE35" s="15" t="n">
        <f aca="false">(J35+(J35*Q35))*X35</f>
        <v>11.0732</v>
      </c>
      <c r="AG35" s="46" t="n">
        <v>307</v>
      </c>
      <c r="AH35" s="53" t="n">
        <f aca="false">ROUND((AD35*1000),0)</f>
        <v>11073</v>
      </c>
      <c r="AJ35" s="46" t="n">
        <v>307</v>
      </c>
      <c r="AK35" s="53" t="n">
        <f aca="false">ROUND((AE35*1000),0)</f>
        <v>11073</v>
      </c>
      <c r="AM35" s="39" t="n">
        <v>307</v>
      </c>
      <c r="AN35" s="39" t="n">
        <v>11073</v>
      </c>
      <c r="AO35" s="40" t="str">
        <f aca="false">IF(AH35=AN35,"ok", "nooooo")</f>
        <v>ok</v>
      </c>
    </row>
    <row r="36" customFormat="false" ht="14.1" hidden="false" customHeight="false" outlineLevel="0" collapsed="false">
      <c r="A36" s="11" t="n">
        <v>407</v>
      </c>
      <c r="B36" s="14" t="s">
        <v>36</v>
      </c>
      <c r="C36" s="6" t="s">
        <v>19</v>
      </c>
      <c r="E36" s="9" t="n">
        <v>6.2</v>
      </c>
      <c r="F36" s="9" t="s">
        <v>130</v>
      </c>
      <c r="G36" s="9" t="s">
        <v>150</v>
      </c>
      <c r="H36" s="49" t="s">
        <v>16</v>
      </c>
      <c r="I36" s="9" t="str">
        <f aca="false">LEFT(F36,3)</f>
        <v>6.2</v>
      </c>
      <c r="J36" s="9" t="str">
        <f aca="false">I36</f>
        <v>6.2</v>
      </c>
      <c r="L36" s="9" t="n">
        <v>2.8</v>
      </c>
      <c r="M36" s="9" t="s">
        <v>149</v>
      </c>
      <c r="N36" s="9" t="s">
        <v>8</v>
      </c>
      <c r="O36" s="9" t="s">
        <v>16</v>
      </c>
      <c r="P36" s="9" t="str">
        <f aca="false">LEFT(M36,3)</f>
        <v>2.8</v>
      </c>
      <c r="Q36" s="9" t="str">
        <f aca="false">P36</f>
        <v>2.8</v>
      </c>
      <c r="S36" s="9" t="n">
        <v>0.47</v>
      </c>
      <c r="T36" s="9" t="s">
        <v>126</v>
      </c>
      <c r="U36" s="9" t="n">
        <v>0.47</v>
      </c>
      <c r="V36" s="9" t="s">
        <v>127</v>
      </c>
      <c r="W36" s="9" t="str">
        <f aca="false">LEFT(U36,4)</f>
        <v>0.47</v>
      </c>
      <c r="X36" s="9" t="str">
        <f aca="false">W36</f>
        <v>0.47</v>
      </c>
      <c r="Z36" s="9" t="n">
        <v>11.07</v>
      </c>
      <c r="AA36" s="9" t="s">
        <v>16</v>
      </c>
      <c r="AB36" s="9" t="s">
        <v>109</v>
      </c>
      <c r="AC36" s="52" t="s">
        <v>16</v>
      </c>
      <c r="AD36" s="15" t="n">
        <f aca="false">(I36+(I36*P36))*W36</f>
        <v>11.0732</v>
      </c>
      <c r="AE36" s="15" t="n">
        <f aca="false">(J36+(J36*Q36))*X36</f>
        <v>11.0732</v>
      </c>
      <c r="AG36" s="46" t="n">
        <v>407</v>
      </c>
      <c r="AH36" s="53" t="n">
        <f aca="false">ROUND((AD36*1000),0)</f>
        <v>11073</v>
      </c>
      <c r="AJ36" s="46" t="n">
        <v>407</v>
      </c>
      <c r="AK36" s="53" t="n">
        <f aca="false">ROUND((AE36*1000),0)</f>
        <v>11073</v>
      </c>
      <c r="AM36" s="39" t="n">
        <v>407</v>
      </c>
      <c r="AN36" s="39" t="n">
        <v>11073</v>
      </c>
      <c r="AO36" s="40" t="str">
        <f aca="false">IF(AH36=AN36,"ok", "nooooo")</f>
        <v>ok</v>
      </c>
    </row>
    <row r="37" customFormat="false" ht="24.7" hidden="false" customHeight="false" outlineLevel="0" collapsed="false">
      <c r="A37" s="11" t="n">
        <v>507</v>
      </c>
      <c r="B37" s="14" t="s">
        <v>36</v>
      </c>
      <c r="C37" s="6" t="s">
        <v>20</v>
      </c>
      <c r="E37" s="9" t="n">
        <v>2.3</v>
      </c>
      <c r="F37" s="9" t="s">
        <v>122</v>
      </c>
      <c r="G37" s="9" t="s">
        <v>132</v>
      </c>
      <c r="H37" s="49" t="s">
        <v>133</v>
      </c>
      <c r="I37" s="9" t="str">
        <f aca="false">LEFT(G37,3)</f>
        <v>2.3</v>
      </c>
      <c r="J37" s="9" t="str">
        <f aca="false">I37</f>
        <v>2.3</v>
      </c>
      <c r="L37" s="9" t="n">
        <v>2.8</v>
      </c>
      <c r="M37" s="9" t="s">
        <v>149</v>
      </c>
      <c r="N37" s="9" t="s">
        <v>8</v>
      </c>
      <c r="O37" s="9" t="s">
        <v>16</v>
      </c>
      <c r="P37" s="9" t="str">
        <f aca="false">LEFT(M37,3)</f>
        <v>2.8</v>
      </c>
      <c r="Q37" s="9" t="str">
        <f aca="false">P37</f>
        <v>2.8</v>
      </c>
      <c r="S37" s="9" t="n">
        <v>0.47</v>
      </c>
      <c r="T37" s="9" t="s">
        <v>126</v>
      </c>
      <c r="U37" s="9" t="n">
        <v>0.47</v>
      </c>
      <c r="V37" s="9" t="s">
        <v>127</v>
      </c>
      <c r="W37" s="9" t="str">
        <f aca="false">LEFT(U37,4)</f>
        <v>0.47</v>
      </c>
      <c r="X37" s="9" t="str">
        <f aca="false">W37</f>
        <v>0.47</v>
      </c>
      <c r="Z37" s="9" t="n">
        <v>4.11</v>
      </c>
      <c r="AA37" s="9" t="s">
        <v>16</v>
      </c>
      <c r="AB37" s="9" t="s">
        <v>109</v>
      </c>
      <c r="AC37" s="52" t="s">
        <v>16</v>
      </c>
      <c r="AD37" s="15" t="n">
        <f aca="false">(I37+(I37*P37))*W37</f>
        <v>4.1078</v>
      </c>
      <c r="AE37" s="15" t="n">
        <f aca="false">(J37+(J37*Q37))*X37</f>
        <v>4.1078</v>
      </c>
      <c r="AG37" s="46" t="n">
        <v>507</v>
      </c>
      <c r="AH37" s="53" t="n">
        <f aca="false">ROUND((AD37*1000),0)</f>
        <v>4108</v>
      </c>
      <c r="AJ37" s="46" t="n">
        <v>507</v>
      </c>
      <c r="AK37" s="53" t="n">
        <f aca="false">ROUND((AE37*1000),0)</f>
        <v>4108</v>
      </c>
      <c r="AM37" s="39" t="n">
        <v>507</v>
      </c>
      <c r="AN37" s="39" t="n">
        <v>4108</v>
      </c>
      <c r="AO37" s="40" t="str">
        <f aca="false">IF(AH37=AN37,"ok", "nooooo")</f>
        <v>ok</v>
      </c>
    </row>
    <row r="38" customFormat="false" ht="13.8" hidden="false" customHeight="true" outlineLevel="0" collapsed="false">
      <c r="A38" s="11" t="n">
        <v>108</v>
      </c>
      <c r="B38" s="12" t="s">
        <v>37</v>
      </c>
      <c r="C38" s="6" t="s">
        <v>15</v>
      </c>
      <c r="E38" s="47" t="n">
        <v>19.7</v>
      </c>
      <c r="F38" s="9" t="s">
        <v>122</v>
      </c>
      <c r="G38" s="51" t="n">
        <v>19.69</v>
      </c>
      <c r="H38" s="49" t="s">
        <v>137</v>
      </c>
      <c r="I38" s="9" t="n">
        <f aca="false">G38</f>
        <v>19.69</v>
      </c>
      <c r="J38" s="9" t="n">
        <f aca="false">I38</f>
        <v>19.69</v>
      </c>
      <c r="L38" s="9" t="n">
        <v>0.2</v>
      </c>
      <c r="M38" s="9" t="s">
        <v>122</v>
      </c>
      <c r="N38" s="9" t="n">
        <v>0.2</v>
      </c>
      <c r="O38" s="9" t="s">
        <v>16</v>
      </c>
      <c r="P38" s="9" t="n">
        <f aca="false">N38</f>
        <v>0.2</v>
      </c>
      <c r="Q38" s="9" t="n">
        <f aca="false">P38</f>
        <v>0.2</v>
      </c>
      <c r="S38" s="9" t="n">
        <v>0.47</v>
      </c>
      <c r="T38" s="9" t="s">
        <v>122</v>
      </c>
      <c r="U38" s="9" t="n">
        <v>0.47</v>
      </c>
      <c r="V38" s="9" t="s">
        <v>127</v>
      </c>
      <c r="W38" s="9" t="str">
        <f aca="false">LEFT(U38,4)</f>
        <v>0.47</v>
      </c>
      <c r="X38" s="9" t="str">
        <f aca="false">W38</f>
        <v>0.47</v>
      </c>
      <c r="Z38" s="9" t="n">
        <v>11.1</v>
      </c>
      <c r="AA38" s="9" t="s">
        <v>16</v>
      </c>
      <c r="AB38" s="9" t="s">
        <v>109</v>
      </c>
      <c r="AC38" s="52" t="s">
        <v>16</v>
      </c>
      <c r="AD38" s="15" t="n">
        <f aca="false">(I38+(I38*P38))*W38</f>
        <v>11.10516</v>
      </c>
      <c r="AE38" s="15" t="n">
        <f aca="false">(J38+(J38*Q38))*X38</f>
        <v>11.10516</v>
      </c>
      <c r="AG38" s="46" t="n">
        <v>108</v>
      </c>
      <c r="AH38" s="53" t="n">
        <f aca="false">ROUND((AD38*1000),0)</f>
        <v>11105</v>
      </c>
      <c r="AJ38" s="46" t="n">
        <v>108</v>
      </c>
      <c r="AK38" s="53" t="n">
        <f aca="false">ROUND((AE38*1000),0)</f>
        <v>11105</v>
      </c>
      <c r="AM38" s="39" t="n">
        <v>108</v>
      </c>
      <c r="AN38" s="39" t="n">
        <v>11105</v>
      </c>
      <c r="AO38" s="40" t="str">
        <f aca="false">IF(AH38=AN38,"ok", "nooooo")</f>
        <v>ok</v>
      </c>
    </row>
    <row r="39" customFormat="false" ht="14.1" hidden="false" customHeight="false" outlineLevel="0" collapsed="false">
      <c r="A39" s="11" t="n">
        <v>208</v>
      </c>
      <c r="B39" s="14" t="s">
        <v>37</v>
      </c>
      <c r="C39" s="6" t="s">
        <v>17</v>
      </c>
      <c r="E39" s="47" t="n">
        <v>19.7</v>
      </c>
      <c r="F39" s="9" t="s">
        <v>122</v>
      </c>
      <c r="G39" s="51" t="n">
        <v>19.69</v>
      </c>
      <c r="H39" s="49"/>
      <c r="I39" s="9" t="n">
        <f aca="false">G39</f>
        <v>19.69</v>
      </c>
      <c r="J39" s="9" t="n">
        <f aca="false">I39</f>
        <v>19.69</v>
      </c>
      <c r="L39" s="9" t="n">
        <v>0.2</v>
      </c>
      <c r="M39" s="9" t="s">
        <v>122</v>
      </c>
      <c r="N39" s="9" t="n">
        <v>0.2</v>
      </c>
      <c r="O39" s="9" t="s">
        <v>16</v>
      </c>
      <c r="P39" s="9" t="n">
        <f aca="false">N39</f>
        <v>0.2</v>
      </c>
      <c r="Q39" s="9" t="n">
        <f aca="false">P39</f>
        <v>0.2</v>
      </c>
      <c r="S39" s="9" t="n">
        <v>0.47</v>
      </c>
      <c r="T39" s="9" t="s">
        <v>122</v>
      </c>
      <c r="U39" s="9" t="n">
        <v>0.47</v>
      </c>
      <c r="V39" s="9" t="s">
        <v>127</v>
      </c>
      <c r="W39" s="9" t="str">
        <f aca="false">LEFT(U39,4)</f>
        <v>0.47</v>
      </c>
      <c r="X39" s="9" t="str">
        <f aca="false">W39</f>
        <v>0.47</v>
      </c>
      <c r="Z39" s="9" t="n">
        <v>11.1</v>
      </c>
      <c r="AA39" s="9" t="s">
        <v>16</v>
      </c>
      <c r="AB39" s="9" t="s">
        <v>109</v>
      </c>
      <c r="AC39" s="52" t="s">
        <v>16</v>
      </c>
      <c r="AD39" s="15" t="n">
        <f aca="false">(I39+(I39*P39))*W39</f>
        <v>11.10516</v>
      </c>
      <c r="AE39" s="15" t="n">
        <f aca="false">(J39+(J39*Q39))*X39</f>
        <v>11.10516</v>
      </c>
      <c r="AG39" s="46" t="n">
        <v>208</v>
      </c>
      <c r="AH39" s="53" t="n">
        <f aca="false">ROUND((AD39*1000),0)</f>
        <v>11105</v>
      </c>
      <c r="AJ39" s="46" t="n">
        <v>208</v>
      </c>
      <c r="AK39" s="53" t="n">
        <f aca="false">ROUND((AE39*1000),0)</f>
        <v>11105</v>
      </c>
      <c r="AM39" s="39" t="n">
        <v>208</v>
      </c>
      <c r="AN39" s="39" t="n">
        <v>11105</v>
      </c>
      <c r="AO39" s="40" t="str">
        <f aca="false">IF(AH39=AN39,"ok", "nooooo")</f>
        <v>ok</v>
      </c>
    </row>
    <row r="40" customFormat="false" ht="14.1" hidden="false" customHeight="false" outlineLevel="0" collapsed="false">
      <c r="A40" s="11" t="n">
        <v>308</v>
      </c>
      <c r="B40" s="14" t="s">
        <v>37</v>
      </c>
      <c r="C40" s="6" t="s">
        <v>18</v>
      </c>
      <c r="E40" s="47" t="n">
        <v>19.7</v>
      </c>
      <c r="F40" s="9" t="s">
        <v>122</v>
      </c>
      <c r="G40" s="51" t="n">
        <v>19.69</v>
      </c>
      <c r="H40" s="49"/>
      <c r="I40" s="9" t="n">
        <f aca="false">G40</f>
        <v>19.69</v>
      </c>
      <c r="J40" s="9" t="n">
        <f aca="false">I40</f>
        <v>19.69</v>
      </c>
      <c r="L40" s="9" t="n">
        <v>0.2</v>
      </c>
      <c r="M40" s="9" t="s">
        <v>122</v>
      </c>
      <c r="N40" s="9" t="n">
        <v>0.2</v>
      </c>
      <c r="O40" s="9" t="s">
        <v>16</v>
      </c>
      <c r="P40" s="9" t="n">
        <f aca="false">N40</f>
        <v>0.2</v>
      </c>
      <c r="Q40" s="9" t="n">
        <f aca="false">P40</f>
        <v>0.2</v>
      </c>
      <c r="S40" s="9" t="n">
        <v>0.47</v>
      </c>
      <c r="T40" s="9" t="s">
        <v>122</v>
      </c>
      <c r="U40" s="9" t="n">
        <v>0.47</v>
      </c>
      <c r="V40" s="9" t="s">
        <v>127</v>
      </c>
      <c r="W40" s="9" t="str">
        <f aca="false">LEFT(U40,4)</f>
        <v>0.47</v>
      </c>
      <c r="X40" s="9" t="str">
        <f aca="false">W40</f>
        <v>0.47</v>
      </c>
      <c r="Z40" s="9" t="n">
        <v>11.1</v>
      </c>
      <c r="AA40" s="9" t="s">
        <v>16</v>
      </c>
      <c r="AB40" s="9" t="s">
        <v>109</v>
      </c>
      <c r="AC40" s="52" t="s">
        <v>16</v>
      </c>
      <c r="AD40" s="15" t="n">
        <f aca="false">(I40+(I40*P40))*W40</f>
        <v>11.10516</v>
      </c>
      <c r="AE40" s="15" t="n">
        <f aca="false">(J40+(J40*Q40))*X40</f>
        <v>11.10516</v>
      </c>
      <c r="AG40" s="46" t="n">
        <v>308</v>
      </c>
      <c r="AH40" s="53" t="n">
        <f aca="false">ROUND((AD40*1000),0)</f>
        <v>11105</v>
      </c>
      <c r="AJ40" s="46" t="n">
        <v>308</v>
      </c>
      <c r="AK40" s="53" t="n">
        <f aca="false">ROUND((AE40*1000),0)</f>
        <v>11105</v>
      </c>
      <c r="AM40" s="39" t="n">
        <v>308</v>
      </c>
      <c r="AN40" s="39" t="n">
        <v>11105</v>
      </c>
      <c r="AO40" s="40" t="str">
        <f aca="false">IF(AH40=AN40,"ok", "nooooo")</f>
        <v>ok</v>
      </c>
    </row>
    <row r="41" customFormat="false" ht="14.1" hidden="false" customHeight="false" outlineLevel="0" collapsed="false">
      <c r="A41" s="11" t="n">
        <v>408</v>
      </c>
      <c r="B41" s="14" t="s">
        <v>37</v>
      </c>
      <c r="C41" s="6" t="s">
        <v>19</v>
      </c>
      <c r="E41" s="47" t="n">
        <v>19.7</v>
      </c>
      <c r="F41" s="9" t="s">
        <v>122</v>
      </c>
      <c r="G41" s="51" t="n">
        <v>19.69</v>
      </c>
      <c r="H41" s="49"/>
      <c r="I41" s="9" t="n">
        <f aca="false">G41</f>
        <v>19.69</v>
      </c>
      <c r="J41" s="9" t="n">
        <f aca="false">I41</f>
        <v>19.69</v>
      </c>
      <c r="L41" s="9" t="n">
        <v>0.2</v>
      </c>
      <c r="M41" s="9" t="s">
        <v>122</v>
      </c>
      <c r="N41" s="9" t="n">
        <v>0.2</v>
      </c>
      <c r="O41" s="9" t="s">
        <v>16</v>
      </c>
      <c r="P41" s="9" t="n">
        <f aca="false">N41</f>
        <v>0.2</v>
      </c>
      <c r="Q41" s="9" t="n">
        <f aca="false">P41</f>
        <v>0.2</v>
      </c>
      <c r="S41" s="9" t="n">
        <v>0.47</v>
      </c>
      <c r="T41" s="9" t="s">
        <v>122</v>
      </c>
      <c r="U41" s="9" t="n">
        <v>0.47</v>
      </c>
      <c r="V41" s="9" t="s">
        <v>127</v>
      </c>
      <c r="W41" s="9" t="str">
        <f aca="false">LEFT(U41,4)</f>
        <v>0.47</v>
      </c>
      <c r="X41" s="9" t="str">
        <f aca="false">W41</f>
        <v>0.47</v>
      </c>
      <c r="Z41" s="9" t="n">
        <v>11.1</v>
      </c>
      <c r="AA41" s="9" t="s">
        <v>16</v>
      </c>
      <c r="AB41" s="9" t="s">
        <v>109</v>
      </c>
      <c r="AC41" s="52" t="s">
        <v>16</v>
      </c>
      <c r="AD41" s="15" t="n">
        <f aca="false">(I41+(I41*P41))*W41</f>
        <v>11.10516</v>
      </c>
      <c r="AE41" s="15" t="n">
        <f aca="false">(J41+(J41*Q41))*X41</f>
        <v>11.10516</v>
      </c>
      <c r="AG41" s="46" t="n">
        <v>408</v>
      </c>
      <c r="AH41" s="53" t="n">
        <f aca="false">ROUND((AD41*1000),0)</f>
        <v>11105</v>
      </c>
      <c r="AJ41" s="46" t="n">
        <v>408</v>
      </c>
      <c r="AK41" s="53" t="n">
        <f aca="false">ROUND((AE41*1000),0)</f>
        <v>11105</v>
      </c>
      <c r="AM41" s="39" t="n">
        <v>408</v>
      </c>
      <c r="AN41" s="39" t="n">
        <v>11105</v>
      </c>
      <c r="AO41" s="40" t="str">
        <f aca="false">IF(AH41=AN41,"ok", "nooooo")</f>
        <v>ok</v>
      </c>
    </row>
    <row r="42" customFormat="false" ht="14.1" hidden="false" customHeight="false" outlineLevel="0" collapsed="false">
      <c r="A42" s="11" t="n">
        <v>508</v>
      </c>
      <c r="B42" s="14" t="s">
        <v>37</v>
      </c>
      <c r="C42" s="6" t="s">
        <v>20</v>
      </c>
      <c r="E42" s="47" t="n">
        <v>19.7</v>
      </c>
      <c r="F42" s="9" t="s">
        <v>122</v>
      </c>
      <c r="G42" s="51" t="n">
        <v>19.69</v>
      </c>
      <c r="H42" s="49"/>
      <c r="I42" s="9" t="n">
        <f aca="false">G42</f>
        <v>19.69</v>
      </c>
      <c r="J42" s="9" t="n">
        <f aca="false">I42</f>
        <v>19.69</v>
      </c>
      <c r="L42" s="9" t="n">
        <v>0.2</v>
      </c>
      <c r="M42" s="9" t="s">
        <v>122</v>
      </c>
      <c r="N42" s="9" t="n">
        <v>0.2</v>
      </c>
      <c r="O42" s="9" t="s">
        <v>16</v>
      </c>
      <c r="P42" s="9" t="n">
        <f aca="false">N42</f>
        <v>0.2</v>
      </c>
      <c r="Q42" s="9" t="n">
        <f aca="false">P42</f>
        <v>0.2</v>
      </c>
      <c r="S42" s="9" t="n">
        <v>0.47</v>
      </c>
      <c r="T42" s="9" t="s">
        <v>122</v>
      </c>
      <c r="U42" s="9" t="n">
        <v>0.47</v>
      </c>
      <c r="V42" s="9" t="s">
        <v>127</v>
      </c>
      <c r="W42" s="9" t="str">
        <f aca="false">LEFT(U42,4)</f>
        <v>0.47</v>
      </c>
      <c r="X42" s="9" t="str">
        <f aca="false">W42</f>
        <v>0.47</v>
      </c>
      <c r="Z42" s="9" t="n">
        <v>11.1</v>
      </c>
      <c r="AA42" s="9" t="s">
        <v>16</v>
      </c>
      <c r="AB42" s="9" t="s">
        <v>109</v>
      </c>
      <c r="AC42" s="52" t="s">
        <v>16</v>
      </c>
      <c r="AD42" s="15" t="n">
        <f aca="false">(I42+(I42*P42))*W42</f>
        <v>11.10516</v>
      </c>
      <c r="AE42" s="15" t="n">
        <f aca="false">(J42+(J42*Q42))*X42</f>
        <v>11.10516</v>
      </c>
      <c r="AG42" s="46" t="n">
        <v>508</v>
      </c>
      <c r="AH42" s="53" t="n">
        <f aca="false">ROUND((AD42*1000),0)</f>
        <v>11105</v>
      </c>
      <c r="AJ42" s="46" t="n">
        <v>508</v>
      </c>
      <c r="AK42" s="53" t="n">
        <f aca="false">ROUND((AE42*1000),0)</f>
        <v>11105</v>
      </c>
      <c r="AM42" s="39" t="n">
        <v>508</v>
      </c>
      <c r="AN42" s="39" t="n">
        <v>11105</v>
      </c>
      <c r="AO42" s="40" t="str">
        <f aca="false">IF(AH42=AN42,"ok", "nooooo")</f>
        <v>ok</v>
      </c>
    </row>
    <row r="43" customFormat="false" ht="24.7" hidden="false" customHeight="false" outlineLevel="0" collapsed="false">
      <c r="A43" s="11" t="n">
        <v>109</v>
      </c>
      <c r="B43" s="12" t="s">
        <v>51</v>
      </c>
      <c r="C43" s="6" t="s">
        <v>15</v>
      </c>
      <c r="E43" s="9" t="n">
        <v>2.7</v>
      </c>
      <c r="F43" s="9" t="s">
        <v>122</v>
      </c>
      <c r="G43" s="9" t="s">
        <v>123</v>
      </c>
      <c r="H43" s="49" t="s">
        <v>124</v>
      </c>
      <c r="I43" s="9" t="str">
        <f aca="false">LEFT(G43,3)</f>
        <v>2.7</v>
      </c>
      <c r="J43" s="9" t="str">
        <f aca="false">I43</f>
        <v>2.7</v>
      </c>
      <c r="L43" s="9" t="n">
        <v>4</v>
      </c>
      <c r="M43" s="9" t="s">
        <v>122</v>
      </c>
      <c r="N43" s="9" t="s">
        <v>125</v>
      </c>
      <c r="O43" s="9" t="s">
        <v>124</v>
      </c>
      <c r="P43" s="9" t="str">
        <f aca="false">LEFT(N43,2)</f>
        <v>4</v>
      </c>
      <c r="Q43" s="9" t="str">
        <f aca="false">P43</f>
        <v>4</v>
      </c>
      <c r="S43" s="9" t="n">
        <v>0.47</v>
      </c>
      <c r="T43" s="9" t="s">
        <v>126</v>
      </c>
      <c r="U43" s="9" t="n">
        <v>0.47</v>
      </c>
      <c r="V43" s="9" t="s">
        <v>127</v>
      </c>
      <c r="W43" s="9" t="str">
        <f aca="false">LEFT(U43,4)</f>
        <v>0.47</v>
      </c>
      <c r="X43" s="9" t="str">
        <f aca="false">W43</f>
        <v>0.47</v>
      </c>
      <c r="Z43" s="9" t="n">
        <v>6.35</v>
      </c>
      <c r="AA43" s="9" t="s">
        <v>16</v>
      </c>
      <c r="AB43" s="9" t="s">
        <v>109</v>
      </c>
      <c r="AC43" s="52" t="s">
        <v>16</v>
      </c>
      <c r="AD43" s="15" t="n">
        <f aca="false">(I43+(I43*P43))*W43</f>
        <v>6.345</v>
      </c>
      <c r="AE43" s="15" t="n">
        <f aca="false">(J43+(J43*Q43))*X43</f>
        <v>6.345</v>
      </c>
      <c r="AG43" s="46" t="n">
        <v>109</v>
      </c>
      <c r="AH43" s="53" t="n">
        <f aca="false">ROUND((AD43*1000),0)</f>
        <v>6345</v>
      </c>
      <c r="AJ43" s="46" t="n">
        <v>109</v>
      </c>
      <c r="AK43" s="53" t="n">
        <f aca="false">ROUND((AE43*1000),0)</f>
        <v>6345</v>
      </c>
      <c r="AM43" s="39" t="n">
        <v>109</v>
      </c>
      <c r="AN43" s="39" t="n">
        <v>6345</v>
      </c>
      <c r="AO43" s="40" t="str">
        <f aca="false">IF(AH43=AN43,"ok", "nooooo")</f>
        <v>ok</v>
      </c>
    </row>
    <row r="44" customFormat="false" ht="14.1" hidden="false" customHeight="false" outlineLevel="0" collapsed="false">
      <c r="A44" s="11" t="n">
        <v>209</v>
      </c>
      <c r="B44" s="14" t="s">
        <v>51</v>
      </c>
      <c r="C44" s="6" t="s">
        <v>17</v>
      </c>
      <c r="E44" s="9" t="n">
        <v>2.3</v>
      </c>
      <c r="F44" s="9" t="s">
        <v>128</v>
      </c>
      <c r="G44" s="9" t="s">
        <v>132</v>
      </c>
      <c r="H44" s="49" t="s">
        <v>16</v>
      </c>
      <c r="I44" s="9" t="str">
        <f aca="false">LEFT(F44,3)</f>
        <v>2.3</v>
      </c>
      <c r="J44" s="9" t="str">
        <f aca="false">I44</f>
        <v>2.3</v>
      </c>
      <c r="L44" s="9" t="n">
        <v>2.8</v>
      </c>
      <c r="M44" s="9" t="s">
        <v>129</v>
      </c>
      <c r="N44" s="9" t="s">
        <v>151</v>
      </c>
      <c r="O44" s="9" t="s">
        <v>16</v>
      </c>
      <c r="P44" s="9" t="str">
        <f aca="false">LEFT(M44,3)</f>
        <v>2.8</v>
      </c>
      <c r="Q44" s="9" t="str">
        <f aca="false">P44</f>
        <v>2.8</v>
      </c>
      <c r="S44" s="9" t="n">
        <v>0.47</v>
      </c>
      <c r="T44" s="9" t="s">
        <v>126</v>
      </c>
      <c r="U44" s="9" t="n">
        <v>0.47</v>
      </c>
      <c r="V44" s="9" t="s">
        <v>127</v>
      </c>
      <c r="W44" s="9" t="str">
        <f aca="false">LEFT(U44,4)</f>
        <v>0.47</v>
      </c>
      <c r="X44" s="9" t="str">
        <f aca="false">W44</f>
        <v>0.47</v>
      </c>
      <c r="Z44" s="9" t="n">
        <v>4.11</v>
      </c>
      <c r="AA44" s="9" t="s">
        <v>16</v>
      </c>
      <c r="AB44" s="9" t="s">
        <v>109</v>
      </c>
      <c r="AC44" s="52" t="s">
        <v>16</v>
      </c>
      <c r="AD44" s="15" t="n">
        <f aca="false">(I44+(I44*P44))*W44</f>
        <v>4.1078</v>
      </c>
      <c r="AE44" s="15" t="n">
        <f aca="false">(J44+(J44*Q44))*X44</f>
        <v>4.1078</v>
      </c>
      <c r="AG44" s="46" t="n">
        <v>209</v>
      </c>
      <c r="AH44" s="53" t="n">
        <f aca="false">ROUND((AD44*1000),0)</f>
        <v>4108</v>
      </c>
      <c r="AJ44" s="46" t="n">
        <v>209</v>
      </c>
      <c r="AK44" s="53" t="n">
        <f aca="false">ROUND((AE44*1000),0)</f>
        <v>4108</v>
      </c>
      <c r="AM44" s="39" t="n">
        <v>209</v>
      </c>
      <c r="AN44" s="39" t="n">
        <v>4108</v>
      </c>
      <c r="AO44" s="40" t="str">
        <f aca="false">IF(AH44=AN44,"ok", "nooooo")</f>
        <v>ok</v>
      </c>
    </row>
    <row r="45" customFormat="false" ht="14.1" hidden="false" customHeight="false" outlineLevel="0" collapsed="false">
      <c r="A45" s="11" t="n">
        <v>309</v>
      </c>
      <c r="B45" s="14" t="s">
        <v>51</v>
      </c>
      <c r="C45" s="6" t="s">
        <v>18</v>
      </c>
      <c r="E45" s="9" t="n">
        <v>6.2</v>
      </c>
      <c r="F45" s="9" t="s">
        <v>130</v>
      </c>
      <c r="G45" s="9" t="s">
        <v>150</v>
      </c>
      <c r="H45" s="49" t="s">
        <v>16</v>
      </c>
      <c r="I45" s="9" t="str">
        <f aca="false">LEFT(F45,3)</f>
        <v>6.2</v>
      </c>
      <c r="J45" s="9" t="str">
        <f aca="false">I45</f>
        <v>6.2</v>
      </c>
      <c r="L45" s="9" t="n">
        <v>1.6</v>
      </c>
      <c r="M45" s="9" t="s">
        <v>131</v>
      </c>
      <c r="N45" s="9" t="s">
        <v>134</v>
      </c>
      <c r="O45" s="9" t="s">
        <v>16</v>
      </c>
      <c r="P45" s="9" t="str">
        <f aca="false">LEFT(M45,3)</f>
        <v>1.6</v>
      </c>
      <c r="Q45" s="9" t="str">
        <f aca="false">P45</f>
        <v>1.6</v>
      </c>
      <c r="S45" s="9" t="n">
        <v>0.47</v>
      </c>
      <c r="T45" s="9" t="s">
        <v>126</v>
      </c>
      <c r="U45" s="9" t="n">
        <v>0.47</v>
      </c>
      <c r="V45" s="9" t="s">
        <v>127</v>
      </c>
      <c r="W45" s="9" t="str">
        <f aca="false">LEFT(U45,4)</f>
        <v>0.47</v>
      </c>
      <c r="X45" s="9" t="str">
        <f aca="false">W45</f>
        <v>0.47</v>
      </c>
      <c r="Z45" s="9" t="n">
        <v>7.58</v>
      </c>
      <c r="AA45" s="9" t="s">
        <v>16</v>
      </c>
      <c r="AB45" s="9" t="s">
        <v>109</v>
      </c>
      <c r="AC45" s="52" t="s">
        <v>16</v>
      </c>
      <c r="AD45" s="15" t="n">
        <f aca="false">(I45+(I45*P45))*W45</f>
        <v>7.5764</v>
      </c>
      <c r="AE45" s="15" t="n">
        <f aca="false">(J45+(J45*Q45))*X45</f>
        <v>7.5764</v>
      </c>
      <c r="AG45" s="46" t="n">
        <v>309</v>
      </c>
      <c r="AH45" s="53" t="n">
        <f aca="false">ROUND((AD45*1000),0)</f>
        <v>7576</v>
      </c>
      <c r="AJ45" s="46" t="n">
        <v>309</v>
      </c>
      <c r="AK45" s="53" t="n">
        <f aca="false">ROUND((AE45*1000),0)</f>
        <v>7576</v>
      </c>
      <c r="AM45" s="39" t="n">
        <v>309</v>
      </c>
      <c r="AN45" s="39" t="n">
        <v>7576</v>
      </c>
      <c r="AO45" s="40" t="str">
        <f aca="false">IF(AH45=AN45,"ok", "nooooo")</f>
        <v>ok</v>
      </c>
    </row>
    <row r="46" customFormat="false" ht="14.1" hidden="false" customHeight="false" outlineLevel="0" collapsed="false">
      <c r="A46" s="11" t="n">
        <v>409</v>
      </c>
      <c r="B46" s="14" t="s">
        <v>51</v>
      </c>
      <c r="C46" s="6" t="s">
        <v>19</v>
      </c>
      <c r="E46" s="9" t="n">
        <v>6.2</v>
      </c>
      <c r="F46" s="9" t="s">
        <v>130</v>
      </c>
      <c r="G46" s="9" t="s">
        <v>150</v>
      </c>
      <c r="H46" s="49" t="s">
        <v>16</v>
      </c>
      <c r="I46" s="9" t="str">
        <f aca="false">LEFT(F46,3)</f>
        <v>6.2</v>
      </c>
      <c r="J46" s="9" t="str">
        <f aca="false">I46</f>
        <v>6.2</v>
      </c>
      <c r="L46" s="9" t="n">
        <v>1.6</v>
      </c>
      <c r="M46" s="9" t="s">
        <v>131</v>
      </c>
      <c r="N46" s="9" t="s">
        <v>134</v>
      </c>
      <c r="O46" s="9" t="s">
        <v>16</v>
      </c>
      <c r="P46" s="9" t="str">
        <f aca="false">LEFT(M46,3)</f>
        <v>1.6</v>
      </c>
      <c r="Q46" s="9" t="str">
        <f aca="false">P46</f>
        <v>1.6</v>
      </c>
      <c r="S46" s="9" t="n">
        <v>0.47</v>
      </c>
      <c r="T46" s="9" t="s">
        <v>126</v>
      </c>
      <c r="U46" s="9" t="n">
        <v>0.47</v>
      </c>
      <c r="V46" s="9" t="s">
        <v>127</v>
      </c>
      <c r="W46" s="9" t="str">
        <f aca="false">LEFT(U46,4)</f>
        <v>0.47</v>
      </c>
      <c r="X46" s="9" t="str">
        <f aca="false">W46</f>
        <v>0.47</v>
      </c>
      <c r="Z46" s="9" t="n">
        <v>7.58</v>
      </c>
      <c r="AA46" s="9" t="s">
        <v>16</v>
      </c>
      <c r="AB46" s="9" t="s">
        <v>109</v>
      </c>
      <c r="AC46" s="52" t="s">
        <v>16</v>
      </c>
      <c r="AD46" s="15" t="n">
        <f aca="false">(I46+(I46*P46))*W46</f>
        <v>7.5764</v>
      </c>
      <c r="AE46" s="15" t="n">
        <f aca="false">(J46+(J46*Q46))*X46</f>
        <v>7.5764</v>
      </c>
      <c r="AG46" s="46" t="n">
        <v>409</v>
      </c>
      <c r="AH46" s="53" t="n">
        <f aca="false">ROUND((AD46*1000),0)</f>
        <v>7576</v>
      </c>
      <c r="AJ46" s="46" t="n">
        <v>409</v>
      </c>
      <c r="AK46" s="53" t="n">
        <f aca="false">ROUND((AE46*1000),0)</f>
        <v>7576</v>
      </c>
      <c r="AM46" s="39" t="n">
        <v>409</v>
      </c>
      <c r="AN46" s="39" t="n">
        <v>7576</v>
      </c>
      <c r="AO46" s="40" t="str">
        <f aca="false">IF(AH46=AN46,"ok", "nooooo")</f>
        <v>ok</v>
      </c>
    </row>
    <row r="47" customFormat="false" ht="24.7" hidden="false" customHeight="false" outlineLevel="0" collapsed="false">
      <c r="A47" s="11" t="n">
        <v>509</v>
      </c>
      <c r="B47" s="14" t="s">
        <v>51</v>
      </c>
      <c r="C47" s="6" t="s">
        <v>20</v>
      </c>
      <c r="E47" s="9" t="n">
        <v>2.3</v>
      </c>
      <c r="F47" s="9" t="s">
        <v>122</v>
      </c>
      <c r="G47" s="9" t="s">
        <v>132</v>
      </c>
      <c r="H47" s="49" t="s">
        <v>133</v>
      </c>
      <c r="I47" s="9" t="str">
        <f aca="false">LEFT(G47,3)</f>
        <v>2.3</v>
      </c>
      <c r="J47" s="9" t="str">
        <f aca="false">I47</f>
        <v>2.3</v>
      </c>
      <c r="L47" s="9" t="n">
        <v>1.6</v>
      </c>
      <c r="M47" s="9" t="s">
        <v>122</v>
      </c>
      <c r="N47" s="9" t="s">
        <v>134</v>
      </c>
      <c r="O47" s="9" t="s">
        <v>135</v>
      </c>
      <c r="P47" s="9" t="str">
        <f aca="false">LEFT(N47,3)</f>
        <v>1.6</v>
      </c>
      <c r="Q47" s="9" t="str">
        <f aca="false">P47</f>
        <v>1.6</v>
      </c>
      <c r="S47" s="9" t="n">
        <v>0.47</v>
      </c>
      <c r="T47" s="9" t="s">
        <v>126</v>
      </c>
      <c r="U47" s="9" t="n">
        <v>0.47</v>
      </c>
      <c r="V47" s="9" t="s">
        <v>127</v>
      </c>
      <c r="W47" s="9" t="str">
        <f aca="false">LEFT(U47,4)</f>
        <v>0.47</v>
      </c>
      <c r="X47" s="9" t="str">
        <f aca="false">W47</f>
        <v>0.47</v>
      </c>
      <c r="Z47" s="9" t="n">
        <v>2.81</v>
      </c>
      <c r="AA47" s="9" t="s">
        <v>16</v>
      </c>
      <c r="AB47" s="9" t="s">
        <v>109</v>
      </c>
      <c r="AC47" s="52" t="s">
        <v>16</v>
      </c>
      <c r="AD47" s="15" t="n">
        <f aca="false">(I47+(I47*P47))*W47</f>
        <v>2.8106</v>
      </c>
      <c r="AE47" s="15" t="n">
        <f aca="false">(J47+(J47*Q47))*X47</f>
        <v>2.8106</v>
      </c>
      <c r="AG47" s="46" t="n">
        <v>509</v>
      </c>
      <c r="AH47" s="53" t="n">
        <f aca="false">ROUND((AD47*1000),0)</f>
        <v>2811</v>
      </c>
      <c r="AJ47" s="46" t="n">
        <v>509</v>
      </c>
      <c r="AK47" s="53" t="n">
        <f aca="false">ROUND((AE47*1000),0)</f>
        <v>2811</v>
      </c>
      <c r="AM47" s="45" t="n">
        <v>509</v>
      </c>
      <c r="AN47" s="45" t="n">
        <v>2811</v>
      </c>
      <c r="AO47" s="40" t="str">
        <f aca="false">IF(AH47=AN47,"ok", "nooooo")</f>
        <v>ok</v>
      </c>
    </row>
    <row r="48" s="8" customFormat="true" ht="14.1" hidden="false" customHeight="false" outlineLevel="0" collapsed="false">
      <c r="A48" s="11" t="n">
        <v>110</v>
      </c>
      <c r="B48" s="5" t="s">
        <v>55</v>
      </c>
      <c r="C48" s="6" t="s">
        <v>15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7" t="s">
        <v>16</v>
      </c>
      <c r="L48" s="7" t="s">
        <v>16</v>
      </c>
      <c r="M48" s="7" t="s">
        <v>16</v>
      </c>
      <c r="N48" s="7" t="s">
        <v>16</v>
      </c>
      <c r="O48" s="7" t="s">
        <v>16</v>
      </c>
      <c r="P48" s="9" t="s">
        <v>16</v>
      </c>
      <c r="Q48" s="9" t="s">
        <v>16</v>
      </c>
      <c r="R48" s="7"/>
      <c r="S48" s="7" t="s">
        <v>16</v>
      </c>
      <c r="T48" s="7" t="s">
        <v>16</v>
      </c>
      <c r="U48" s="7" t="s">
        <v>16</v>
      </c>
      <c r="V48" s="7" t="s">
        <v>16</v>
      </c>
      <c r="W48" s="9" t="s">
        <v>16</v>
      </c>
      <c r="X48" s="9" t="s">
        <v>16</v>
      </c>
      <c r="Y48" s="7"/>
      <c r="Z48" s="7" t="s">
        <v>16</v>
      </c>
      <c r="AA48" s="7" t="s">
        <v>16</v>
      </c>
      <c r="AB48" s="7" t="s">
        <v>16</v>
      </c>
      <c r="AC48" s="7" t="s">
        <v>16</v>
      </c>
      <c r="AD48" s="43" t="s">
        <v>16</v>
      </c>
      <c r="AE48" s="43" t="s">
        <v>16</v>
      </c>
      <c r="AG48" s="46" t="n">
        <v>110</v>
      </c>
      <c r="AH48" s="44" t="n">
        <v>0</v>
      </c>
      <c r="AI48" s="45"/>
      <c r="AJ48" s="46" t="n">
        <v>110</v>
      </c>
      <c r="AK48" s="44" t="n">
        <v>0</v>
      </c>
      <c r="AL48" s="45"/>
      <c r="AM48" s="45" t="n">
        <v>110</v>
      </c>
      <c r="AN48" s="45" t="n">
        <v>0</v>
      </c>
      <c r="AO48" s="40" t="str">
        <f aca="false">IF(AH48=AN48,"ok", "nooooo")</f>
        <v>ok</v>
      </c>
    </row>
    <row r="49" s="8" customFormat="true" ht="14.1" hidden="false" customHeight="false" outlineLevel="0" collapsed="false">
      <c r="A49" s="11" t="n">
        <v>210</v>
      </c>
      <c r="B49" s="5" t="s">
        <v>55</v>
      </c>
      <c r="C49" s="6" t="s">
        <v>17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  <c r="L49" s="7" t="s">
        <v>16</v>
      </c>
      <c r="M49" s="7" t="s">
        <v>16</v>
      </c>
      <c r="N49" s="7" t="s">
        <v>16</v>
      </c>
      <c r="O49" s="7" t="s">
        <v>16</v>
      </c>
      <c r="P49" s="9" t="s">
        <v>16</v>
      </c>
      <c r="Q49" s="9" t="s">
        <v>16</v>
      </c>
      <c r="R49" s="7"/>
      <c r="S49" s="7" t="s">
        <v>16</v>
      </c>
      <c r="T49" s="7" t="s">
        <v>16</v>
      </c>
      <c r="U49" s="7" t="s">
        <v>16</v>
      </c>
      <c r="V49" s="7" t="s">
        <v>16</v>
      </c>
      <c r="W49" s="9" t="s">
        <v>16</v>
      </c>
      <c r="X49" s="9" t="s">
        <v>16</v>
      </c>
      <c r="Y49" s="7"/>
      <c r="Z49" s="7" t="s">
        <v>16</v>
      </c>
      <c r="AA49" s="7" t="s">
        <v>16</v>
      </c>
      <c r="AB49" s="7" t="s">
        <v>16</v>
      </c>
      <c r="AC49" s="7" t="s">
        <v>16</v>
      </c>
      <c r="AD49" s="43" t="s">
        <v>16</v>
      </c>
      <c r="AE49" s="43" t="s">
        <v>16</v>
      </c>
      <c r="AG49" s="46" t="n">
        <v>210</v>
      </c>
      <c r="AH49" s="44" t="n">
        <v>0</v>
      </c>
      <c r="AI49" s="45"/>
      <c r="AJ49" s="46" t="n">
        <v>210</v>
      </c>
      <c r="AK49" s="44" t="n">
        <v>0</v>
      </c>
      <c r="AL49" s="45"/>
      <c r="AM49" s="45" t="n">
        <v>210</v>
      </c>
      <c r="AN49" s="45" t="n">
        <v>0</v>
      </c>
      <c r="AO49" s="40" t="str">
        <f aca="false">IF(AH49=AN49,"ok", "nooooo")</f>
        <v>ok</v>
      </c>
    </row>
    <row r="50" s="8" customFormat="true" ht="14.1" hidden="false" customHeight="false" outlineLevel="0" collapsed="false">
      <c r="A50" s="11" t="n">
        <v>310</v>
      </c>
      <c r="B50" s="5" t="s">
        <v>55</v>
      </c>
      <c r="C50" s="6" t="s">
        <v>18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  <c r="L50" s="7" t="s">
        <v>16</v>
      </c>
      <c r="M50" s="7" t="s">
        <v>16</v>
      </c>
      <c r="N50" s="7" t="s">
        <v>16</v>
      </c>
      <c r="O50" s="7" t="s">
        <v>16</v>
      </c>
      <c r="P50" s="9" t="s">
        <v>16</v>
      </c>
      <c r="Q50" s="9" t="s">
        <v>16</v>
      </c>
      <c r="R50" s="7"/>
      <c r="S50" s="7" t="s">
        <v>16</v>
      </c>
      <c r="T50" s="7" t="s">
        <v>16</v>
      </c>
      <c r="U50" s="7" t="s">
        <v>16</v>
      </c>
      <c r="V50" s="7" t="s">
        <v>16</v>
      </c>
      <c r="W50" s="9" t="s">
        <v>16</v>
      </c>
      <c r="X50" s="9" t="s">
        <v>16</v>
      </c>
      <c r="Y50" s="7"/>
      <c r="Z50" s="7" t="s">
        <v>16</v>
      </c>
      <c r="AA50" s="7" t="s">
        <v>16</v>
      </c>
      <c r="AB50" s="7" t="s">
        <v>16</v>
      </c>
      <c r="AC50" s="7" t="s">
        <v>16</v>
      </c>
      <c r="AD50" s="43" t="s">
        <v>16</v>
      </c>
      <c r="AE50" s="43" t="s">
        <v>16</v>
      </c>
      <c r="AG50" s="46" t="n">
        <v>310</v>
      </c>
      <c r="AH50" s="44" t="n">
        <v>0</v>
      </c>
      <c r="AI50" s="45"/>
      <c r="AJ50" s="46" t="n">
        <v>310</v>
      </c>
      <c r="AK50" s="44" t="n">
        <v>0</v>
      </c>
      <c r="AL50" s="45"/>
      <c r="AM50" s="45" t="n">
        <v>310</v>
      </c>
      <c r="AN50" s="45" t="n">
        <v>0</v>
      </c>
      <c r="AO50" s="40" t="str">
        <f aca="false">IF(AH50=AN50,"ok", "nooooo")</f>
        <v>ok</v>
      </c>
    </row>
    <row r="51" s="8" customFormat="true" ht="14.1" hidden="false" customHeight="false" outlineLevel="0" collapsed="false">
      <c r="A51" s="11" t="n">
        <v>410</v>
      </c>
      <c r="B51" s="5" t="s">
        <v>55</v>
      </c>
      <c r="C51" s="6" t="s">
        <v>19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7" t="s">
        <v>16</v>
      </c>
      <c r="L51" s="7" t="s">
        <v>16</v>
      </c>
      <c r="M51" s="7" t="s">
        <v>16</v>
      </c>
      <c r="N51" s="7" t="s">
        <v>16</v>
      </c>
      <c r="O51" s="7" t="s">
        <v>16</v>
      </c>
      <c r="P51" s="9" t="s">
        <v>16</v>
      </c>
      <c r="Q51" s="9" t="s">
        <v>16</v>
      </c>
      <c r="R51" s="7"/>
      <c r="S51" s="7" t="s">
        <v>16</v>
      </c>
      <c r="T51" s="7" t="s">
        <v>16</v>
      </c>
      <c r="U51" s="7" t="s">
        <v>16</v>
      </c>
      <c r="V51" s="7" t="s">
        <v>16</v>
      </c>
      <c r="W51" s="9" t="s">
        <v>16</v>
      </c>
      <c r="X51" s="9" t="s">
        <v>16</v>
      </c>
      <c r="Y51" s="7"/>
      <c r="Z51" s="7" t="s">
        <v>16</v>
      </c>
      <c r="AA51" s="7" t="s">
        <v>16</v>
      </c>
      <c r="AB51" s="7" t="s">
        <v>16</v>
      </c>
      <c r="AC51" s="7" t="s">
        <v>16</v>
      </c>
      <c r="AD51" s="43" t="s">
        <v>16</v>
      </c>
      <c r="AE51" s="43" t="s">
        <v>16</v>
      </c>
      <c r="AG51" s="46" t="n">
        <v>410</v>
      </c>
      <c r="AH51" s="44" t="n">
        <v>0</v>
      </c>
      <c r="AI51" s="45"/>
      <c r="AJ51" s="46" t="n">
        <v>410</v>
      </c>
      <c r="AK51" s="44" t="n">
        <v>0</v>
      </c>
      <c r="AL51" s="45"/>
      <c r="AM51" s="45" t="n">
        <v>410</v>
      </c>
      <c r="AN51" s="45" t="n">
        <v>0</v>
      </c>
      <c r="AO51" s="40" t="str">
        <f aca="false">IF(AH51=AN51,"ok", "nooooo")</f>
        <v>ok</v>
      </c>
    </row>
    <row r="52" s="8" customFormat="true" ht="14.1" hidden="false" customHeight="false" outlineLevel="0" collapsed="false">
      <c r="A52" s="11" t="n">
        <v>510</v>
      </c>
      <c r="B52" s="5" t="s">
        <v>55</v>
      </c>
      <c r="C52" s="6" t="s">
        <v>20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7" t="s">
        <v>16</v>
      </c>
      <c r="L52" s="7" t="s">
        <v>16</v>
      </c>
      <c r="M52" s="7" t="s">
        <v>16</v>
      </c>
      <c r="N52" s="7" t="s">
        <v>16</v>
      </c>
      <c r="O52" s="7" t="s">
        <v>16</v>
      </c>
      <c r="P52" s="9" t="s">
        <v>16</v>
      </c>
      <c r="Q52" s="9" t="s">
        <v>16</v>
      </c>
      <c r="R52" s="7"/>
      <c r="S52" s="7" t="s">
        <v>16</v>
      </c>
      <c r="T52" s="7" t="s">
        <v>16</v>
      </c>
      <c r="U52" s="7" t="s">
        <v>16</v>
      </c>
      <c r="V52" s="7" t="s">
        <v>16</v>
      </c>
      <c r="W52" s="9" t="s">
        <v>16</v>
      </c>
      <c r="X52" s="9" t="s">
        <v>16</v>
      </c>
      <c r="Y52" s="7"/>
      <c r="Z52" s="7" t="s">
        <v>16</v>
      </c>
      <c r="AA52" s="7" t="s">
        <v>16</v>
      </c>
      <c r="AB52" s="7" t="s">
        <v>16</v>
      </c>
      <c r="AC52" s="7" t="s">
        <v>16</v>
      </c>
      <c r="AD52" s="43" t="s">
        <v>16</v>
      </c>
      <c r="AE52" s="43" t="s">
        <v>16</v>
      </c>
      <c r="AG52" s="46" t="n">
        <v>510</v>
      </c>
      <c r="AH52" s="44" t="n">
        <v>0</v>
      </c>
      <c r="AI52" s="45"/>
      <c r="AJ52" s="46" t="n">
        <v>510</v>
      </c>
      <c r="AK52" s="44" t="n">
        <v>0</v>
      </c>
      <c r="AL52" s="45"/>
      <c r="AM52" s="45" t="n">
        <v>510</v>
      </c>
      <c r="AN52" s="45" t="n">
        <v>0</v>
      </c>
      <c r="AO52" s="40" t="str">
        <f aca="false">IF(AH52=AN52,"ok", "nooooo")</f>
        <v>ok</v>
      </c>
    </row>
    <row r="53" s="8" customFormat="true" ht="13.8" hidden="false" customHeight="true" outlineLevel="0" collapsed="false">
      <c r="A53" s="11" t="n">
        <v>111</v>
      </c>
      <c r="B53" s="24" t="s">
        <v>56</v>
      </c>
      <c r="C53" s="6" t="s">
        <v>15</v>
      </c>
      <c r="E53" s="9" t="s">
        <v>146</v>
      </c>
      <c r="F53" s="9" t="s">
        <v>122</v>
      </c>
      <c r="G53" s="9" t="s">
        <v>16</v>
      </c>
      <c r="H53" s="49" t="s">
        <v>16</v>
      </c>
      <c r="I53" s="7" t="s">
        <v>16</v>
      </c>
      <c r="J53" s="7" t="s">
        <v>16</v>
      </c>
      <c r="L53" s="9" t="s">
        <v>146</v>
      </c>
      <c r="M53" s="9" t="s">
        <v>122</v>
      </c>
      <c r="N53" s="9" t="s">
        <v>16</v>
      </c>
      <c r="O53" s="9" t="s">
        <v>16</v>
      </c>
      <c r="P53" s="9" t="s">
        <v>16</v>
      </c>
      <c r="Q53" s="9" t="s">
        <v>16</v>
      </c>
      <c r="S53" s="9" t="n">
        <v>0.47</v>
      </c>
      <c r="T53" s="9" t="s">
        <v>122</v>
      </c>
      <c r="U53" s="9" t="s">
        <v>16</v>
      </c>
      <c r="V53" s="49" t="s">
        <v>152</v>
      </c>
      <c r="W53" s="9" t="s">
        <v>16</v>
      </c>
      <c r="X53" s="9" t="s">
        <v>16</v>
      </c>
      <c r="Z53" s="47" t="n">
        <v>2.41</v>
      </c>
      <c r="AA53" s="9" t="s">
        <v>16</v>
      </c>
      <c r="AB53" s="51" t="s">
        <v>153</v>
      </c>
      <c r="AC53" s="58" t="s">
        <v>154</v>
      </c>
      <c r="AD53" s="15" t="str">
        <f aca="false">LEFT(AB53, 3)</f>
        <v>2.5</v>
      </c>
      <c r="AE53" s="15" t="str">
        <f aca="false">AD53</f>
        <v>2.5</v>
      </c>
      <c r="AG53" s="46" t="n">
        <v>111</v>
      </c>
      <c r="AH53" s="53" t="n">
        <f aca="false">ROUND((AD53*1000),0)</f>
        <v>2500</v>
      </c>
      <c r="AI53" s="45"/>
      <c r="AJ53" s="46" t="n">
        <v>111</v>
      </c>
      <c r="AK53" s="53" t="n">
        <f aca="false">ROUND((AE53*1000),0)</f>
        <v>2500</v>
      </c>
      <c r="AL53" s="45"/>
      <c r="AM53" s="45" t="n">
        <v>111</v>
      </c>
      <c r="AN53" s="45" t="n">
        <v>2500</v>
      </c>
      <c r="AO53" s="40" t="str">
        <f aca="false">IF(AH53=AN53,"ok", "nooooo")</f>
        <v>ok</v>
      </c>
    </row>
    <row r="54" s="8" customFormat="true" ht="14.1" hidden="false" customHeight="false" outlineLevel="0" collapsed="false">
      <c r="A54" s="11" t="n">
        <v>211</v>
      </c>
      <c r="B54" s="25" t="s">
        <v>56</v>
      </c>
      <c r="C54" s="6" t="s">
        <v>17</v>
      </c>
      <c r="E54" s="9" t="s">
        <v>146</v>
      </c>
      <c r="F54" s="9" t="s">
        <v>122</v>
      </c>
      <c r="G54" s="9" t="s">
        <v>16</v>
      </c>
      <c r="H54" s="49" t="s">
        <v>16</v>
      </c>
      <c r="I54" s="7" t="s">
        <v>16</v>
      </c>
      <c r="J54" s="7" t="s">
        <v>16</v>
      </c>
      <c r="L54" s="9" t="s">
        <v>146</v>
      </c>
      <c r="M54" s="9" t="s">
        <v>122</v>
      </c>
      <c r="N54" s="9" t="s">
        <v>16</v>
      </c>
      <c r="O54" s="9" t="s">
        <v>16</v>
      </c>
      <c r="P54" s="9" t="s">
        <v>16</v>
      </c>
      <c r="Q54" s="9" t="s">
        <v>16</v>
      </c>
      <c r="S54" s="9" t="n">
        <v>0.47</v>
      </c>
      <c r="T54" s="9" t="s">
        <v>122</v>
      </c>
      <c r="U54" s="9" t="s">
        <v>16</v>
      </c>
      <c r="V54" s="49"/>
      <c r="W54" s="9" t="s">
        <v>16</v>
      </c>
      <c r="X54" s="9" t="s">
        <v>16</v>
      </c>
      <c r="Z54" s="47" t="n">
        <v>2.05</v>
      </c>
      <c r="AA54" s="9" t="s">
        <v>16</v>
      </c>
      <c r="AB54" s="51" t="s">
        <v>153</v>
      </c>
      <c r="AC54" s="58"/>
      <c r="AD54" s="15" t="str">
        <f aca="false">LEFT(AB54, 3)</f>
        <v>2.5</v>
      </c>
      <c r="AE54" s="15" t="str">
        <f aca="false">AD54</f>
        <v>2.5</v>
      </c>
      <c r="AG54" s="46" t="n">
        <v>211</v>
      </c>
      <c r="AH54" s="53" t="n">
        <f aca="false">ROUND((AD54*1000),0)</f>
        <v>2500</v>
      </c>
      <c r="AI54" s="45"/>
      <c r="AJ54" s="46" t="n">
        <v>211</v>
      </c>
      <c r="AK54" s="53" t="n">
        <f aca="false">ROUND((AE54*1000),0)</f>
        <v>2500</v>
      </c>
      <c r="AL54" s="45"/>
      <c r="AM54" s="45" t="n">
        <v>211</v>
      </c>
      <c r="AN54" s="45" t="n">
        <v>2500</v>
      </c>
      <c r="AO54" s="40" t="str">
        <f aca="false">IF(AH54=AN54,"ok", "nooooo")</f>
        <v>ok</v>
      </c>
    </row>
    <row r="55" s="8" customFormat="true" ht="14.1" hidden="false" customHeight="false" outlineLevel="0" collapsed="false">
      <c r="A55" s="11" t="n">
        <v>311</v>
      </c>
      <c r="B55" s="25" t="s">
        <v>56</v>
      </c>
      <c r="C55" s="6" t="s">
        <v>18</v>
      </c>
      <c r="E55" s="9" t="s">
        <v>146</v>
      </c>
      <c r="F55" s="9" t="s">
        <v>122</v>
      </c>
      <c r="G55" s="9" t="s">
        <v>16</v>
      </c>
      <c r="H55" s="49" t="s">
        <v>16</v>
      </c>
      <c r="I55" s="7" t="s">
        <v>16</v>
      </c>
      <c r="J55" s="7" t="s">
        <v>16</v>
      </c>
      <c r="L55" s="9" t="s">
        <v>146</v>
      </c>
      <c r="M55" s="9" t="s">
        <v>122</v>
      </c>
      <c r="N55" s="9" t="s">
        <v>16</v>
      </c>
      <c r="O55" s="9" t="s">
        <v>16</v>
      </c>
      <c r="P55" s="9" t="s">
        <v>16</v>
      </c>
      <c r="Q55" s="9" t="s">
        <v>16</v>
      </c>
      <c r="S55" s="9" t="n">
        <v>0.47</v>
      </c>
      <c r="T55" s="9" t="s">
        <v>122</v>
      </c>
      <c r="U55" s="9" t="s">
        <v>16</v>
      </c>
      <c r="V55" s="49"/>
      <c r="W55" s="9" t="s">
        <v>16</v>
      </c>
      <c r="X55" s="9" t="s">
        <v>16</v>
      </c>
      <c r="Z55" s="47" t="n">
        <v>5.54</v>
      </c>
      <c r="AA55" s="9" t="s">
        <v>16</v>
      </c>
      <c r="AB55" s="51" t="s">
        <v>153</v>
      </c>
      <c r="AC55" s="58"/>
      <c r="AD55" s="15" t="str">
        <f aca="false">LEFT(AB55, 3)</f>
        <v>2.5</v>
      </c>
      <c r="AE55" s="15" t="str">
        <f aca="false">AD55</f>
        <v>2.5</v>
      </c>
      <c r="AG55" s="46" t="n">
        <v>311</v>
      </c>
      <c r="AH55" s="53" t="n">
        <f aca="false">ROUND((AD55*1000),0)</f>
        <v>2500</v>
      </c>
      <c r="AI55" s="45"/>
      <c r="AJ55" s="46" t="n">
        <v>311</v>
      </c>
      <c r="AK55" s="53" t="n">
        <f aca="false">ROUND((AE55*1000),0)</f>
        <v>2500</v>
      </c>
      <c r="AL55" s="45"/>
      <c r="AM55" s="45" t="n">
        <v>311</v>
      </c>
      <c r="AN55" s="45" t="n">
        <v>2500</v>
      </c>
      <c r="AO55" s="40" t="str">
        <f aca="false">IF(AH55=AN55,"ok", "nooooo")</f>
        <v>ok</v>
      </c>
    </row>
    <row r="56" s="8" customFormat="true" ht="14.1" hidden="false" customHeight="false" outlineLevel="0" collapsed="false">
      <c r="A56" s="11" t="n">
        <v>411</v>
      </c>
      <c r="B56" s="25" t="s">
        <v>56</v>
      </c>
      <c r="C56" s="6" t="s">
        <v>19</v>
      </c>
      <c r="E56" s="9" t="s">
        <v>146</v>
      </c>
      <c r="F56" s="9" t="s">
        <v>122</v>
      </c>
      <c r="G56" s="9" t="s">
        <v>16</v>
      </c>
      <c r="H56" s="49" t="s">
        <v>16</v>
      </c>
      <c r="I56" s="7" t="s">
        <v>16</v>
      </c>
      <c r="J56" s="7" t="s">
        <v>16</v>
      </c>
      <c r="L56" s="9" t="s">
        <v>146</v>
      </c>
      <c r="M56" s="9" t="s">
        <v>122</v>
      </c>
      <c r="N56" s="9" t="s">
        <v>16</v>
      </c>
      <c r="O56" s="9" t="s">
        <v>16</v>
      </c>
      <c r="P56" s="9" t="s">
        <v>16</v>
      </c>
      <c r="Q56" s="9" t="s">
        <v>16</v>
      </c>
      <c r="S56" s="9" t="n">
        <v>0.47</v>
      </c>
      <c r="T56" s="9" t="s">
        <v>122</v>
      </c>
      <c r="U56" s="9" t="s">
        <v>16</v>
      </c>
      <c r="V56" s="49"/>
      <c r="W56" s="9" t="s">
        <v>16</v>
      </c>
      <c r="X56" s="9" t="s">
        <v>16</v>
      </c>
      <c r="Z56" s="47" t="n">
        <v>5.54</v>
      </c>
      <c r="AA56" s="9" t="s">
        <v>16</v>
      </c>
      <c r="AB56" s="51" t="s">
        <v>153</v>
      </c>
      <c r="AC56" s="58"/>
      <c r="AD56" s="15" t="str">
        <f aca="false">LEFT(AB56, 3)</f>
        <v>2.5</v>
      </c>
      <c r="AE56" s="15" t="str">
        <f aca="false">AD56</f>
        <v>2.5</v>
      </c>
      <c r="AG56" s="46" t="n">
        <v>411</v>
      </c>
      <c r="AH56" s="53" t="n">
        <f aca="false">ROUND((AD56*1000),0)</f>
        <v>2500</v>
      </c>
      <c r="AI56" s="45"/>
      <c r="AJ56" s="46" t="n">
        <v>411</v>
      </c>
      <c r="AK56" s="53" t="n">
        <f aca="false">ROUND((AE56*1000),0)</f>
        <v>2500</v>
      </c>
      <c r="AL56" s="45"/>
      <c r="AM56" s="45" t="n">
        <v>411</v>
      </c>
      <c r="AN56" s="45" t="n">
        <v>2500</v>
      </c>
      <c r="AO56" s="40" t="str">
        <f aca="false">IF(AH56=AN56,"ok", "nooooo")</f>
        <v>ok</v>
      </c>
    </row>
    <row r="57" s="8" customFormat="true" ht="14.1" hidden="false" customHeight="false" outlineLevel="0" collapsed="false">
      <c r="A57" s="11" t="n">
        <v>511</v>
      </c>
      <c r="B57" s="25" t="s">
        <v>56</v>
      </c>
      <c r="C57" s="6" t="s">
        <v>20</v>
      </c>
      <c r="E57" s="9" t="s">
        <v>146</v>
      </c>
      <c r="F57" s="9" t="s">
        <v>122</v>
      </c>
      <c r="G57" s="9" t="s">
        <v>16</v>
      </c>
      <c r="H57" s="49" t="s">
        <v>16</v>
      </c>
      <c r="I57" s="7" t="s">
        <v>16</v>
      </c>
      <c r="J57" s="7" t="s">
        <v>16</v>
      </c>
      <c r="L57" s="9" t="s">
        <v>146</v>
      </c>
      <c r="M57" s="9" t="s">
        <v>122</v>
      </c>
      <c r="N57" s="9" t="s">
        <v>16</v>
      </c>
      <c r="O57" s="9" t="s">
        <v>16</v>
      </c>
      <c r="P57" s="9" t="s">
        <v>16</v>
      </c>
      <c r="Q57" s="9" t="s">
        <v>16</v>
      </c>
      <c r="S57" s="9" t="n">
        <v>0.47</v>
      </c>
      <c r="T57" s="9" t="s">
        <v>122</v>
      </c>
      <c r="U57" s="9" t="s">
        <v>16</v>
      </c>
      <c r="V57" s="49"/>
      <c r="W57" s="9" t="s">
        <v>16</v>
      </c>
      <c r="X57" s="9" t="s">
        <v>16</v>
      </c>
      <c r="Z57" s="47" t="n">
        <v>2.05</v>
      </c>
      <c r="AA57" s="9" t="s">
        <v>16</v>
      </c>
      <c r="AB57" s="51" t="s">
        <v>153</v>
      </c>
      <c r="AC57" s="58"/>
      <c r="AD57" s="15" t="str">
        <f aca="false">LEFT(AB57, 3)</f>
        <v>2.5</v>
      </c>
      <c r="AE57" s="15" t="str">
        <f aca="false">AD57</f>
        <v>2.5</v>
      </c>
      <c r="AG57" s="46" t="n">
        <v>511</v>
      </c>
      <c r="AH57" s="53" t="n">
        <f aca="false">ROUND((AD57*1000),0)</f>
        <v>2500</v>
      </c>
      <c r="AI57" s="45"/>
      <c r="AJ57" s="46" t="n">
        <v>511</v>
      </c>
      <c r="AK57" s="53" t="n">
        <f aca="false">ROUND((AE57*1000),0)</f>
        <v>2500</v>
      </c>
      <c r="AL57" s="45"/>
      <c r="AM57" s="39" t="n">
        <v>511</v>
      </c>
      <c r="AN57" s="39" t="n">
        <v>2500</v>
      </c>
      <c r="AO57" s="40" t="str">
        <f aca="false">IF(AH57=AN57,"ok", "nooooo")</f>
        <v>ok</v>
      </c>
    </row>
  </sheetData>
  <mergeCells count="17">
    <mergeCell ref="E1:J1"/>
    <mergeCell ref="L1:Q1"/>
    <mergeCell ref="S1:X1"/>
    <mergeCell ref="Z1:AE1"/>
    <mergeCell ref="AG1:AH1"/>
    <mergeCell ref="AJ1:AK1"/>
    <mergeCell ref="AM1:AN1"/>
    <mergeCell ref="H13:H17"/>
    <mergeCell ref="O13:O15"/>
    <mergeCell ref="V13:V17"/>
    <mergeCell ref="H23:H26"/>
    <mergeCell ref="O23:O25"/>
    <mergeCell ref="V23:V27"/>
    <mergeCell ref="V28:V32"/>
    <mergeCell ref="H38:H42"/>
    <mergeCell ref="V53:V57"/>
    <mergeCell ref="AC53:AC57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" t="s">
        <v>71</v>
      </c>
      <c r="B1" s="0" t="s">
        <v>101</v>
      </c>
    </row>
    <row r="2" customFormat="false" ht="13.8" hidden="false" customHeight="false" outlineLevel="0" collapsed="false">
      <c r="A2" s="4" t="n">
        <v>101</v>
      </c>
      <c r="B2" s="0" t="n">
        <f aca="false">SOCf!Y3</f>
        <v>0</v>
      </c>
    </row>
    <row r="3" customFormat="false" ht="13.8" hidden="false" customHeight="false" outlineLevel="0" collapsed="false">
      <c r="A3" s="11" t="n">
        <v>201</v>
      </c>
      <c r="B3" s="0" t="n">
        <f aca="false">SOCf!Y4</f>
        <v>0</v>
      </c>
    </row>
    <row r="4" customFormat="false" ht="13.8" hidden="false" customHeight="false" outlineLevel="0" collapsed="false">
      <c r="A4" s="11" t="n">
        <v>301</v>
      </c>
      <c r="B4" s="0" t="n">
        <f aca="false">SOCf!Y5</f>
        <v>0</v>
      </c>
    </row>
    <row r="5" customFormat="false" ht="13.8" hidden="false" customHeight="false" outlineLevel="0" collapsed="false">
      <c r="A5" s="11" t="n">
        <v>401</v>
      </c>
      <c r="B5" s="0" t="n">
        <f aca="false">SOCf!Y6</f>
        <v>0</v>
      </c>
    </row>
    <row r="6" customFormat="false" ht="13.8" hidden="false" customHeight="false" outlineLevel="0" collapsed="false">
      <c r="A6" s="11" t="n">
        <v>501</v>
      </c>
      <c r="B6" s="0" t="n">
        <f aca="false">SOCf!Y7</f>
        <v>0</v>
      </c>
    </row>
    <row r="7" customFormat="false" ht="13.8" hidden="false" customHeight="false" outlineLevel="0" collapsed="false">
      <c r="A7" s="11" t="n">
        <v>102</v>
      </c>
      <c r="B7" s="0" t="n">
        <f aca="false">SOCf!Y8</f>
        <v>0</v>
      </c>
    </row>
    <row r="8" customFormat="false" ht="13.8" hidden="false" customHeight="false" outlineLevel="0" collapsed="false">
      <c r="A8" s="11" t="n">
        <v>202</v>
      </c>
      <c r="B8" s="0" t="n">
        <f aca="false">SOCf!Y9</f>
        <v>0</v>
      </c>
    </row>
    <row r="9" customFormat="false" ht="13.8" hidden="false" customHeight="false" outlineLevel="0" collapsed="false">
      <c r="A9" s="11" t="n">
        <v>302</v>
      </c>
      <c r="B9" s="0" t="n">
        <f aca="false">SOCf!Y10</f>
        <v>0</v>
      </c>
    </row>
    <row r="10" customFormat="false" ht="13.8" hidden="false" customHeight="false" outlineLevel="0" collapsed="false">
      <c r="A10" s="11" t="n">
        <v>402</v>
      </c>
      <c r="B10" s="0" t="n">
        <f aca="false">SOCf!Y11</f>
        <v>0</v>
      </c>
    </row>
    <row r="11" customFormat="false" ht="13.8" hidden="false" customHeight="false" outlineLevel="0" collapsed="false">
      <c r="A11" s="11" t="n">
        <v>502</v>
      </c>
      <c r="B11" s="0" t="n">
        <f aca="false">SOCf!Y12</f>
        <v>0</v>
      </c>
    </row>
    <row r="12" customFormat="false" ht="13.8" hidden="false" customHeight="false" outlineLevel="0" collapsed="false">
      <c r="A12" s="11" t="n">
        <v>103</v>
      </c>
      <c r="B12" s="0" t="n">
        <f aca="false">SOCf!Y13</f>
        <v>1000</v>
      </c>
    </row>
    <row r="13" customFormat="false" ht="13.8" hidden="false" customHeight="false" outlineLevel="0" collapsed="false">
      <c r="A13" s="11" t="n">
        <v>203</v>
      </c>
      <c r="B13" s="0" t="n">
        <f aca="false">SOCf!Y14</f>
        <v>1000</v>
      </c>
    </row>
    <row r="14" customFormat="false" ht="13.8" hidden="false" customHeight="false" outlineLevel="0" collapsed="false">
      <c r="A14" s="11" t="n">
        <v>303</v>
      </c>
      <c r="B14" s="0" t="n">
        <f aca="false">SOCf!Y15</f>
        <v>1000</v>
      </c>
    </row>
    <row r="15" customFormat="false" ht="13.8" hidden="false" customHeight="false" outlineLevel="0" collapsed="false">
      <c r="A15" s="11" t="n">
        <v>403</v>
      </c>
      <c r="B15" s="0" t="n">
        <f aca="false">SOCf!Y16</f>
        <v>1000</v>
      </c>
    </row>
    <row r="16" customFormat="false" ht="13.8" hidden="false" customHeight="false" outlineLevel="0" collapsed="false">
      <c r="A16" s="11" t="n">
        <v>503</v>
      </c>
      <c r="B16" s="0" t="n">
        <f aca="false">SOCf!Y17</f>
        <v>1000</v>
      </c>
    </row>
    <row r="17" customFormat="false" ht="13.8" hidden="false" customHeight="false" outlineLevel="0" collapsed="false">
      <c r="A17" s="11" t="n">
        <v>104</v>
      </c>
      <c r="B17" s="0" t="n">
        <f aca="false">SOCf!Y18</f>
        <v>950</v>
      </c>
    </row>
    <row r="18" customFormat="false" ht="13.8" hidden="false" customHeight="false" outlineLevel="0" collapsed="false">
      <c r="A18" s="11" t="n">
        <v>204</v>
      </c>
      <c r="B18" s="0" t="n">
        <f aca="false">SOCf!Y19</f>
        <v>970</v>
      </c>
    </row>
    <row r="19" customFormat="false" ht="13.8" hidden="false" customHeight="false" outlineLevel="0" collapsed="false">
      <c r="A19" s="11" t="n">
        <v>304</v>
      </c>
      <c r="B19" s="0" t="n">
        <f aca="false">SOCf!Y20</f>
        <v>970</v>
      </c>
    </row>
    <row r="20" customFormat="false" ht="13.8" hidden="false" customHeight="false" outlineLevel="0" collapsed="false">
      <c r="A20" s="11" t="n">
        <v>404</v>
      </c>
      <c r="B20" s="0" t="n">
        <f aca="false">SOCf!Y21</f>
        <v>970</v>
      </c>
    </row>
    <row r="21" customFormat="false" ht="13.8" hidden="false" customHeight="false" outlineLevel="0" collapsed="false">
      <c r="A21" s="11" t="n">
        <v>504</v>
      </c>
      <c r="B21" s="0" t="n">
        <f aca="false">SOCf!Y22</f>
        <v>960</v>
      </c>
    </row>
    <row r="22" customFormat="false" ht="13.8" hidden="false" customHeight="false" outlineLevel="0" collapsed="false">
      <c r="A22" s="11" t="n">
        <v>105</v>
      </c>
      <c r="B22" s="0" t="n">
        <f aca="false">SOCf!Y23</f>
        <v>1000</v>
      </c>
    </row>
    <row r="23" customFormat="false" ht="13.8" hidden="false" customHeight="false" outlineLevel="0" collapsed="false">
      <c r="A23" s="11" t="n">
        <v>205</v>
      </c>
      <c r="B23" s="0" t="n">
        <f aca="false">SOCf!Y24</f>
        <v>1000</v>
      </c>
    </row>
    <row r="24" customFormat="false" ht="13.8" hidden="false" customHeight="false" outlineLevel="0" collapsed="false">
      <c r="A24" s="11" t="n">
        <v>305</v>
      </c>
      <c r="B24" s="0" t="n">
        <f aca="false">SOCf!Y25</f>
        <v>1000</v>
      </c>
    </row>
    <row r="25" customFormat="false" ht="13.8" hidden="false" customHeight="false" outlineLevel="0" collapsed="false">
      <c r="A25" s="11" t="n">
        <v>405</v>
      </c>
      <c r="B25" s="0" t="n">
        <f aca="false">SOCf!Y26</f>
        <v>1000</v>
      </c>
    </row>
    <row r="26" customFormat="false" ht="13.8" hidden="false" customHeight="false" outlineLevel="0" collapsed="false">
      <c r="A26" s="11" t="n">
        <v>505</v>
      </c>
      <c r="B26" s="0" t="n">
        <f aca="false">SOCf!Y27</f>
        <v>1000</v>
      </c>
    </row>
    <row r="27" customFormat="false" ht="13.8" hidden="false" customHeight="false" outlineLevel="0" collapsed="false">
      <c r="A27" s="11" t="n">
        <v>106</v>
      </c>
      <c r="B27" s="0" t="n">
        <f aca="false">SOCf!Y28</f>
        <v>635</v>
      </c>
    </row>
    <row r="28" customFormat="false" ht="13.8" hidden="false" customHeight="false" outlineLevel="0" collapsed="false">
      <c r="A28" s="11" t="n">
        <v>206</v>
      </c>
      <c r="B28" s="0" t="n">
        <f aca="false">SOCf!Y29</f>
        <v>551</v>
      </c>
    </row>
    <row r="29" customFormat="false" ht="13.8" hidden="false" customHeight="false" outlineLevel="0" collapsed="false">
      <c r="A29" s="11" t="n">
        <v>306</v>
      </c>
      <c r="B29" s="0" t="n">
        <f aca="false">SOCf!Y30</f>
        <v>442</v>
      </c>
    </row>
    <row r="30" customFormat="false" ht="13.8" hidden="false" customHeight="false" outlineLevel="0" collapsed="false">
      <c r="A30" s="11" t="n">
        <v>406</v>
      </c>
      <c r="B30" s="0" t="n">
        <f aca="false">SOCf!Y31</f>
        <v>442</v>
      </c>
    </row>
    <row r="31" customFormat="false" ht="13.8" hidden="false" customHeight="false" outlineLevel="0" collapsed="false">
      <c r="A31" s="11" t="n">
        <v>506</v>
      </c>
      <c r="B31" s="0" t="n">
        <f aca="false">SOCf!Y32</f>
        <v>602</v>
      </c>
    </row>
    <row r="32" customFormat="false" ht="13.8" hidden="false" customHeight="false" outlineLevel="0" collapsed="false">
      <c r="A32" s="11" t="n">
        <v>107</v>
      </c>
      <c r="B32" s="0" t="n">
        <f aca="false">SOCf!Y33</f>
        <v>1000</v>
      </c>
    </row>
    <row r="33" customFormat="false" ht="13.8" hidden="false" customHeight="false" outlineLevel="0" collapsed="false">
      <c r="A33" s="11" t="n">
        <v>207</v>
      </c>
      <c r="B33" s="0" t="n">
        <f aca="false">SOCf!Y34</f>
        <v>1000</v>
      </c>
    </row>
    <row r="34" customFormat="false" ht="13.8" hidden="false" customHeight="false" outlineLevel="0" collapsed="false">
      <c r="A34" s="11" t="n">
        <v>307</v>
      </c>
      <c r="B34" s="0" t="n">
        <f aca="false">SOCf!Y35</f>
        <v>1000</v>
      </c>
    </row>
    <row r="35" customFormat="false" ht="13.8" hidden="false" customHeight="false" outlineLevel="0" collapsed="false">
      <c r="A35" s="11" t="n">
        <v>407</v>
      </c>
      <c r="B35" s="0" t="n">
        <f aca="false">SOCf!Y36</f>
        <v>1000</v>
      </c>
    </row>
    <row r="36" customFormat="false" ht="13.8" hidden="false" customHeight="false" outlineLevel="0" collapsed="false">
      <c r="A36" s="11" t="n">
        <v>507</v>
      </c>
      <c r="B36" s="0" t="n">
        <f aca="false">SOCf!Y37</f>
        <v>1000</v>
      </c>
    </row>
    <row r="37" customFormat="false" ht="13.8" hidden="false" customHeight="false" outlineLevel="0" collapsed="false">
      <c r="A37" s="17" t="n">
        <v>108</v>
      </c>
      <c r="B37" s="0" t="n">
        <f aca="false">SOCf!Y38</f>
        <v>827</v>
      </c>
    </row>
    <row r="38" customFormat="false" ht="13.8" hidden="false" customHeight="false" outlineLevel="0" collapsed="false">
      <c r="A38" s="17" t="n">
        <v>208</v>
      </c>
      <c r="B38" s="0" t="n">
        <f aca="false">SOCf!Y39</f>
        <v>657</v>
      </c>
    </row>
    <row r="39" customFormat="false" ht="13.8" hidden="false" customHeight="false" outlineLevel="0" collapsed="false">
      <c r="A39" s="17" t="n">
        <v>308</v>
      </c>
      <c r="B39" s="0" t="n">
        <f aca="false">SOCf!Y40</f>
        <v>613</v>
      </c>
    </row>
    <row r="40" customFormat="false" ht="13.8" hidden="false" customHeight="false" outlineLevel="0" collapsed="false">
      <c r="A40" s="17" t="n">
        <v>408</v>
      </c>
      <c r="B40" s="0" t="n">
        <f aca="false">SOCf!Y41</f>
        <v>613</v>
      </c>
    </row>
    <row r="41" customFormat="false" ht="13.8" hidden="false" customHeight="false" outlineLevel="0" collapsed="false">
      <c r="A41" s="59" t="n">
        <v>508</v>
      </c>
      <c r="B41" s="0" t="n">
        <f aca="false">SOCf!Y42</f>
        <v>753</v>
      </c>
    </row>
    <row r="42" customFormat="false" ht="13.8" hidden="false" customHeight="false" outlineLevel="0" collapsed="false">
      <c r="A42" s="11" t="n">
        <v>109</v>
      </c>
      <c r="B42" s="0" t="n">
        <f aca="false">SOCf!Y43</f>
        <v>1140</v>
      </c>
    </row>
    <row r="43" customFormat="false" ht="13.8" hidden="false" customHeight="false" outlineLevel="0" collapsed="false">
      <c r="A43" s="11" t="n">
        <v>209</v>
      </c>
      <c r="B43" s="0" t="n">
        <f aca="false">SOCf!Y44</f>
        <v>1170</v>
      </c>
    </row>
    <row r="44" customFormat="false" ht="13.8" hidden="false" customHeight="false" outlineLevel="0" collapsed="false">
      <c r="A44" s="11" t="n">
        <v>309</v>
      </c>
      <c r="B44" s="0" t="n">
        <f aca="false">SOCf!Y45</f>
        <v>1170</v>
      </c>
    </row>
    <row r="45" customFormat="false" ht="13.8" hidden="false" customHeight="false" outlineLevel="0" collapsed="false">
      <c r="A45" s="11" t="n">
        <v>409</v>
      </c>
      <c r="B45" s="0" t="n">
        <f aca="false">SOCf!Y46</f>
        <v>1170</v>
      </c>
    </row>
    <row r="46" customFormat="false" ht="13.8" hidden="false" customHeight="false" outlineLevel="0" collapsed="false">
      <c r="A46" s="11" t="n">
        <v>509</v>
      </c>
      <c r="B46" s="0" t="n">
        <f aca="false">SOCf!Y47</f>
        <v>1160</v>
      </c>
    </row>
    <row r="47" customFormat="false" ht="13.8" hidden="false" customHeight="false" outlineLevel="0" collapsed="false">
      <c r="A47" s="4" t="n">
        <v>110</v>
      </c>
      <c r="B47" s="0" t="n">
        <f aca="false">SOCf!Y48</f>
        <v>0</v>
      </c>
    </row>
    <row r="48" customFormat="false" ht="13.8" hidden="false" customHeight="false" outlineLevel="0" collapsed="false">
      <c r="A48" s="11" t="n">
        <v>210</v>
      </c>
      <c r="B48" s="0" t="n">
        <f aca="false">SOCf!Y49</f>
        <v>0</v>
      </c>
    </row>
    <row r="49" customFormat="false" ht="13.8" hidden="false" customHeight="false" outlineLevel="0" collapsed="false">
      <c r="A49" s="11" t="n">
        <v>310</v>
      </c>
      <c r="B49" s="0" t="n">
        <f aca="false">SOCf!Y50</f>
        <v>0</v>
      </c>
    </row>
    <row r="50" customFormat="false" ht="13.8" hidden="false" customHeight="false" outlineLevel="0" collapsed="false">
      <c r="A50" s="11" t="n">
        <v>410</v>
      </c>
      <c r="B50" s="0" t="n">
        <f aca="false">SOCf!Y51</f>
        <v>0</v>
      </c>
    </row>
    <row r="51" customFormat="false" ht="13.8" hidden="false" customHeight="false" outlineLevel="0" collapsed="false">
      <c r="A51" s="11" t="n">
        <v>510</v>
      </c>
      <c r="B51" s="0" t="n">
        <f aca="false">SOCf!Y52</f>
        <v>0</v>
      </c>
    </row>
    <row r="52" customFormat="false" ht="13.8" hidden="false" customHeight="false" outlineLevel="0" collapsed="false">
      <c r="A52" s="11" t="n">
        <v>111</v>
      </c>
      <c r="B52" s="0" t="n">
        <f aca="false">SOCf!Y53</f>
        <v>868</v>
      </c>
    </row>
    <row r="53" customFormat="false" ht="13.8" hidden="false" customHeight="false" outlineLevel="0" collapsed="false">
      <c r="A53" s="11" t="n">
        <v>211</v>
      </c>
      <c r="B53" s="0" t="n">
        <f aca="false">SOCf!Y54</f>
        <v>1034</v>
      </c>
    </row>
    <row r="54" customFormat="false" ht="13.8" hidden="false" customHeight="false" outlineLevel="0" collapsed="false">
      <c r="A54" s="11" t="n">
        <v>311</v>
      </c>
      <c r="B54" s="0" t="n">
        <f aca="false">SOCf!Y55</f>
        <v>920</v>
      </c>
    </row>
    <row r="55" customFormat="false" ht="13.8" hidden="false" customHeight="false" outlineLevel="0" collapsed="false">
      <c r="A55" s="11" t="n">
        <v>411</v>
      </c>
      <c r="B55" s="0" t="n">
        <f aca="false">SOCf!Y56</f>
        <v>920</v>
      </c>
    </row>
    <row r="56" customFormat="false" ht="13.8" hidden="false" customHeight="false" outlineLevel="0" collapsed="false">
      <c r="A56" s="11" t="n">
        <v>511</v>
      </c>
      <c r="B56" s="0" t="n">
        <f aca="false">SOCf!Y57</f>
        <v>960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71</v>
      </c>
      <c r="B1" s="0" t="s">
        <v>101</v>
      </c>
    </row>
    <row r="2" customFormat="false" ht="13.8" hidden="false" customHeight="false" outlineLevel="0" collapsed="false">
      <c r="A2" s="29" t="n">
        <v>11</v>
      </c>
      <c r="B2" s="0" t="n">
        <f aca="false">SOCr!J4</f>
        <v>34000</v>
      </c>
    </row>
    <row r="3" customFormat="false" ht="13.8" hidden="false" customHeight="false" outlineLevel="0" collapsed="false">
      <c r="A3" s="29" t="n">
        <v>12</v>
      </c>
      <c r="B3" s="0" t="n">
        <f aca="false">SOCr!J5</f>
        <v>31000</v>
      </c>
    </row>
    <row r="4" customFormat="false" ht="13.8" hidden="false" customHeight="false" outlineLevel="0" collapsed="false">
      <c r="A4" s="29" t="n">
        <v>13</v>
      </c>
      <c r="B4" s="0" t="n">
        <f aca="false">SOCr!J6</f>
        <v>39000</v>
      </c>
    </row>
    <row r="5" customFormat="false" ht="13.8" hidden="false" customHeight="false" outlineLevel="0" collapsed="false">
      <c r="A5" s="29" t="n">
        <v>14</v>
      </c>
      <c r="B5" s="0" t="n">
        <f aca="false">SOCr!J7</f>
        <v>66000</v>
      </c>
    </row>
    <row r="6" customFormat="false" ht="13.8" hidden="false" customHeight="false" outlineLevel="0" collapsed="false">
      <c r="A6" s="29" t="n">
        <v>15</v>
      </c>
      <c r="B6" s="0" t="n">
        <f aca="false">SOCr!J8</f>
        <v>34000</v>
      </c>
    </row>
    <row r="7" customFormat="false" ht="13.8" hidden="false" customHeight="false" outlineLevel="0" collapsed="false">
      <c r="A7" s="29" t="n">
        <v>103</v>
      </c>
      <c r="B7" s="0" t="n">
        <f aca="false">SOCr!J9</f>
        <v>86000</v>
      </c>
    </row>
    <row r="8" customFormat="false" ht="13.8" hidden="false" customHeight="false" outlineLevel="0" collapsed="false">
      <c r="A8" s="29" t="n">
        <v>104</v>
      </c>
      <c r="B8" s="0" t="n">
        <f aca="false">SOCr!J10</f>
        <v>86000</v>
      </c>
    </row>
    <row r="9" customFormat="false" ht="13.8" hidden="false" customHeight="false" outlineLevel="0" collapsed="false">
      <c r="A9" s="29" t="n">
        <v>1003</v>
      </c>
      <c r="B9" s="0" t="n">
        <f aca="false">SOCr!J11</f>
        <v>115000</v>
      </c>
    </row>
    <row r="10" customFormat="false" ht="13.8" hidden="false" customHeight="false" outlineLevel="0" collapsed="false">
      <c r="A10" s="29" t="n">
        <v>1004</v>
      </c>
      <c r="B10" s="0" t="n">
        <f aca="false">SOCr!J12</f>
        <v>115000</v>
      </c>
    </row>
    <row r="11" customFormat="false" ht="13.8" hidden="false" customHeight="false" outlineLevel="0" collapsed="false">
      <c r="A11" s="29" t="n">
        <v>1005</v>
      </c>
      <c r="B11" s="0" t="n">
        <f aca="false">SOCr!J13</f>
        <v>115000</v>
      </c>
    </row>
    <row r="12" customFormat="false" ht="13.8" hidden="false" customHeight="false" outlineLevel="0" collapsed="false">
      <c r="A12" s="29" t="n">
        <v>10001</v>
      </c>
      <c r="B12" s="0" t="n">
        <f aca="false">SOCr!J14</f>
        <v>88000</v>
      </c>
    </row>
    <row r="13" customFormat="false" ht="13.8" hidden="false" customHeight="false" outlineLevel="0" collapsed="false">
      <c r="A13" s="29" t="n">
        <v>10002</v>
      </c>
      <c r="B13" s="0" t="n">
        <f aca="false">SOCr!J15</f>
        <v>38000</v>
      </c>
    </row>
    <row r="14" customFormat="false" ht="13.8" hidden="false" customHeight="false" outlineLevel="0" collapsed="false">
      <c r="A14" s="29" t="n">
        <v>10003</v>
      </c>
      <c r="B14" s="0" t="n">
        <f aca="false">SOCr!J16</f>
        <v>65000</v>
      </c>
    </row>
    <row r="15" customFormat="false" ht="13.8" hidden="false" customHeight="false" outlineLevel="0" collapsed="false">
      <c r="A15" s="29" t="n">
        <v>10004</v>
      </c>
      <c r="B15" s="0" t="n">
        <f aca="false">SOCr!J17</f>
        <v>44000</v>
      </c>
    </row>
    <row r="16" customFormat="false" ht="13.8" hidden="false" customHeight="false" outlineLevel="0" collapsed="false">
      <c r="A16" s="29" t="n">
        <v>10005</v>
      </c>
      <c r="B16" s="0" t="n">
        <f aca="false">SOCr!J18</f>
        <v>88000</v>
      </c>
    </row>
    <row r="17" customFormat="false" ht="13.8" hidden="false" customHeight="false" outlineLevel="0" collapsed="false">
      <c r="A17" s="29" t="n">
        <v>100001</v>
      </c>
      <c r="B17" s="0" t="n">
        <f aca="false">SOCr!J19</f>
        <v>63000</v>
      </c>
    </row>
    <row r="18" customFormat="false" ht="13.8" hidden="false" customHeight="false" outlineLevel="0" collapsed="false">
      <c r="A18" s="29" t="n">
        <v>100002</v>
      </c>
      <c r="B18" s="0" t="n">
        <f aca="false">SOCr!J20</f>
        <v>35000</v>
      </c>
    </row>
    <row r="19" customFormat="false" ht="13.8" hidden="false" customHeight="false" outlineLevel="0" collapsed="false">
      <c r="A19" s="29" t="n">
        <v>100003</v>
      </c>
      <c r="B19" s="0" t="n">
        <f aca="false">SOCr!J21</f>
        <v>47000</v>
      </c>
    </row>
    <row r="20" customFormat="false" ht="13.8" hidden="false" customHeight="false" outlineLevel="0" collapsed="false">
      <c r="A20" s="29" t="n">
        <v>100004</v>
      </c>
      <c r="B20" s="0" t="n">
        <f aca="false">SOCr!J22</f>
        <v>60000</v>
      </c>
    </row>
    <row r="21" customFormat="false" ht="13.8" hidden="false" customHeight="false" outlineLevel="0" collapsed="false">
      <c r="A21" s="29" t="n">
        <v>100005</v>
      </c>
      <c r="B21" s="0" t="n">
        <f aca="false">SOCr!J23</f>
        <v>63000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" t="s">
        <v>71</v>
      </c>
      <c r="B1" s="0" t="s">
        <v>101</v>
      </c>
    </row>
    <row r="2" customFormat="false" ht="13.8" hidden="false" customHeight="false" outlineLevel="0" collapsed="false">
      <c r="A2" s="7" t="n">
        <v>101</v>
      </c>
      <c r="B2" s="60" t="n">
        <f aca="false">BC!AK3</f>
        <v>0</v>
      </c>
    </row>
    <row r="3" customFormat="false" ht="13.8" hidden="false" customHeight="false" outlineLevel="0" collapsed="false">
      <c r="A3" s="46" t="n">
        <v>201</v>
      </c>
      <c r="B3" s="60" t="n">
        <f aca="false">BC!AK4</f>
        <v>0</v>
      </c>
    </row>
    <row r="4" customFormat="false" ht="13.8" hidden="false" customHeight="false" outlineLevel="0" collapsed="false">
      <c r="A4" s="46" t="n">
        <v>301</v>
      </c>
      <c r="B4" s="60" t="n">
        <f aca="false">BC!AK5</f>
        <v>0</v>
      </c>
    </row>
    <row r="5" customFormat="false" ht="13.8" hidden="false" customHeight="false" outlineLevel="0" collapsed="false">
      <c r="A5" s="46" t="n">
        <v>401</v>
      </c>
      <c r="B5" s="60" t="n">
        <f aca="false">BC!AK6</f>
        <v>0</v>
      </c>
    </row>
    <row r="6" customFormat="false" ht="13.8" hidden="false" customHeight="false" outlineLevel="0" collapsed="false">
      <c r="A6" s="46" t="n">
        <v>501</v>
      </c>
      <c r="B6" s="60" t="n">
        <f aca="false">BC!AK7</f>
        <v>0</v>
      </c>
    </row>
    <row r="7" customFormat="false" ht="13.8" hidden="false" customHeight="false" outlineLevel="0" collapsed="false">
      <c r="A7" s="46" t="n">
        <v>102</v>
      </c>
      <c r="B7" s="60" t="n">
        <f aca="false">BC!AK8</f>
        <v>0</v>
      </c>
    </row>
    <row r="8" customFormat="false" ht="13.8" hidden="false" customHeight="false" outlineLevel="0" collapsed="false">
      <c r="A8" s="46" t="n">
        <v>202</v>
      </c>
      <c r="B8" s="60" t="n">
        <f aca="false">BC!AK9</f>
        <v>0</v>
      </c>
    </row>
    <row r="9" customFormat="false" ht="13.8" hidden="false" customHeight="false" outlineLevel="0" collapsed="false">
      <c r="A9" s="46" t="n">
        <v>302</v>
      </c>
      <c r="B9" s="60" t="n">
        <f aca="false">BC!AK10</f>
        <v>0</v>
      </c>
    </row>
    <row r="10" customFormat="false" ht="13.8" hidden="false" customHeight="false" outlineLevel="0" collapsed="false">
      <c r="A10" s="46" t="n">
        <v>402</v>
      </c>
      <c r="B10" s="60" t="n">
        <f aca="false">BC!AK11</f>
        <v>0</v>
      </c>
    </row>
    <row r="11" customFormat="false" ht="13.8" hidden="false" customHeight="false" outlineLevel="0" collapsed="false">
      <c r="A11" s="46" t="n">
        <v>502</v>
      </c>
      <c r="B11" s="60" t="n">
        <f aca="false">BC!AK12</f>
        <v>0</v>
      </c>
    </row>
    <row r="12" customFormat="false" ht="13.8" hidden="false" customHeight="false" outlineLevel="0" collapsed="false">
      <c r="A12" s="46" t="n">
        <v>103</v>
      </c>
      <c r="B12" s="60" t="n">
        <f aca="false">BC!AK13</f>
        <v>128216</v>
      </c>
    </row>
    <row r="13" customFormat="false" ht="13.8" hidden="false" customHeight="false" outlineLevel="0" collapsed="false">
      <c r="A13" s="46" t="n">
        <v>203</v>
      </c>
      <c r="B13" s="60" t="n">
        <f aca="false">BC!AK14</f>
        <v>126336</v>
      </c>
    </row>
    <row r="14" customFormat="false" ht="13.8" hidden="false" customHeight="false" outlineLevel="0" collapsed="false">
      <c r="A14" s="46" t="n">
        <v>303</v>
      </c>
      <c r="B14" s="60" t="n">
        <f aca="false">BC!AK15</f>
        <v>128216</v>
      </c>
    </row>
    <row r="15" customFormat="false" ht="13.8" hidden="false" customHeight="false" outlineLevel="0" collapsed="false">
      <c r="A15" s="46" t="n">
        <v>403</v>
      </c>
      <c r="B15" s="60" t="n">
        <f aca="false">BC!AK16</f>
        <v>193170</v>
      </c>
    </row>
    <row r="16" customFormat="false" ht="13.8" hidden="false" customHeight="false" outlineLevel="0" collapsed="false">
      <c r="A16" s="46" t="n">
        <v>503</v>
      </c>
      <c r="B16" s="60" t="n">
        <f aca="false">BC!AK17</f>
        <v>86551</v>
      </c>
    </row>
    <row r="17" customFormat="false" ht="13.8" hidden="false" customHeight="false" outlineLevel="0" collapsed="false">
      <c r="A17" s="46" t="n">
        <v>104</v>
      </c>
      <c r="B17" s="60" t="n">
        <f aca="false">BC!AK18</f>
        <v>6750</v>
      </c>
    </row>
    <row r="18" customFormat="false" ht="13.8" hidden="false" customHeight="false" outlineLevel="0" collapsed="false">
      <c r="A18" s="46" t="n">
        <v>204</v>
      </c>
      <c r="B18" s="60" t="n">
        <f aca="false">BC!AK19</f>
        <v>4370</v>
      </c>
    </row>
    <row r="19" customFormat="false" ht="13.8" hidden="false" customHeight="false" outlineLevel="0" collapsed="false">
      <c r="A19" s="46" t="n">
        <v>304</v>
      </c>
      <c r="B19" s="60" t="n">
        <f aca="false">BC!AK20</f>
        <v>8060</v>
      </c>
    </row>
    <row r="20" customFormat="false" ht="13.8" hidden="false" customHeight="false" outlineLevel="0" collapsed="false">
      <c r="A20" s="46" t="n">
        <v>404</v>
      </c>
      <c r="B20" s="60" t="n">
        <f aca="false">BC!AK21</f>
        <v>8060</v>
      </c>
    </row>
    <row r="21" customFormat="false" ht="13.8" hidden="false" customHeight="false" outlineLevel="0" collapsed="false">
      <c r="A21" s="46" t="n">
        <v>504</v>
      </c>
      <c r="B21" s="60" t="n">
        <f aca="false">BC!AK22</f>
        <v>2990</v>
      </c>
    </row>
    <row r="22" customFormat="false" ht="13.8" hidden="false" customHeight="false" outlineLevel="0" collapsed="false">
      <c r="A22" s="46" t="n">
        <v>105</v>
      </c>
      <c r="B22" s="60" t="n">
        <f aca="false">BC!AK23</f>
        <v>99321</v>
      </c>
    </row>
    <row r="23" customFormat="false" ht="13.8" hidden="false" customHeight="false" outlineLevel="0" collapsed="false">
      <c r="A23" s="46" t="n">
        <v>205</v>
      </c>
      <c r="B23" s="60" t="n">
        <f aca="false">BC!AK24</f>
        <v>56959</v>
      </c>
    </row>
    <row r="24" customFormat="false" ht="13.8" hidden="false" customHeight="false" outlineLevel="0" collapsed="false">
      <c r="A24" s="46" t="n">
        <v>305</v>
      </c>
      <c r="B24" s="60" t="n">
        <f aca="false">BC!AK25</f>
        <v>77000</v>
      </c>
    </row>
    <row r="25" customFormat="false" ht="13.8" hidden="false" customHeight="false" outlineLevel="0" collapsed="false">
      <c r="A25" s="46" t="n">
        <v>405</v>
      </c>
      <c r="B25" s="60" t="n">
        <f aca="false">BC!AK26</f>
        <v>143847</v>
      </c>
    </row>
    <row r="26" customFormat="false" ht="13.8" hidden="false" customHeight="false" outlineLevel="0" collapsed="false">
      <c r="A26" s="46" t="n">
        <v>505</v>
      </c>
      <c r="B26" s="60" t="n">
        <f aca="false">BC!AK27</f>
        <v>50354</v>
      </c>
    </row>
    <row r="27" customFormat="false" ht="13.8" hidden="false" customHeight="false" outlineLevel="0" collapsed="false">
      <c r="A27" s="46" t="n">
        <v>106</v>
      </c>
      <c r="B27" s="60" t="n">
        <f aca="false">BC!AK28</f>
        <v>5000</v>
      </c>
    </row>
    <row r="28" customFormat="false" ht="13.8" hidden="false" customHeight="false" outlineLevel="0" collapsed="false">
      <c r="A28" s="46" t="n">
        <v>206</v>
      </c>
      <c r="B28" s="60" t="n">
        <f aca="false">BC!AK29</f>
        <v>5000</v>
      </c>
    </row>
    <row r="29" customFormat="false" ht="13.8" hidden="false" customHeight="false" outlineLevel="0" collapsed="false">
      <c r="A29" s="46" t="n">
        <v>306</v>
      </c>
      <c r="B29" s="60" t="n">
        <f aca="false">BC!AK30</f>
        <v>5000</v>
      </c>
    </row>
    <row r="30" customFormat="false" ht="13.8" hidden="false" customHeight="false" outlineLevel="0" collapsed="false">
      <c r="A30" s="46" t="n">
        <v>406</v>
      </c>
      <c r="B30" s="60" t="n">
        <f aca="false">BC!AK31</f>
        <v>5000</v>
      </c>
    </row>
    <row r="31" customFormat="false" ht="13.8" hidden="false" customHeight="false" outlineLevel="0" collapsed="false">
      <c r="A31" s="46" t="n">
        <v>506</v>
      </c>
      <c r="B31" s="60" t="n">
        <f aca="false">BC!AK32</f>
        <v>5000</v>
      </c>
    </row>
    <row r="32" customFormat="false" ht="13.8" hidden="false" customHeight="false" outlineLevel="0" collapsed="false">
      <c r="A32" s="46" t="n">
        <v>107</v>
      </c>
      <c r="B32" s="60" t="n">
        <f aca="false">BC!AK33</f>
        <v>4822</v>
      </c>
    </row>
    <row r="33" customFormat="false" ht="13.8" hidden="false" customHeight="false" outlineLevel="0" collapsed="false">
      <c r="A33" s="46" t="n">
        <v>207</v>
      </c>
      <c r="B33" s="60" t="n">
        <f aca="false">BC!AK34</f>
        <v>4108</v>
      </c>
    </row>
    <row r="34" customFormat="false" ht="13.8" hidden="false" customHeight="false" outlineLevel="0" collapsed="false">
      <c r="A34" s="46" t="n">
        <v>307</v>
      </c>
      <c r="B34" s="60" t="n">
        <f aca="false">BC!AK35</f>
        <v>11073</v>
      </c>
    </row>
    <row r="35" customFormat="false" ht="13.8" hidden="false" customHeight="false" outlineLevel="0" collapsed="false">
      <c r="A35" s="46" t="n">
        <v>407</v>
      </c>
      <c r="B35" s="60" t="n">
        <f aca="false">BC!AK36</f>
        <v>11073</v>
      </c>
    </row>
    <row r="36" customFormat="false" ht="13.8" hidden="false" customHeight="false" outlineLevel="0" collapsed="false">
      <c r="A36" s="46" t="n">
        <v>507</v>
      </c>
      <c r="B36" s="60" t="n">
        <f aca="false">BC!AK37</f>
        <v>4108</v>
      </c>
    </row>
    <row r="37" customFormat="false" ht="13.8" hidden="false" customHeight="false" outlineLevel="0" collapsed="false">
      <c r="A37" s="46" t="n">
        <v>108</v>
      </c>
      <c r="B37" s="60" t="n">
        <f aca="false">BC!AK38</f>
        <v>11105</v>
      </c>
    </row>
    <row r="38" customFormat="false" ht="13.8" hidden="false" customHeight="false" outlineLevel="0" collapsed="false">
      <c r="A38" s="46" t="n">
        <v>208</v>
      </c>
      <c r="B38" s="60" t="n">
        <f aca="false">BC!AK39</f>
        <v>11105</v>
      </c>
    </row>
    <row r="39" customFormat="false" ht="13.8" hidden="false" customHeight="false" outlineLevel="0" collapsed="false">
      <c r="A39" s="46" t="n">
        <v>308</v>
      </c>
      <c r="B39" s="60" t="n">
        <f aca="false">BC!AK40</f>
        <v>11105</v>
      </c>
    </row>
    <row r="40" customFormat="false" ht="13.8" hidden="false" customHeight="false" outlineLevel="0" collapsed="false">
      <c r="A40" s="46" t="n">
        <v>408</v>
      </c>
      <c r="B40" s="60" t="n">
        <f aca="false">BC!AK41</f>
        <v>11105</v>
      </c>
    </row>
    <row r="41" customFormat="false" ht="13.8" hidden="false" customHeight="false" outlineLevel="0" collapsed="false">
      <c r="A41" s="46" t="n">
        <v>508</v>
      </c>
      <c r="B41" s="60" t="n">
        <f aca="false">BC!AK42</f>
        <v>11105</v>
      </c>
    </row>
    <row r="42" customFormat="false" ht="13.8" hidden="false" customHeight="false" outlineLevel="0" collapsed="false">
      <c r="A42" s="46" t="n">
        <v>109</v>
      </c>
      <c r="B42" s="60" t="n">
        <f aca="false">BC!AK43</f>
        <v>6345</v>
      </c>
    </row>
    <row r="43" customFormat="false" ht="13.8" hidden="false" customHeight="false" outlineLevel="0" collapsed="false">
      <c r="A43" s="46" t="n">
        <v>209</v>
      </c>
      <c r="B43" s="60" t="n">
        <f aca="false">BC!AK44</f>
        <v>4108</v>
      </c>
    </row>
    <row r="44" customFormat="false" ht="13.8" hidden="false" customHeight="false" outlineLevel="0" collapsed="false">
      <c r="A44" s="46" t="n">
        <v>309</v>
      </c>
      <c r="B44" s="60" t="n">
        <f aca="false">BC!AK45</f>
        <v>7576</v>
      </c>
    </row>
    <row r="45" customFormat="false" ht="13.8" hidden="false" customHeight="false" outlineLevel="0" collapsed="false">
      <c r="A45" s="46" t="n">
        <v>409</v>
      </c>
      <c r="B45" s="60" t="n">
        <f aca="false">BC!AK46</f>
        <v>7576</v>
      </c>
    </row>
    <row r="46" customFormat="false" ht="13.8" hidden="false" customHeight="false" outlineLevel="0" collapsed="false">
      <c r="A46" s="46" t="n">
        <v>509</v>
      </c>
      <c r="B46" s="60" t="n">
        <f aca="false">BC!AK47</f>
        <v>2811</v>
      </c>
    </row>
    <row r="47" customFormat="false" ht="13.8" hidden="false" customHeight="false" outlineLevel="0" collapsed="false">
      <c r="A47" s="46" t="n">
        <v>110</v>
      </c>
      <c r="B47" s="60" t="n">
        <f aca="false">BC!AK48</f>
        <v>0</v>
      </c>
    </row>
    <row r="48" customFormat="false" ht="13.8" hidden="false" customHeight="false" outlineLevel="0" collapsed="false">
      <c r="A48" s="46" t="n">
        <v>210</v>
      </c>
      <c r="B48" s="60" t="n">
        <f aca="false">BC!AK49</f>
        <v>0</v>
      </c>
    </row>
    <row r="49" customFormat="false" ht="13.8" hidden="false" customHeight="false" outlineLevel="0" collapsed="false">
      <c r="A49" s="46" t="n">
        <v>310</v>
      </c>
      <c r="B49" s="60" t="n">
        <f aca="false">BC!AK50</f>
        <v>0</v>
      </c>
    </row>
    <row r="50" customFormat="false" ht="13.8" hidden="false" customHeight="false" outlineLevel="0" collapsed="false">
      <c r="A50" s="46" t="n">
        <v>410</v>
      </c>
      <c r="B50" s="60" t="n">
        <f aca="false">BC!AK51</f>
        <v>0</v>
      </c>
    </row>
    <row r="51" customFormat="false" ht="13.8" hidden="false" customHeight="false" outlineLevel="0" collapsed="false">
      <c r="A51" s="46" t="n">
        <v>510</v>
      </c>
      <c r="B51" s="60" t="n">
        <f aca="false">BC!AK52</f>
        <v>0</v>
      </c>
    </row>
    <row r="52" customFormat="false" ht="13.8" hidden="false" customHeight="false" outlineLevel="0" collapsed="false">
      <c r="A52" s="46" t="n">
        <v>111</v>
      </c>
      <c r="B52" s="60" t="n">
        <f aca="false">BC!AK53</f>
        <v>2500</v>
      </c>
    </row>
    <row r="53" customFormat="false" ht="13.8" hidden="false" customHeight="false" outlineLevel="0" collapsed="false">
      <c r="A53" s="46" t="n">
        <v>211</v>
      </c>
      <c r="B53" s="60" t="n">
        <f aca="false">BC!AK54</f>
        <v>2500</v>
      </c>
    </row>
    <row r="54" customFormat="false" ht="13.8" hidden="false" customHeight="false" outlineLevel="0" collapsed="false">
      <c r="A54" s="46" t="n">
        <v>311</v>
      </c>
      <c r="B54" s="60" t="n">
        <f aca="false">BC!AK55</f>
        <v>2500</v>
      </c>
    </row>
    <row r="55" customFormat="false" ht="13.8" hidden="false" customHeight="false" outlineLevel="0" collapsed="false">
      <c r="A55" s="46" t="n">
        <v>411</v>
      </c>
      <c r="B55" s="60" t="n">
        <f aca="false">BC!AK56</f>
        <v>2500</v>
      </c>
    </row>
    <row r="56" customFormat="false" ht="13.8" hidden="false" customHeight="false" outlineLevel="0" collapsed="false">
      <c r="A56" s="46" t="n">
        <v>511</v>
      </c>
      <c r="B56" s="60" t="n">
        <f aca="false">BC!AK57</f>
        <v>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642</TotalTime>
  <Application>LibreOffice/6.0.7.3$Linux_X86_64 LibreOffice_project/00m0$Build-3</Application>
  <Company>WWU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2019-03-26T14:29:49Z</dcterms:created>
  <dc:creator>Herr Renan Maron Barroso</dc:creator>
  <dc:description/>
  <dc:language>en-US</dc:language>
  <cp:lastModifiedBy/>
  <dcterms:modified xsi:type="dcterms:W3CDTF">2019-04-23T14:50:05Z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