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Judth\Documents\Schule\4.AHIFS\BWM²\"/>
    </mc:Choice>
  </mc:AlternateContent>
  <bookViews>
    <workbookView xWindow="0" yWindow="0" windowWidth="11006" windowHeight="7594" xr2:uid="{591AB7D2-1659-4AC4-AA5A-6B3B496F7D8C}"/>
  </bookViews>
  <sheets>
    <sheet name="Fußballclu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29" i="1"/>
  <c r="I30" i="1"/>
  <c r="I31" i="1"/>
  <c r="H31" i="1"/>
  <c r="J31" i="1" s="1"/>
  <c r="H30" i="1"/>
  <c r="J30" i="1" s="1"/>
  <c r="H29" i="1"/>
  <c r="J29" i="1" s="1"/>
  <c r="H28" i="1"/>
  <c r="H27" i="1"/>
  <c r="J27" i="1" s="1"/>
  <c r="H26" i="1"/>
  <c r="J26" i="1" s="1"/>
  <c r="H25" i="1"/>
  <c r="J25" i="1" s="1"/>
  <c r="H24" i="1"/>
  <c r="H23" i="1"/>
  <c r="J23" i="1" s="1"/>
  <c r="H22" i="1"/>
  <c r="J22" i="1" s="1"/>
  <c r="H21" i="1"/>
  <c r="J21" i="1" s="1"/>
  <c r="K21" i="1" s="1"/>
  <c r="I4" i="1"/>
  <c r="I5" i="1"/>
  <c r="I6" i="1"/>
  <c r="I7" i="1"/>
  <c r="I8" i="1"/>
  <c r="I9" i="1"/>
  <c r="I10" i="1"/>
  <c r="I11" i="1"/>
  <c r="I12" i="1"/>
  <c r="I13" i="1"/>
  <c r="I14" i="1"/>
  <c r="H4" i="1"/>
  <c r="J4" i="1" s="1"/>
  <c r="K4" i="1" s="1"/>
  <c r="H5" i="1"/>
  <c r="H6" i="1"/>
  <c r="H7" i="1"/>
  <c r="J7" i="1" s="1"/>
  <c r="H8" i="1"/>
  <c r="J8" i="1" s="1"/>
  <c r="H9" i="1"/>
  <c r="H10" i="1"/>
  <c r="H11" i="1"/>
  <c r="J11" i="1" s="1"/>
  <c r="H12" i="1"/>
  <c r="J12" i="1" s="1"/>
  <c r="H13" i="1"/>
  <c r="H14" i="1"/>
  <c r="J24" i="1" l="1"/>
  <c r="J28" i="1"/>
  <c r="K22" i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J14" i="1"/>
  <c r="J6" i="1"/>
  <c r="J13" i="1"/>
  <c r="J9" i="1"/>
  <c r="J5" i="1"/>
  <c r="K5" i="1" s="1"/>
  <c r="J10" i="1"/>
  <c r="K6" i="1" l="1"/>
  <c r="K7" i="1" s="1"/>
  <c r="K8" i="1" s="1"/>
  <c r="K9" i="1" s="1"/>
  <c r="K10" i="1" s="1"/>
  <c r="K11" i="1" s="1"/>
  <c r="K12" i="1" s="1"/>
  <c r="K13" i="1" s="1"/>
  <c r="K14" i="1" s="1"/>
  <c r="K15" i="1" s="1"/>
</calcChain>
</file>

<file path=xl/sharedStrings.xml><?xml version="1.0" encoding="utf-8"?>
<sst xmlns="http://schemas.openxmlformats.org/spreadsheetml/2006/main" count="24" uniqueCount="12">
  <si>
    <t>Jahre</t>
  </si>
  <si>
    <t>Investitionen</t>
  </si>
  <si>
    <t>Spielergehälter</t>
  </si>
  <si>
    <t>Ausbildungskosten</t>
  </si>
  <si>
    <t>sonstige</t>
  </si>
  <si>
    <t>Restwert</t>
  </si>
  <si>
    <t>Erträge</t>
  </si>
  <si>
    <t>Summe</t>
  </si>
  <si>
    <t>Abzins.Faktor</t>
  </si>
  <si>
    <t>Barwert</t>
  </si>
  <si>
    <t>Kumul. Barwert</t>
  </si>
  <si>
    <t>Kapitalwert des Vereines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</si>
</sst>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18"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0B6D1-DDD9-4F7F-BA84-E81136A1E469}" name="Tabelle1" displayName="Tabelle1" ref="A3:K14" totalsRowShown="0">
  <autoFilter ref="A3:K14" xr:uid="{693C61D5-ABAC-4A8C-8221-53FDA3CC7915}"/>
  <tableColumns count="11">
    <tableColumn id="1" xr3:uid="{9B15B7E5-E5FF-44BE-A949-9E1A46331F49}" name="Jahre"/>
    <tableColumn id="2" xr3:uid="{EDE9D9D6-086E-4FFD-87D4-D7A155422EF9}" name="Investitionen"/>
    <tableColumn id="3" xr3:uid="{9B5D3CD9-ADEA-47D1-B515-6DFE5916D05B}" name="Spielergehälter" dataDxfId="17"/>
    <tableColumn id="4" xr3:uid="{AB2A2EC1-C09B-4251-8A89-57464C8E0598}" name="Ausbildungskosten" dataDxfId="16"/>
    <tableColumn id="5" xr3:uid="{A26D881A-5705-413A-BC8F-8367A97D2D3D}" name="sonstige" dataDxfId="15"/>
    <tableColumn id="6" xr3:uid="{579FF957-157C-4A8F-97CD-4636E38073BA}" name="Restwert" dataDxfId="14"/>
    <tableColumn id="7" xr3:uid="{847A68FF-0554-4257-84D2-F613CF46E062}" name="Erträge" dataDxfId="13"/>
    <tableColumn id="8" xr3:uid="{F4C9DEEC-009E-4E8B-BE48-209AA2E1B557}" name="Summe" dataDxfId="12">
      <calculatedColumnFormula>SUM(Tabelle1[[#This Row],[Investitionen]:[Erträge]])</calculatedColumnFormula>
    </tableColumn>
    <tableColumn id="9" xr3:uid="{51C99FDB-4E1E-4F34-9044-184CE1E37221}" name="Abzins.Faktor" dataDxfId="11">
      <calculatedColumnFormula>1/(1+0.08)^A4</calculatedColumnFormula>
    </tableColumn>
    <tableColumn id="10" xr3:uid="{4C7E6D19-3DC7-4DB3-8F15-D24D8E2A0E3D}" name="Barwert" dataDxfId="10">
      <calculatedColumnFormula>Tabelle1[[#This Row],[Summe]]*Tabelle1[[#This Row],[Abzins.Faktor]]</calculatedColumnFormula>
    </tableColumn>
    <tableColumn id="11" xr3:uid="{6E62744C-4D6E-4481-801F-63DD7331DAAA}" name="Kumul. Barwert" dataDxfId="9">
      <calculatedColumnFormula>Tabelle1[[#This Row],[Barwert]]</calculatedColumnFormula>
    </tableColumn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5BAE72-AEDD-4E19-980C-66420631FB8E}" name="Tabelle14" displayName="Tabelle14" ref="A20:K31" totalsRowShown="0">
  <autoFilter ref="A20:K31" xr:uid="{29937D87-9990-4040-AA6D-AFE6D2CE7096}"/>
  <tableColumns count="11">
    <tableColumn id="1" xr3:uid="{E0CEE9FB-4FC0-4FBF-9656-0F5533D2F27C}" name="Jahre"/>
    <tableColumn id="2" xr3:uid="{C82876E1-4B52-46DB-81CB-8A37C76C9C18}" name="Investitionen"/>
    <tableColumn id="3" xr3:uid="{0DCC28C9-92F1-4B9C-8285-27AB0738058F}" name="Spielergehälter" dataDxfId="8"/>
    <tableColumn id="4" xr3:uid="{3FD9C0F5-ADFE-455B-B00F-60EA11791C83}" name="Ausbildungskosten" dataDxfId="7"/>
    <tableColumn id="5" xr3:uid="{A316D3A7-9EDF-4EE8-8EE8-67869568F7F0}" name="sonstige" dataDxfId="6"/>
    <tableColumn id="6" xr3:uid="{D0D1A49F-2CB6-4006-82B0-C8D5715D3436}" name="Restwert" dataDxfId="5"/>
    <tableColumn id="7" xr3:uid="{FCD6B429-9AAB-47E4-9CD6-95075B03BD22}" name="Erträge" dataDxfId="4"/>
    <tableColumn id="8" xr3:uid="{1EBD04C8-D716-440C-9F72-322E6377B88E}" name="Summe" dataDxfId="3">
      <calculatedColumnFormula>SUM(Tabelle14[[#This Row],[Investitionen]:[Erträge]])</calculatedColumnFormula>
    </tableColumn>
    <tableColumn id="9" xr3:uid="{C7B38DD1-EC2C-4F35-A35D-54262C4590C7}" name="Abzins.Faktor" dataDxfId="0">
      <calculatedColumnFormula>1/(1+0.11)^A21</calculatedColumnFormula>
    </tableColumn>
    <tableColumn id="10" xr3:uid="{55174D3E-2A67-4145-8AFA-DEB9ECCCF379}" name="Barwert" dataDxfId="2">
      <calculatedColumnFormula>Tabelle14[[#This Row],[Summe]]*Tabelle14[[#This Row],[Abzins.Faktor]]</calculatedColumnFormula>
    </tableColumn>
    <tableColumn id="11" xr3:uid="{C1DFE62F-EAB1-4F85-A495-3FE41EF91238}" name="Kumul. Barwert" dataDxfId="1">
      <calculatedColumnFormula>Tabelle14[[#This Row],[Barwert]]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BA08-E545-4A6F-B4A5-50F157BCDA88}">
  <dimension ref="A3:K32"/>
  <sheetViews>
    <sheetView tabSelected="1" zoomScaleNormal="100" workbookViewId="0">
      <selection activeCell="G18" sqref="G18"/>
    </sheetView>
  </sheetViews>
  <sheetFormatPr baseColWidth="10" defaultRowHeight="14.6" x14ac:dyDescent="0.4"/>
  <cols>
    <col min="2" max="2" width="13.53515625" customWidth="1"/>
    <col min="3" max="3" width="15.07421875" customWidth="1"/>
    <col min="4" max="4" width="18.15234375" customWidth="1"/>
    <col min="9" max="9" width="13.765625" customWidth="1"/>
    <col min="11" max="11" width="15.53515625" customWidth="1"/>
  </cols>
  <sheetData>
    <row r="3" spans="1:11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">
      <c r="A4">
        <v>0</v>
      </c>
      <c r="B4">
        <v>-50</v>
      </c>
      <c r="C4" s="1"/>
      <c r="D4" s="1"/>
      <c r="E4" s="1"/>
      <c r="F4" s="1">
        <v>40</v>
      </c>
      <c r="G4" s="1"/>
      <c r="H4" s="1">
        <f>SUM(Tabelle1[[#This Row],[Investitionen]:[Erträge]])</f>
        <v>-10</v>
      </c>
      <c r="I4" s="1">
        <f t="shared" ref="I4:I14" si="0">1/(1+0.08)^A4</f>
        <v>1</v>
      </c>
      <c r="J4" s="2">
        <f>Tabelle1[[#This Row],[Summe]]*Tabelle1[[#This Row],[Abzins.Faktor]]</f>
        <v>-10</v>
      </c>
      <c r="K4" s="1">
        <f>Tabelle1[[#This Row],[Barwert]]</f>
        <v>-10</v>
      </c>
    </row>
    <row r="5" spans="1:11" x14ac:dyDescent="0.4">
      <c r="A5">
        <v>1</v>
      </c>
      <c r="C5" s="1">
        <v>4.5</v>
      </c>
      <c r="D5" s="1">
        <v>3.5</v>
      </c>
      <c r="E5" s="1">
        <v>10</v>
      </c>
      <c r="F5" s="1"/>
      <c r="G5" s="1">
        <v>20</v>
      </c>
      <c r="H5" s="1">
        <f>SUM(Tabelle1[[#This Row],[Investitionen]:[Erträge]])</f>
        <v>38</v>
      </c>
      <c r="I5" s="1">
        <f t="shared" si="0"/>
        <v>0.92592592592592582</v>
      </c>
      <c r="J5" s="2">
        <f>Tabelle1[[#This Row],[Summe]]*Tabelle1[[#This Row],[Abzins.Faktor]]</f>
        <v>35.185185185185183</v>
      </c>
      <c r="K5" s="1">
        <f>K4+Tabelle1[[#This Row],[Barwert]]</f>
        <v>25.185185185185183</v>
      </c>
    </row>
    <row r="6" spans="1:11" x14ac:dyDescent="0.4">
      <c r="A6">
        <v>2</v>
      </c>
      <c r="C6" s="1">
        <v>4.5</v>
      </c>
      <c r="D6" s="1">
        <v>3.5</v>
      </c>
      <c r="E6" s="1">
        <v>10</v>
      </c>
      <c r="F6" s="1"/>
      <c r="G6" s="1">
        <v>20</v>
      </c>
      <c r="H6" s="1">
        <f>SUM(Tabelle1[[#This Row],[Investitionen]:[Erträge]])</f>
        <v>38</v>
      </c>
      <c r="I6" s="1">
        <f t="shared" si="0"/>
        <v>0.85733882030178321</v>
      </c>
      <c r="J6" s="2">
        <f>Tabelle1[[#This Row],[Summe]]*Tabelle1[[#This Row],[Abzins.Faktor]]</f>
        <v>32.578875171467764</v>
      </c>
      <c r="K6" s="1">
        <f>K5+Tabelle1[[#This Row],[Barwert]]</f>
        <v>57.764060356652948</v>
      </c>
    </row>
    <row r="7" spans="1:11" x14ac:dyDescent="0.4">
      <c r="A7">
        <v>3</v>
      </c>
      <c r="C7" s="1">
        <v>4.5</v>
      </c>
      <c r="D7" s="1">
        <v>3.5</v>
      </c>
      <c r="E7" s="1">
        <v>10</v>
      </c>
      <c r="F7" s="1"/>
      <c r="G7" s="1">
        <v>20</v>
      </c>
      <c r="H7" s="1">
        <f>SUM(Tabelle1[[#This Row],[Investitionen]:[Erträge]])</f>
        <v>38</v>
      </c>
      <c r="I7" s="1">
        <f t="shared" si="0"/>
        <v>0.79383224102016958</v>
      </c>
      <c r="J7" s="2">
        <f>Tabelle1[[#This Row],[Summe]]*Tabelle1[[#This Row],[Abzins.Faktor]]</f>
        <v>30.165625158766446</v>
      </c>
      <c r="K7" s="1">
        <f>K6+Tabelle1[[#This Row],[Barwert]]</f>
        <v>87.929685515419393</v>
      </c>
    </row>
    <row r="8" spans="1:11" x14ac:dyDescent="0.4">
      <c r="A8">
        <v>4</v>
      </c>
      <c r="C8" s="1">
        <v>4.5</v>
      </c>
      <c r="D8" s="1">
        <v>3.5</v>
      </c>
      <c r="E8" s="1">
        <v>10</v>
      </c>
      <c r="F8" s="1"/>
      <c r="G8" s="1">
        <v>25</v>
      </c>
      <c r="H8" s="1">
        <f>SUM(Tabelle1[[#This Row],[Investitionen]:[Erträge]])</f>
        <v>43</v>
      </c>
      <c r="I8" s="1">
        <f t="shared" si="0"/>
        <v>0.73502985279645328</v>
      </c>
      <c r="J8" s="2">
        <f>Tabelle1[[#This Row],[Summe]]*Tabelle1[[#This Row],[Abzins.Faktor]]</f>
        <v>31.606283670247493</v>
      </c>
      <c r="K8" s="1">
        <f>K7+Tabelle1[[#This Row],[Barwert]]</f>
        <v>119.53596918566689</v>
      </c>
    </row>
    <row r="9" spans="1:11" x14ac:dyDescent="0.4">
      <c r="A9">
        <v>5</v>
      </c>
      <c r="C9" s="1">
        <v>4.5</v>
      </c>
      <c r="D9" s="1">
        <v>3.5</v>
      </c>
      <c r="E9" s="1">
        <v>10</v>
      </c>
      <c r="F9" s="1"/>
      <c r="G9" s="1">
        <v>25</v>
      </c>
      <c r="H9" s="1">
        <f>SUM(Tabelle1[[#This Row],[Investitionen]:[Erträge]])</f>
        <v>43</v>
      </c>
      <c r="I9" s="1">
        <f t="shared" si="0"/>
        <v>0.68058319703375303</v>
      </c>
      <c r="J9" s="2">
        <f>Tabelle1[[#This Row],[Summe]]*Tabelle1[[#This Row],[Abzins.Faktor]]</f>
        <v>29.265077472451381</v>
      </c>
      <c r="K9" s="1">
        <f>K8+Tabelle1[[#This Row],[Barwert]]</f>
        <v>148.80104665811825</v>
      </c>
    </row>
    <row r="10" spans="1:11" x14ac:dyDescent="0.4">
      <c r="A10">
        <v>6</v>
      </c>
      <c r="C10" s="1">
        <v>7</v>
      </c>
      <c r="D10" s="1">
        <v>3.5</v>
      </c>
      <c r="E10" s="1">
        <v>14</v>
      </c>
      <c r="F10" s="1"/>
      <c r="G10" s="1">
        <v>50</v>
      </c>
      <c r="H10" s="1">
        <f>SUM(Tabelle1[[#This Row],[Investitionen]:[Erträge]])</f>
        <v>74.5</v>
      </c>
      <c r="I10" s="1">
        <f t="shared" si="0"/>
        <v>0.63016962688310452</v>
      </c>
      <c r="J10" s="2">
        <f>Tabelle1[[#This Row],[Summe]]*Tabelle1[[#This Row],[Abzins.Faktor]]</f>
        <v>46.947637202791284</v>
      </c>
      <c r="K10" s="1">
        <f>K9+Tabelle1[[#This Row],[Barwert]]</f>
        <v>195.74868386090952</v>
      </c>
    </row>
    <row r="11" spans="1:11" x14ac:dyDescent="0.4">
      <c r="A11">
        <v>7</v>
      </c>
      <c r="C11" s="1">
        <v>7</v>
      </c>
      <c r="D11" s="1">
        <v>3.5</v>
      </c>
      <c r="E11" s="1">
        <v>14</v>
      </c>
      <c r="F11" s="1"/>
      <c r="G11" s="1">
        <v>50</v>
      </c>
      <c r="H11" s="1">
        <f>SUM(Tabelle1[[#This Row],[Investitionen]:[Erträge]])</f>
        <v>74.5</v>
      </c>
      <c r="I11" s="1">
        <f t="shared" si="0"/>
        <v>0.58349039526213387</v>
      </c>
      <c r="J11" s="2">
        <f>Tabelle1[[#This Row],[Summe]]*Tabelle1[[#This Row],[Abzins.Faktor]]</f>
        <v>43.470034447028972</v>
      </c>
      <c r="K11" s="1">
        <f>K10+Tabelle1[[#This Row],[Barwert]]</f>
        <v>239.2187183079385</v>
      </c>
    </row>
    <row r="12" spans="1:11" x14ac:dyDescent="0.4">
      <c r="A12">
        <v>8</v>
      </c>
      <c r="C12" s="1">
        <v>7</v>
      </c>
      <c r="D12" s="1">
        <v>3.5</v>
      </c>
      <c r="E12" s="1">
        <v>14</v>
      </c>
      <c r="F12" s="1"/>
      <c r="G12" s="1">
        <v>50</v>
      </c>
      <c r="H12" s="1">
        <f>SUM(Tabelle1[[#This Row],[Investitionen]:[Erträge]])</f>
        <v>74.5</v>
      </c>
      <c r="I12" s="1">
        <f t="shared" si="0"/>
        <v>0.54026888450197574</v>
      </c>
      <c r="J12" s="2">
        <f>Tabelle1[[#This Row],[Summe]]*Tabelle1[[#This Row],[Abzins.Faktor]]</f>
        <v>40.250031895397193</v>
      </c>
      <c r="K12" s="1">
        <f>K11+Tabelle1[[#This Row],[Barwert]]</f>
        <v>279.46875020333567</v>
      </c>
    </row>
    <row r="13" spans="1:11" x14ac:dyDescent="0.4">
      <c r="A13">
        <v>9</v>
      </c>
      <c r="C13" s="1">
        <v>7</v>
      </c>
      <c r="D13" s="1">
        <v>3.5</v>
      </c>
      <c r="E13" s="1">
        <v>14</v>
      </c>
      <c r="F13" s="1"/>
      <c r="G13" s="1">
        <v>50</v>
      </c>
      <c r="H13" s="1">
        <f>SUM(Tabelle1[[#This Row],[Investitionen]:[Erträge]])</f>
        <v>74.5</v>
      </c>
      <c r="I13" s="1">
        <f t="shared" si="0"/>
        <v>0.50024896713145905</v>
      </c>
      <c r="J13" s="2">
        <f>Tabelle1[[#This Row],[Summe]]*Tabelle1[[#This Row],[Abzins.Faktor]]</f>
        <v>37.268548051293699</v>
      </c>
      <c r="K13" s="1">
        <f>K12+Tabelle1[[#This Row],[Barwert]]</f>
        <v>316.73729825462937</v>
      </c>
    </row>
    <row r="14" spans="1:11" x14ac:dyDescent="0.4">
      <c r="A14">
        <v>10</v>
      </c>
      <c r="C14" s="1">
        <v>7</v>
      </c>
      <c r="D14" s="1">
        <v>3.5</v>
      </c>
      <c r="E14" s="1">
        <v>14</v>
      </c>
      <c r="F14" s="1"/>
      <c r="G14" s="1">
        <v>50</v>
      </c>
      <c r="H14" s="1">
        <f>SUM(Tabelle1[[#This Row],[Investitionen]:[Erträge]])</f>
        <v>74.5</v>
      </c>
      <c r="I14" s="1">
        <f t="shared" si="0"/>
        <v>0.46319348808468425</v>
      </c>
      <c r="J14" s="2">
        <f>Tabelle1[[#This Row],[Summe]]*Tabelle1[[#This Row],[Abzins.Faktor]]</f>
        <v>34.507914862308979</v>
      </c>
      <c r="K14" s="1">
        <f>K13+Tabelle1[[#This Row],[Barwert]]</f>
        <v>351.24521311693832</v>
      </c>
    </row>
    <row r="15" spans="1:11" x14ac:dyDescent="0.4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3">
        <f>K14</f>
        <v>351.24521311693832</v>
      </c>
    </row>
    <row r="20" spans="1:11" x14ac:dyDescent="0.4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4">
      <c r="A21">
        <v>0</v>
      </c>
      <c r="B21">
        <v>-50</v>
      </c>
      <c r="C21" s="1"/>
      <c r="D21" s="1"/>
      <c r="E21" s="1"/>
      <c r="F21" s="1">
        <v>10</v>
      </c>
      <c r="G21" s="1"/>
      <c r="H21" s="1">
        <f>SUM(Tabelle14[[#This Row],[Investitionen]:[Erträge]])</f>
        <v>-40</v>
      </c>
      <c r="I21" s="1">
        <f t="shared" ref="I21:I31" si="1">1/(1+0.11)^A21</f>
        <v>1</v>
      </c>
      <c r="J21" s="2">
        <f>Tabelle14[[#This Row],[Summe]]*Tabelle14[[#This Row],[Abzins.Faktor]]</f>
        <v>-40</v>
      </c>
      <c r="K21" s="1">
        <f>Tabelle14[[#This Row],[Barwert]]</f>
        <v>-40</v>
      </c>
    </row>
    <row r="22" spans="1:11" x14ac:dyDescent="0.4">
      <c r="A22">
        <v>1</v>
      </c>
      <c r="C22" s="1">
        <v>10</v>
      </c>
      <c r="D22" s="1">
        <v>1</v>
      </c>
      <c r="E22" s="1">
        <v>14</v>
      </c>
      <c r="F22" s="1"/>
      <c r="G22" s="1">
        <v>35</v>
      </c>
      <c r="H22" s="1">
        <f>SUM(Tabelle14[[#This Row],[Investitionen]:[Erträge]])</f>
        <v>60</v>
      </c>
      <c r="I22" s="1">
        <f t="shared" si="1"/>
        <v>0.9009009009009008</v>
      </c>
      <c r="J22" s="2">
        <f>Tabelle14[[#This Row],[Summe]]*Tabelle14[[#This Row],[Abzins.Faktor]]</f>
        <v>54.054054054054049</v>
      </c>
      <c r="K22" s="1">
        <f>K21+Tabelle14[[#This Row],[Barwert]]</f>
        <v>14.054054054054049</v>
      </c>
    </row>
    <row r="23" spans="1:11" x14ac:dyDescent="0.4">
      <c r="A23">
        <v>2</v>
      </c>
      <c r="C23" s="1">
        <v>10</v>
      </c>
      <c r="D23" s="1">
        <v>1</v>
      </c>
      <c r="E23" s="1">
        <v>14</v>
      </c>
      <c r="F23" s="1"/>
      <c r="G23" s="1">
        <v>35</v>
      </c>
      <c r="H23" s="1">
        <f>SUM(Tabelle14[[#This Row],[Investitionen]:[Erträge]])</f>
        <v>60</v>
      </c>
      <c r="I23" s="1">
        <f t="shared" si="1"/>
        <v>0.8116224332440547</v>
      </c>
      <c r="J23" s="2">
        <f>Tabelle14[[#This Row],[Summe]]*Tabelle14[[#This Row],[Abzins.Faktor]]</f>
        <v>48.697345994643285</v>
      </c>
      <c r="K23" s="1">
        <f>K22+Tabelle14[[#This Row],[Barwert]]</f>
        <v>62.751400048697334</v>
      </c>
    </row>
    <row r="24" spans="1:11" x14ac:dyDescent="0.4">
      <c r="A24">
        <v>3</v>
      </c>
      <c r="C24" s="1">
        <v>10</v>
      </c>
      <c r="D24" s="1">
        <v>1</v>
      </c>
      <c r="E24" s="1">
        <v>14</v>
      </c>
      <c r="F24" s="1"/>
      <c r="G24" s="1">
        <v>35</v>
      </c>
      <c r="H24" s="1">
        <f>SUM(Tabelle14[[#This Row],[Investitionen]:[Erträge]])</f>
        <v>60</v>
      </c>
      <c r="I24" s="1">
        <f t="shared" si="1"/>
        <v>0.73119138130095018</v>
      </c>
      <c r="J24" s="2">
        <f>Tabelle14[[#This Row],[Summe]]*Tabelle14[[#This Row],[Abzins.Faktor]]</f>
        <v>43.871482878057009</v>
      </c>
      <c r="K24" s="1">
        <f>K23+Tabelle14[[#This Row],[Barwert]]</f>
        <v>106.62288292675434</v>
      </c>
    </row>
    <row r="25" spans="1:11" x14ac:dyDescent="0.4">
      <c r="A25">
        <v>4</v>
      </c>
      <c r="C25" s="1">
        <v>10</v>
      </c>
      <c r="D25" s="1">
        <v>1</v>
      </c>
      <c r="E25" s="1">
        <v>14</v>
      </c>
      <c r="F25" s="1"/>
      <c r="G25" s="1">
        <v>25</v>
      </c>
      <c r="H25" s="1">
        <f>SUM(Tabelle14[[#This Row],[Investitionen]:[Erträge]])</f>
        <v>50</v>
      </c>
      <c r="I25" s="1">
        <f t="shared" si="1"/>
        <v>0.65873097414500015</v>
      </c>
      <c r="J25" s="2">
        <f>Tabelle14[[#This Row],[Summe]]*Tabelle14[[#This Row],[Abzins.Faktor]]</f>
        <v>32.936548707250004</v>
      </c>
      <c r="K25" s="1">
        <f>K24+Tabelle14[[#This Row],[Barwert]]</f>
        <v>139.55943163400434</v>
      </c>
    </row>
    <row r="26" spans="1:11" x14ac:dyDescent="0.4">
      <c r="A26">
        <v>5</v>
      </c>
      <c r="C26" s="1">
        <v>10</v>
      </c>
      <c r="D26" s="1">
        <v>1</v>
      </c>
      <c r="E26" s="1">
        <v>14</v>
      </c>
      <c r="F26" s="1"/>
      <c r="G26" s="1">
        <v>25</v>
      </c>
      <c r="H26" s="1">
        <f>SUM(Tabelle14[[#This Row],[Investitionen]:[Erträge]])</f>
        <v>50</v>
      </c>
      <c r="I26" s="1">
        <f t="shared" si="1"/>
        <v>0.5934513280585586</v>
      </c>
      <c r="J26" s="2">
        <f>Tabelle14[[#This Row],[Summe]]*Tabelle14[[#This Row],[Abzins.Faktor]]</f>
        <v>29.672566402927931</v>
      </c>
      <c r="K26" s="1">
        <f>K25+Tabelle14[[#This Row],[Barwert]]</f>
        <v>169.23199803693228</v>
      </c>
    </row>
    <row r="27" spans="1:11" x14ac:dyDescent="0.4">
      <c r="A27">
        <v>6</v>
      </c>
      <c r="C27" s="1">
        <v>5</v>
      </c>
      <c r="D27" s="1">
        <v>1</v>
      </c>
      <c r="E27" s="1">
        <v>14</v>
      </c>
      <c r="F27" s="1"/>
      <c r="G27" s="1">
        <v>25</v>
      </c>
      <c r="H27" s="1">
        <f>SUM(Tabelle14[[#This Row],[Investitionen]:[Erträge]])</f>
        <v>45</v>
      </c>
      <c r="I27" s="1">
        <f t="shared" si="1"/>
        <v>0.53464083608879154</v>
      </c>
      <c r="J27" s="2">
        <f>Tabelle14[[#This Row],[Summe]]*Tabelle14[[#This Row],[Abzins.Faktor]]</f>
        <v>24.058837623995618</v>
      </c>
      <c r="K27" s="1">
        <f>K26+Tabelle14[[#This Row],[Barwert]]</f>
        <v>193.29083566092791</v>
      </c>
    </row>
    <row r="28" spans="1:11" x14ac:dyDescent="0.4">
      <c r="A28">
        <v>7</v>
      </c>
      <c r="C28" s="1">
        <v>5</v>
      </c>
      <c r="D28" s="1">
        <v>1</v>
      </c>
      <c r="E28" s="1">
        <v>8</v>
      </c>
      <c r="F28" s="1"/>
      <c r="G28" s="1">
        <v>15</v>
      </c>
      <c r="H28" s="1">
        <f>SUM(Tabelle14[[#This Row],[Investitionen]:[Erträge]])</f>
        <v>29</v>
      </c>
      <c r="I28" s="1">
        <f t="shared" si="1"/>
        <v>0.48165841089080319</v>
      </c>
      <c r="J28" s="2">
        <f>Tabelle14[[#This Row],[Summe]]*Tabelle14[[#This Row],[Abzins.Faktor]]</f>
        <v>13.968093915833293</v>
      </c>
      <c r="K28" s="1">
        <f>K27+Tabelle14[[#This Row],[Barwert]]</f>
        <v>207.2589295767612</v>
      </c>
    </row>
    <row r="29" spans="1:11" x14ac:dyDescent="0.4">
      <c r="A29">
        <v>8</v>
      </c>
      <c r="C29" s="1">
        <v>5</v>
      </c>
      <c r="D29" s="1">
        <v>1</v>
      </c>
      <c r="E29" s="1">
        <v>8</v>
      </c>
      <c r="F29" s="1"/>
      <c r="G29" s="1">
        <v>15</v>
      </c>
      <c r="H29" s="1">
        <f>SUM(Tabelle14[[#This Row],[Investitionen]:[Erträge]])</f>
        <v>29</v>
      </c>
      <c r="I29" s="1">
        <f t="shared" si="1"/>
        <v>0.43392649629802077</v>
      </c>
      <c r="J29" s="2">
        <f>Tabelle14[[#This Row],[Summe]]*Tabelle14[[#This Row],[Abzins.Faktor]]</f>
        <v>12.583868392642602</v>
      </c>
      <c r="K29" s="1">
        <f>K28+Tabelle14[[#This Row],[Barwert]]</f>
        <v>219.84279796940382</v>
      </c>
    </row>
    <row r="30" spans="1:11" x14ac:dyDescent="0.4">
      <c r="A30">
        <v>9</v>
      </c>
      <c r="C30" s="1">
        <v>5</v>
      </c>
      <c r="D30" s="1">
        <v>1</v>
      </c>
      <c r="E30" s="1">
        <v>8</v>
      </c>
      <c r="F30" s="1"/>
      <c r="G30" s="1">
        <v>15</v>
      </c>
      <c r="H30" s="1">
        <f>SUM(Tabelle14[[#This Row],[Investitionen]:[Erträge]])</f>
        <v>29</v>
      </c>
      <c r="I30" s="1">
        <f t="shared" si="1"/>
        <v>0.39092477143965831</v>
      </c>
      <c r="J30" s="2">
        <f>Tabelle14[[#This Row],[Summe]]*Tabelle14[[#This Row],[Abzins.Faktor]]</f>
        <v>11.336818371750091</v>
      </c>
      <c r="K30" s="1">
        <f>K29+Tabelle14[[#This Row],[Barwert]]</f>
        <v>231.17961634115392</v>
      </c>
    </row>
    <row r="31" spans="1:11" x14ac:dyDescent="0.4">
      <c r="A31">
        <v>10</v>
      </c>
      <c r="C31" s="1">
        <v>5</v>
      </c>
      <c r="D31" s="1">
        <v>1</v>
      </c>
      <c r="E31" s="1">
        <v>8</v>
      </c>
      <c r="F31" s="1"/>
      <c r="G31" s="1">
        <v>15</v>
      </c>
      <c r="H31" s="1">
        <f>SUM(Tabelle14[[#This Row],[Investitionen]:[Erträge]])</f>
        <v>29</v>
      </c>
      <c r="I31" s="1">
        <f t="shared" si="1"/>
        <v>0.3521844787744669</v>
      </c>
      <c r="J31" s="2">
        <f>Tabelle14[[#This Row],[Summe]]*Tabelle14[[#This Row],[Abzins.Faktor]]</f>
        <v>10.213349884459539</v>
      </c>
      <c r="K31" s="1">
        <f>K30+Tabelle14[[#This Row],[Barwert]]</f>
        <v>241.39296622561346</v>
      </c>
    </row>
    <row r="32" spans="1:11" x14ac:dyDescent="0.4">
      <c r="A32" s="4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3">
        <f>K31</f>
        <v>241.39296622561346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Fußballclub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2018-01-16T13:19:09Z</dcterms:created>
  <dcterms:modified xsi:type="dcterms:W3CDTF">2018-01-16T21:14:05Z</dcterms:modified>
</cp:coreProperties>
</file>