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新建文件夹\实验\物理实验\"/>
    </mc:Choice>
  </mc:AlternateContent>
  <xr:revisionPtr revIDLastSave="0" documentId="13_ncr:1_{35FB5DA6-A11F-474D-B58A-A71A6C937AF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机读数据转化" sheetId="1" r:id="rId1"/>
    <sheet name="测阻尼系数" sheetId="2" r:id="rId2"/>
    <sheet name="阻尼系数与阻尼电压" sheetId="3" r:id="rId3"/>
  </sheets>
  <definedNames>
    <definedName name="_xlnm._FilterDatabase" localSheetId="0" hidden="1">机读数据转化!$A$1:$B$13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2" i="3"/>
  <c r="K3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K11" i="3"/>
  <c r="K12" i="3"/>
  <c r="K2" i="3"/>
  <c r="H3" i="3"/>
  <c r="H4" i="3"/>
  <c r="H5" i="3"/>
  <c r="H6" i="3"/>
  <c r="H7" i="3"/>
  <c r="H8" i="3"/>
  <c r="H9" i="3"/>
  <c r="H10" i="3"/>
  <c r="H11" i="3"/>
  <c r="H12" i="3"/>
  <c r="H2" i="3"/>
  <c r="L2" i="3" s="1"/>
  <c r="J3" i="2"/>
  <c r="J4" i="2"/>
  <c r="J5" i="2"/>
  <c r="J6" i="2"/>
  <c r="J2" i="2"/>
  <c r="G3" i="2"/>
  <c r="G4" i="2"/>
  <c r="G5" i="2"/>
  <c r="G6" i="2"/>
  <c r="G2" i="2"/>
  <c r="I3" i="2"/>
  <c r="I4" i="2"/>
  <c r="I5" i="2"/>
  <c r="I6" i="2"/>
  <c r="I2" i="2"/>
  <c r="F3" i="2"/>
  <c r="F4" i="2"/>
  <c r="F5" i="2"/>
  <c r="F6" i="2"/>
  <c r="F2" i="2"/>
  <c r="D3" i="2"/>
  <c r="D4" i="2"/>
  <c r="D5" i="2"/>
  <c r="C3" i="2"/>
  <c r="C4" i="2"/>
  <c r="C5" i="2"/>
  <c r="D2" i="2"/>
  <c r="C2" i="2"/>
  <c r="L12" i="3" l="1"/>
  <c r="L3" i="3"/>
  <c r="L11" i="3"/>
  <c r="L10" i="3"/>
</calcChain>
</file>

<file path=xl/sharedStrings.xml><?xml version="1.0" encoding="utf-8"?>
<sst xmlns="http://schemas.openxmlformats.org/spreadsheetml/2006/main" count="22" uniqueCount="17">
  <si>
    <t>t(0)</t>
    <phoneticPr fontId="1" type="noConversion"/>
  </si>
  <si>
    <t>A(0)</t>
    <phoneticPr fontId="1" type="noConversion"/>
  </si>
  <si>
    <t>t(5)</t>
    <phoneticPr fontId="1" type="noConversion"/>
  </si>
  <si>
    <t>A(5)</t>
    <phoneticPr fontId="1" type="noConversion"/>
  </si>
  <si>
    <t>初始偏转角</t>
    <phoneticPr fontId="1" type="noConversion"/>
  </si>
  <si>
    <t>阻尼系数</t>
    <phoneticPr fontId="1" type="noConversion"/>
  </si>
  <si>
    <t>y = 33.138x + 405.54</t>
  </si>
  <si>
    <t>t(10)</t>
    <phoneticPr fontId="1" type="noConversion"/>
  </si>
  <si>
    <t>A(10)</t>
    <phoneticPr fontId="1" type="noConversion"/>
  </si>
  <si>
    <r>
      <rPr>
        <sz val="11"/>
        <color theme="1"/>
        <rFont val="仿宋"/>
        <family val="3"/>
        <charset val="134"/>
      </rPr>
      <t>电压</t>
    </r>
    <phoneticPr fontId="1" type="noConversion"/>
  </si>
  <si>
    <r>
      <rPr>
        <sz val="11"/>
        <color theme="1"/>
        <rFont val="仿宋"/>
        <family val="3"/>
        <charset val="134"/>
      </rPr>
      <t>电流</t>
    </r>
    <phoneticPr fontId="1" type="noConversion"/>
  </si>
  <si>
    <r>
      <rPr>
        <sz val="11"/>
        <color theme="1"/>
        <rFont val="仿宋"/>
        <family val="3"/>
        <charset val="134"/>
      </rPr>
      <t>初始偏转角</t>
    </r>
    <phoneticPr fontId="1" type="noConversion"/>
  </si>
  <si>
    <r>
      <rPr>
        <sz val="11"/>
        <color theme="1"/>
        <rFont val="仿宋"/>
        <family val="3"/>
        <charset val="134"/>
      </rPr>
      <t>振动时间</t>
    </r>
    <phoneticPr fontId="1" type="noConversion"/>
  </si>
  <si>
    <r>
      <rPr>
        <sz val="11"/>
        <color theme="1"/>
        <rFont val="仿宋"/>
        <family val="3"/>
        <charset val="134"/>
      </rPr>
      <t>周期数</t>
    </r>
    <phoneticPr fontId="1" type="noConversion"/>
  </si>
  <si>
    <r>
      <rPr>
        <sz val="11"/>
        <color theme="1"/>
        <rFont val="仿宋"/>
        <family val="3"/>
        <charset val="134"/>
      </rPr>
      <t>结束振幅</t>
    </r>
    <phoneticPr fontId="1" type="noConversion"/>
  </si>
  <si>
    <r>
      <rPr>
        <sz val="11"/>
        <color theme="1"/>
        <rFont val="仿宋"/>
        <family val="3"/>
        <charset val="134"/>
      </rPr>
      <t>阻尼系数</t>
    </r>
    <phoneticPr fontId="1" type="noConversion"/>
  </si>
  <si>
    <r>
      <rPr>
        <sz val="11"/>
        <color theme="1"/>
        <rFont val="仿宋"/>
        <family val="3"/>
        <charset val="134"/>
      </rPr>
      <t>结束时振幅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</si>
</sst>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机读数据转化!$A$1:$A$13</c:f>
              <c:numCache>
                <c:formatCode>0.00_ </c:formatCode>
                <c:ptCount val="13"/>
                <c:pt idx="0">
                  <c:v>-12.29</c:v>
                </c:pt>
                <c:pt idx="1">
                  <c:v>-11.94</c:v>
                </c:pt>
                <c:pt idx="2">
                  <c:v>-11.59</c:v>
                </c:pt>
                <c:pt idx="3">
                  <c:v>-11.48</c:v>
                </c:pt>
                <c:pt idx="4">
                  <c:v>-11.29</c:v>
                </c:pt>
                <c:pt idx="5">
                  <c:v>-11</c:v>
                </c:pt>
                <c:pt idx="6">
                  <c:v>-10.77</c:v>
                </c:pt>
                <c:pt idx="7">
                  <c:v>-10.44</c:v>
                </c:pt>
                <c:pt idx="8">
                  <c:v>-10.119999999999999</c:v>
                </c:pt>
                <c:pt idx="9">
                  <c:v>-9.99</c:v>
                </c:pt>
                <c:pt idx="10">
                  <c:v>-9.83</c:v>
                </c:pt>
                <c:pt idx="11">
                  <c:v>-9.52</c:v>
                </c:pt>
                <c:pt idx="12">
                  <c:v>-9.2200000000000006</c:v>
                </c:pt>
              </c:numCache>
            </c:numRef>
          </c:xVal>
          <c:yVal>
            <c:numRef>
              <c:f>机读数据转化!$B$1:$B$13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C-4F27-96E6-7A6E8FE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30367"/>
        <c:axId val="1489040927"/>
      </c:scatterChart>
      <c:valAx>
        <c:axId val="148903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/>
                  <a:t>机读数据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489040927"/>
        <c:crosses val="autoZero"/>
        <c:crossBetween val="midCat"/>
      </c:valAx>
      <c:valAx>
        <c:axId val="14890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4890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91662807083239"/>
                  <c:y val="-6.5335408578138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测阻尼系数!$F$2:$F$6</c:f>
              <c:numCache>
                <c:formatCode>General</c:formatCode>
                <c:ptCount val="5"/>
                <c:pt idx="0">
                  <c:v>101.32174000000003</c:v>
                </c:pt>
                <c:pt idx="1">
                  <c:v>86.064120000000003</c:v>
                </c:pt>
                <c:pt idx="2">
                  <c:v>71.117880000000014</c:v>
                </c:pt>
                <c:pt idx="3">
                  <c:v>54.926120000000026</c:v>
                </c:pt>
                <c:pt idx="4">
                  <c:v>38.422980000000052</c:v>
                </c:pt>
              </c:numCache>
            </c:numRef>
          </c:xVal>
          <c:yVal>
            <c:numRef>
              <c:f>测阻尼系数!$J$2:$J$6</c:f>
              <c:numCache>
                <c:formatCode>0.00E+00</c:formatCode>
                <c:ptCount val="5"/>
                <c:pt idx="0">
                  <c:v>1.9178425200607304E-2</c:v>
                </c:pt>
                <c:pt idx="1">
                  <c:v>2.2415254741911781E-2</c:v>
                </c:pt>
                <c:pt idx="2">
                  <c:v>3.0646473604010377E-2</c:v>
                </c:pt>
                <c:pt idx="3">
                  <c:v>4.198981097582602E-2</c:v>
                </c:pt>
                <c:pt idx="4">
                  <c:v>5.4505768324174669E-2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5-4129-95BF-8A80DA85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96799"/>
        <c:axId val="2036790079"/>
      </c:scatterChart>
      <c:valAx>
        <c:axId val="20367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初始偏转角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036790079"/>
        <c:crosses val="autoZero"/>
        <c:crossBetween val="midCat"/>
      </c:valAx>
      <c:valAx>
        <c:axId val="20367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阻尼系数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0367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阻尼系数与阻尼电压!$L$1</c:f>
              <c:strCache>
                <c:ptCount val="1"/>
                <c:pt idx="0">
                  <c:v>阻尼系数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560517687330874"/>
                  <c:y val="5.520632837561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阻尼系数与阻尼电压!$F$2:$F$12</c:f>
              <c:numCache>
                <c:formatCode>0.0_ 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阻尼系数与阻尼电压!$L$2:$L$12</c:f>
              <c:numCache>
                <c:formatCode>0.00E+00</c:formatCode>
                <c:ptCount val="11"/>
                <c:pt idx="0">
                  <c:v>2.5257001454180219E-2</c:v>
                </c:pt>
                <c:pt idx="1">
                  <c:v>2.8653154726613068E-2</c:v>
                </c:pt>
                <c:pt idx="2">
                  <c:v>3.1286363668889997E-2</c:v>
                </c:pt>
                <c:pt idx="3">
                  <c:v>3.1693489065096489E-2</c:v>
                </c:pt>
                <c:pt idx="4">
                  <c:v>2.9776476567970136E-2</c:v>
                </c:pt>
                <c:pt idx="5">
                  <c:v>3.4325734704692905E-2</c:v>
                </c:pt>
                <c:pt idx="6">
                  <c:v>3.8047338354366717E-2</c:v>
                </c:pt>
                <c:pt idx="7">
                  <c:v>4.0482350989360871E-2</c:v>
                </c:pt>
                <c:pt idx="8">
                  <c:v>4.3072052192817692E-2</c:v>
                </c:pt>
                <c:pt idx="9">
                  <c:v>5.0544426935242442E-2</c:v>
                </c:pt>
                <c:pt idx="10">
                  <c:v>5.8670727045998551E-2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1-4632-99FF-FB9C2FE5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94655"/>
        <c:axId val="1507381695"/>
      </c:scatterChart>
      <c:valAx>
        <c:axId val="15073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电压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07381695"/>
        <c:crosses val="autoZero"/>
        <c:crossBetween val="midCat"/>
      </c:valAx>
      <c:valAx>
        <c:axId val="15073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阻尼系数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073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13369</xdr:colOff>
      <xdr:row>0</xdr:row>
      <xdr:rowOff>18715</xdr:rowOff>
    </xdr:from>
    <xdr:to>
      <xdr:col>8</xdr:col>
      <xdr:colOff>0</xdr:colOff>
      <xdr:row>13</xdr:row>
      <xdr:rowOff>10026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32BE29-C7B6-2243-5B98-231C6EEE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26737</xdr:colOff>
      <xdr:row>6</xdr:row>
      <xdr:rowOff>55480</xdr:rowOff>
    </xdr:from>
    <xdr:to>
      <xdr:col>11</xdr:col>
      <xdr:colOff>35035</xdr:colOff>
      <xdr:row>18</xdr:row>
      <xdr:rowOff>170793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4D77BC-8082-EDF2-2AAF-96C65105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647701</xdr:colOff>
      <xdr:row>12</xdr:row>
      <xdr:rowOff>36285</xdr:rowOff>
    </xdr:from>
    <xdr:to>
      <xdr:col>11</xdr:col>
      <xdr:colOff>615044</xdr:colOff>
      <xdr:row>27</xdr:row>
      <xdr:rowOff>112485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B97EA-CB28-8645-FDFD-04E03044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3"/>
  <sheetViews>
    <sheetView tabSelected="1" zoomScale="190" zoomScaleNormal="190" workbookViewId="0">
      <selection activeCell="J8" sqref="J8"/>
    </sheetView>
  </sheetViews>
  <sheetFormatPr defaultRowHeight="14" x14ac:dyDescent="0.3"/>
  <cols>
    <col min="1" max="1" width="7.08203125" bestFit="1" customWidth="1"/>
    <col min="2" max="2" width="4.1640625" bestFit="1" customWidth="1"/>
  </cols>
  <sheetData>
    <row r="1" spans="1:2" x14ac:dyDescent="0.3">
      <c r="A1" s="10">
        <v>-12.29</v>
      </c>
      <c r="B1" s="9">
        <v>0</v>
      </c>
    </row>
    <row r="2" spans="1:2" x14ac:dyDescent="0.3">
      <c r="A2" s="10">
        <v>-11.94</v>
      </c>
      <c r="B2" s="9">
        <v>10</v>
      </c>
    </row>
    <row r="3" spans="1:2" x14ac:dyDescent="0.3">
      <c r="A3" s="10">
        <v>-11.59</v>
      </c>
      <c r="B3" s="9">
        <v>20</v>
      </c>
    </row>
    <row r="4" spans="1:2" x14ac:dyDescent="0.3">
      <c r="A4" s="10">
        <v>-11.48</v>
      </c>
      <c r="B4" s="9">
        <v>25</v>
      </c>
    </row>
    <row r="5" spans="1:2" x14ac:dyDescent="0.3">
      <c r="A5" s="10">
        <v>-11.29</v>
      </c>
      <c r="B5" s="9">
        <v>30</v>
      </c>
    </row>
    <row r="6" spans="1:2" x14ac:dyDescent="0.3">
      <c r="A6" s="10">
        <v>-11</v>
      </c>
      <c r="B6" s="9">
        <v>40</v>
      </c>
    </row>
    <row r="7" spans="1:2" x14ac:dyDescent="0.3">
      <c r="A7" s="10">
        <v>-10.77</v>
      </c>
      <c r="B7" s="9">
        <v>50</v>
      </c>
    </row>
    <row r="8" spans="1:2" x14ac:dyDescent="0.3">
      <c r="A8" s="10">
        <v>-10.44</v>
      </c>
      <c r="B8" s="9">
        <v>60</v>
      </c>
    </row>
    <row r="9" spans="1:2" x14ac:dyDescent="0.3">
      <c r="A9" s="10">
        <v>-10.119999999999999</v>
      </c>
      <c r="B9" s="9">
        <v>70</v>
      </c>
    </row>
    <row r="10" spans="1:2" x14ac:dyDescent="0.3">
      <c r="A10" s="10">
        <v>-9.99</v>
      </c>
      <c r="B10" s="9">
        <v>75</v>
      </c>
    </row>
    <row r="11" spans="1:2" x14ac:dyDescent="0.3">
      <c r="A11" s="10">
        <v>-9.83</v>
      </c>
      <c r="B11" s="9">
        <v>80</v>
      </c>
    </row>
    <row r="12" spans="1:2" x14ac:dyDescent="0.3">
      <c r="A12" s="10">
        <v>-9.52</v>
      </c>
      <c r="B12" s="9">
        <v>90</v>
      </c>
    </row>
    <row r="13" spans="1:2" x14ac:dyDescent="0.3">
      <c r="A13" s="10">
        <v>-9.2200000000000006</v>
      </c>
      <c r="B13" s="9">
        <v>100</v>
      </c>
    </row>
  </sheetData>
  <sortState xmlns:xlrd2="http://schemas.microsoft.com/office/spreadsheetml/2017/richdata2" ref="A1:B13">
    <sortCondition ref="B13"/>
  </sortState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A589-176C-4AA8-8670-DB560A07523E}">
  <sheetPr>
    <pageSetUpPr fitToPage="1"/>
  </sheetPr>
  <dimension ref="A1:J7"/>
  <sheetViews>
    <sheetView zoomScale="145" zoomScaleNormal="145" workbookViewId="0">
      <selection activeCell="M16" sqref="M16"/>
    </sheetView>
  </sheetViews>
  <sheetFormatPr defaultRowHeight="14" x14ac:dyDescent="0.3"/>
  <cols>
    <col min="1" max="1" width="5.83203125" style="1" bestFit="1" customWidth="1"/>
    <col min="2" max="2" width="6.4140625" style="1" bestFit="1" customWidth="1"/>
    <col min="3" max="3" width="5.83203125" style="1" bestFit="1" customWidth="1"/>
    <col min="4" max="4" width="6.4140625" style="1" bestFit="1" customWidth="1"/>
    <col min="5" max="5" width="8.6640625" style="1"/>
    <col min="6" max="6" width="10.4140625" style="1" bestFit="1" customWidth="1"/>
    <col min="7" max="7" width="8.5" style="1" bestFit="1" customWidth="1"/>
    <col min="8" max="8" width="6.6640625" style="1" bestFit="1" customWidth="1"/>
    <col min="9" max="9" width="10.4140625" style="1" bestFit="1" customWidth="1"/>
    <col min="10" max="10" width="8.5" style="1" bestFit="1" customWidth="1"/>
    <col min="11" max="16384" width="8.6640625" style="1"/>
  </cols>
  <sheetData>
    <row r="1" spans="1:10" ht="14.5" x14ac:dyDescent="0.3">
      <c r="A1" s="7" t="s">
        <v>0</v>
      </c>
      <c r="B1" s="7" t="s">
        <v>1</v>
      </c>
      <c r="C1" s="7" t="s">
        <v>2</v>
      </c>
      <c r="D1" s="7" t="s">
        <v>3</v>
      </c>
      <c r="F1" s="11" t="s">
        <v>4</v>
      </c>
      <c r="G1" s="7" t="s">
        <v>12</v>
      </c>
      <c r="H1" s="7" t="s">
        <v>13</v>
      </c>
      <c r="I1" s="7" t="s">
        <v>16</v>
      </c>
      <c r="J1" s="11" t="s">
        <v>5</v>
      </c>
    </row>
    <row r="2" spans="1:10" x14ac:dyDescent="0.3">
      <c r="A2" s="12">
        <v>6.85</v>
      </c>
      <c r="B2" s="12">
        <v>-9.77</v>
      </c>
      <c r="C2" s="12">
        <f>A3</f>
        <v>15.36</v>
      </c>
      <c r="D2" s="12">
        <f>B3</f>
        <v>-10.26</v>
      </c>
      <c r="F2" s="7">
        <f>B2*31.138+405.54</f>
        <v>101.32174000000003</v>
      </c>
      <c r="G2" s="12">
        <f>C2-A2</f>
        <v>8.51</v>
      </c>
      <c r="H2" s="7">
        <v>5</v>
      </c>
      <c r="I2" s="7">
        <f>D2*31.138+405.54</f>
        <v>86.064120000000003</v>
      </c>
      <c r="J2" s="13">
        <f>(LN(F2/I2))/G2</f>
        <v>1.9178425200607304E-2</v>
      </c>
    </row>
    <row r="3" spans="1:10" x14ac:dyDescent="0.3">
      <c r="A3" s="12">
        <v>15.36</v>
      </c>
      <c r="B3" s="12">
        <v>-10.26</v>
      </c>
      <c r="C3" s="12">
        <f t="shared" ref="C3:C5" si="0">A4</f>
        <v>23.87</v>
      </c>
      <c r="D3" s="12">
        <f t="shared" ref="D3:D5" si="1">B4</f>
        <v>-10.74</v>
      </c>
      <c r="F3" s="7">
        <f t="shared" ref="F3:F6" si="2">B3*31.138+405.54</f>
        <v>86.064120000000003</v>
      </c>
      <c r="G3" s="12">
        <f t="shared" ref="G3:G6" si="3">C3-A3</f>
        <v>8.5100000000000016</v>
      </c>
      <c r="H3" s="7">
        <v>5</v>
      </c>
      <c r="I3" s="7">
        <f t="shared" ref="I3:I6" si="4">D3*31.138+405.54</f>
        <v>71.117880000000014</v>
      </c>
      <c r="J3" s="13">
        <f t="shared" ref="J3:J6" si="5">(LN(F3/I3))/G3</f>
        <v>2.2415254741911781E-2</v>
      </c>
    </row>
    <row r="4" spans="1:10" x14ac:dyDescent="0.3">
      <c r="A4" s="12">
        <v>23.87</v>
      </c>
      <c r="B4" s="12">
        <v>-10.74</v>
      </c>
      <c r="C4" s="12">
        <f t="shared" si="0"/>
        <v>32.299999999999997</v>
      </c>
      <c r="D4" s="12">
        <f t="shared" si="1"/>
        <v>-11.26</v>
      </c>
      <c r="F4" s="7">
        <f t="shared" si="2"/>
        <v>71.117880000000014</v>
      </c>
      <c r="G4" s="12">
        <f t="shared" si="3"/>
        <v>8.4299999999999962</v>
      </c>
      <c r="H4" s="7">
        <v>5</v>
      </c>
      <c r="I4" s="7">
        <f t="shared" si="4"/>
        <v>54.926120000000026</v>
      </c>
      <c r="J4" s="13">
        <f t="shared" si="5"/>
        <v>3.0646473604010377E-2</v>
      </c>
    </row>
    <row r="5" spans="1:10" x14ac:dyDescent="0.3">
      <c r="A5" s="12">
        <v>32.299999999999997</v>
      </c>
      <c r="B5" s="12">
        <v>-11.26</v>
      </c>
      <c r="C5" s="12">
        <f t="shared" si="0"/>
        <v>40.81</v>
      </c>
      <c r="D5" s="12">
        <f t="shared" si="1"/>
        <v>-11.79</v>
      </c>
      <c r="F5" s="7">
        <f t="shared" si="2"/>
        <v>54.926120000000026</v>
      </c>
      <c r="G5" s="12">
        <f t="shared" si="3"/>
        <v>8.5100000000000051</v>
      </c>
      <c r="H5" s="7">
        <v>5</v>
      </c>
      <c r="I5" s="7">
        <f t="shared" si="4"/>
        <v>38.422980000000052</v>
      </c>
      <c r="J5" s="13">
        <f t="shared" si="5"/>
        <v>4.198981097582602E-2</v>
      </c>
    </row>
    <row r="6" spans="1:10" x14ac:dyDescent="0.3">
      <c r="A6" s="12">
        <v>40.81</v>
      </c>
      <c r="B6" s="12">
        <v>-11.79</v>
      </c>
      <c r="C6" s="12">
        <v>48.9</v>
      </c>
      <c r="D6" s="12">
        <v>-12.23</v>
      </c>
      <c r="F6" s="7">
        <f t="shared" si="2"/>
        <v>38.422980000000052</v>
      </c>
      <c r="G6" s="12">
        <f t="shared" si="3"/>
        <v>8.0899999999999963</v>
      </c>
      <c r="H6" s="7">
        <v>5</v>
      </c>
      <c r="I6" s="7">
        <f t="shared" si="4"/>
        <v>24.722260000000006</v>
      </c>
      <c r="J6" s="13">
        <f t="shared" si="5"/>
        <v>5.4505768324174669E-2</v>
      </c>
    </row>
    <row r="7" spans="1:10" x14ac:dyDescent="0.3">
      <c r="A7" s="15" t="s">
        <v>6</v>
      </c>
      <c r="B7" s="15"/>
      <c r="C7" s="15"/>
      <c r="D7" s="15"/>
      <c r="J7" s="14"/>
    </row>
  </sheetData>
  <mergeCells count="1">
    <mergeCell ref="A7:D7"/>
  </mergeCells>
  <phoneticPr fontId="1" type="noConversion"/>
  <printOptions horizontalCentered="1" verticalCentered="1"/>
  <pageMargins left="1" right="1" top="1" bottom="1" header="0.5" footer="0.5"/>
  <pageSetup paperSize="9" scale="8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5C2B-C6F5-4588-A681-F4583299A187}">
  <sheetPr>
    <pageSetUpPr fitToPage="1"/>
  </sheetPr>
  <dimension ref="A1:L13"/>
  <sheetViews>
    <sheetView zoomScale="175" zoomScaleNormal="175" workbookViewId="0">
      <selection activeCell="E16" sqref="E16"/>
    </sheetView>
  </sheetViews>
  <sheetFormatPr defaultRowHeight="14" x14ac:dyDescent="0.3"/>
  <cols>
    <col min="1" max="1" width="4.9140625" bestFit="1" customWidth="1"/>
    <col min="2" max="2" width="5.5" bestFit="1" customWidth="1"/>
    <col min="3" max="3" width="5.83203125" bestFit="1" customWidth="1"/>
    <col min="4" max="4" width="6.4140625" bestFit="1" customWidth="1"/>
    <col min="6" max="7" width="4.9140625" bestFit="1" customWidth="1"/>
    <col min="8" max="8" width="10.5" bestFit="1" customWidth="1"/>
    <col min="9" max="9" width="8.5" bestFit="1" customWidth="1"/>
    <col min="10" max="10" width="6.6640625" bestFit="1" customWidth="1"/>
    <col min="11" max="12" width="8.5" bestFit="1" customWidth="1"/>
  </cols>
  <sheetData>
    <row r="1" spans="1:12" x14ac:dyDescent="0.3">
      <c r="A1" s="7" t="s">
        <v>0</v>
      </c>
      <c r="B1" s="7" t="s">
        <v>1</v>
      </c>
      <c r="C1" s="7" t="s">
        <v>7</v>
      </c>
      <c r="D1" s="7" t="s">
        <v>8</v>
      </c>
      <c r="E1" s="2"/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 x14ac:dyDescent="0.3">
      <c r="A2" s="8">
        <v>1.57</v>
      </c>
      <c r="B2" s="8">
        <v>-9.57</v>
      </c>
      <c r="C2" s="8">
        <v>18.54</v>
      </c>
      <c r="D2" s="8">
        <v>-10.5</v>
      </c>
      <c r="E2" s="2"/>
      <c r="F2" s="4">
        <v>0</v>
      </c>
      <c r="G2" s="5">
        <v>0</v>
      </c>
      <c r="H2" s="3">
        <f>B2*33.138+405.54</f>
        <v>88.409340000000043</v>
      </c>
      <c r="I2" s="5">
        <f>C2-A2</f>
        <v>16.97</v>
      </c>
      <c r="J2" s="3">
        <v>10</v>
      </c>
      <c r="K2" s="3">
        <f>D2*33.138+405.54</f>
        <v>57.591000000000065</v>
      </c>
      <c r="L2" s="6">
        <f t="shared" ref="L2:L12" si="0">(LN(H2/K2))/I2</f>
        <v>2.5257001454180219E-2</v>
      </c>
    </row>
    <row r="3" spans="1:12" x14ac:dyDescent="0.3">
      <c r="A3" s="8">
        <v>1.66</v>
      </c>
      <c r="B3" s="8">
        <v>-9.67</v>
      </c>
      <c r="C3" s="8">
        <v>16.93</v>
      </c>
      <c r="D3" s="8">
        <v>-10.58</v>
      </c>
      <c r="E3" s="2"/>
      <c r="F3" s="4">
        <v>1</v>
      </c>
      <c r="G3" s="5">
        <v>0.05</v>
      </c>
      <c r="H3" s="3">
        <f t="shared" ref="H3:H12" si="1">B3*33.138+405.54</f>
        <v>85.095540000000028</v>
      </c>
      <c r="I3" s="5">
        <f t="shared" ref="I3:I12" si="2">C3-A3</f>
        <v>15.27</v>
      </c>
      <c r="J3" s="3">
        <v>10</v>
      </c>
      <c r="K3" s="3">
        <f t="shared" ref="K3:K12" si="3">D3*33.138+405.54</f>
        <v>54.939960000000042</v>
      </c>
      <c r="L3" s="6">
        <f t="shared" si="0"/>
        <v>2.8653154726613068E-2</v>
      </c>
    </row>
    <row r="4" spans="1:12" x14ac:dyDescent="0.3">
      <c r="A4" s="8">
        <v>1.81</v>
      </c>
      <c r="B4" s="8">
        <v>-9.86</v>
      </c>
      <c r="C4" s="8">
        <v>18.79</v>
      </c>
      <c r="D4" s="8">
        <v>-10.84</v>
      </c>
      <c r="E4" s="2"/>
      <c r="F4" s="4">
        <v>2</v>
      </c>
      <c r="G4" s="5">
        <v>0.09</v>
      </c>
      <c r="H4" s="3">
        <f t="shared" si="1"/>
        <v>78.79932000000008</v>
      </c>
      <c r="I4" s="5">
        <f t="shared" si="2"/>
        <v>16.98</v>
      </c>
      <c r="J4" s="3">
        <v>10</v>
      </c>
      <c r="K4" s="3">
        <f t="shared" si="3"/>
        <v>46.324080000000038</v>
      </c>
      <c r="L4" s="6">
        <f t="shared" si="0"/>
        <v>3.1286363668889997E-2</v>
      </c>
    </row>
    <row r="5" spans="1:12" x14ac:dyDescent="0.3">
      <c r="A5" s="8">
        <v>0.96</v>
      </c>
      <c r="B5" s="8">
        <v>-9.82</v>
      </c>
      <c r="C5" s="8">
        <v>17.8</v>
      </c>
      <c r="D5" s="8">
        <v>-10.82</v>
      </c>
      <c r="E5" s="2"/>
      <c r="F5" s="4">
        <v>3</v>
      </c>
      <c r="G5" s="5">
        <v>0.15</v>
      </c>
      <c r="H5" s="3">
        <f t="shared" si="1"/>
        <v>80.124840000000006</v>
      </c>
      <c r="I5" s="5">
        <f t="shared" si="2"/>
        <v>16.84</v>
      </c>
      <c r="J5" s="3">
        <v>10</v>
      </c>
      <c r="K5" s="3">
        <f t="shared" si="3"/>
        <v>46.986840000000029</v>
      </c>
      <c r="L5" s="6">
        <f t="shared" si="0"/>
        <v>3.1693489065096489E-2</v>
      </c>
    </row>
    <row r="6" spans="1:12" x14ac:dyDescent="0.3">
      <c r="A6" s="8">
        <v>0.68</v>
      </c>
      <c r="B6" s="8">
        <v>-9.4700000000000006</v>
      </c>
      <c r="C6" s="8">
        <v>17.489999999999998</v>
      </c>
      <c r="D6" s="8">
        <v>-10.56</v>
      </c>
      <c r="E6" s="2"/>
      <c r="F6" s="4">
        <v>4</v>
      </c>
      <c r="G6" s="5">
        <v>0.19</v>
      </c>
      <c r="H6" s="3">
        <f t="shared" si="1"/>
        <v>91.723140000000001</v>
      </c>
      <c r="I6" s="5">
        <f t="shared" si="2"/>
        <v>16.809999999999999</v>
      </c>
      <c r="J6" s="3">
        <v>10</v>
      </c>
      <c r="K6" s="3">
        <f t="shared" si="3"/>
        <v>55.602720000000033</v>
      </c>
      <c r="L6" s="6">
        <f t="shared" si="0"/>
        <v>2.9776476567970136E-2</v>
      </c>
    </row>
    <row r="7" spans="1:12" x14ac:dyDescent="0.3">
      <c r="A7" s="8">
        <v>0.32</v>
      </c>
      <c r="B7" s="8">
        <v>-9.64</v>
      </c>
      <c r="C7" s="8">
        <v>17.149999999999999</v>
      </c>
      <c r="D7" s="8">
        <v>-10.78</v>
      </c>
      <c r="E7" s="2"/>
      <c r="F7" s="4">
        <v>5</v>
      </c>
      <c r="G7" s="5">
        <v>0.24</v>
      </c>
      <c r="H7" s="3">
        <f t="shared" si="1"/>
        <v>86.089680000000044</v>
      </c>
      <c r="I7" s="5">
        <f t="shared" si="2"/>
        <v>16.829999999999998</v>
      </c>
      <c r="J7" s="3">
        <v>10</v>
      </c>
      <c r="K7" s="3">
        <f t="shared" si="3"/>
        <v>48.312360000000069</v>
      </c>
      <c r="L7" s="6">
        <f t="shared" si="0"/>
        <v>3.4325734704692905E-2</v>
      </c>
    </row>
    <row r="8" spans="1:12" x14ac:dyDescent="0.3">
      <c r="A8" s="8">
        <v>1.29</v>
      </c>
      <c r="B8" s="8">
        <v>-9.65</v>
      </c>
      <c r="C8" s="8">
        <v>18.239999999999998</v>
      </c>
      <c r="D8" s="8">
        <v>-10.88</v>
      </c>
      <c r="E8" s="2"/>
      <c r="F8" s="4">
        <v>6</v>
      </c>
      <c r="G8" s="5">
        <v>0.28000000000000003</v>
      </c>
      <c r="H8" s="3">
        <f t="shared" si="1"/>
        <v>85.75830000000002</v>
      </c>
      <c r="I8" s="5">
        <f t="shared" si="2"/>
        <v>16.95</v>
      </c>
      <c r="J8" s="3">
        <v>10</v>
      </c>
      <c r="K8" s="3">
        <f t="shared" si="3"/>
        <v>44.998559999999998</v>
      </c>
      <c r="L8" s="6">
        <f t="shared" si="0"/>
        <v>3.8047338354366717E-2</v>
      </c>
    </row>
    <row r="9" spans="1:12" x14ac:dyDescent="0.3">
      <c r="A9" s="8">
        <v>0.55000000000000004</v>
      </c>
      <c r="B9" s="8">
        <v>-9.52</v>
      </c>
      <c r="C9" s="8">
        <v>17.329999999999998</v>
      </c>
      <c r="D9" s="8">
        <v>-10.86</v>
      </c>
      <c r="E9" s="2"/>
      <c r="F9" s="4">
        <v>7</v>
      </c>
      <c r="G9" s="5">
        <v>0.34</v>
      </c>
      <c r="H9" s="3">
        <f t="shared" si="1"/>
        <v>90.06624000000005</v>
      </c>
      <c r="I9" s="5">
        <f t="shared" si="2"/>
        <v>16.779999999999998</v>
      </c>
      <c r="J9" s="3">
        <v>10</v>
      </c>
      <c r="K9" s="3">
        <f t="shared" si="3"/>
        <v>45.661320000000046</v>
      </c>
      <c r="L9" s="6">
        <f t="shared" si="0"/>
        <v>4.0482350989360871E-2</v>
      </c>
    </row>
    <row r="10" spans="1:12" x14ac:dyDescent="0.3">
      <c r="A10" s="8">
        <v>0.62</v>
      </c>
      <c r="B10" s="8">
        <v>-9.51</v>
      </c>
      <c r="C10" s="8">
        <v>17.510000000000002</v>
      </c>
      <c r="D10" s="8">
        <v>-10.92</v>
      </c>
      <c r="E10" s="2"/>
      <c r="F10" s="4">
        <v>8</v>
      </c>
      <c r="G10" s="5">
        <v>0.38</v>
      </c>
      <c r="H10" s="3">
        <f t="shared" si="1"/>
        <v>90.397620000000018</v>
      </c>
      <c r="I10" s="5">
        <f t="shared" si="2"/>
        <v>16.89</v>
      </c>
      <c r="J10" s="3">
        <v>10</v>
      </c>
      <c r="K10" s="3">
        <f t="shared" si="3"/>
        <v>43.673040000000071</v>
      </c>
      <c r="L10" s="6">
        <f t="shared" si="0"/>
        <v>4.3072052192817692E-2</v>
      </c>
    </row>
    <row r="11" spans="1:12" x14ac:dyDescent="0.3">
      <c r="A11" s="8">
        <v>0.64</v>
      </c>
      <c r="B11" s="8">
        <v>-9.48</v>
      </c>
      <c r="C11" s="8">
        <v>17.64</v>
      </c>
      <c r="D11" s="8">
        <v>-11.07</v>
      </c>
      <c r="E11" s="2"/>
      <c r="F11" s="4">
        <v>9</v>
      </c>
      <c r="G11" s="5">
        <v>0.43</v>
      </c>
      <c r="H11" s="3">
        <f t="shared" si="1"/>
        <v>91.391760000000033</v>
      </c>
      <c r="I11" s="5">
        <f t="shared" si="2"/>
        <v>17</v>
      </c>
      <c r="J11" s="3">
        <v>10</v>
      </c>
      <c r="K11" s="3">
        <f t="shared" si="3"/>
        <v>38.702340000000049</v>
      </c>
      <c r="L11" s="6">
        <f t="shared" si="0"/>
        <v>5.0544426935242442E-2</v>
      </c>
    </row>
    <row r="12" spans="1:12" x14ac:dyDescent="0.3">
      <c r="A12" s="8">
        <v>1.08</v>
      </c>
      <c r="B12" s="8">
        <v>-9.6</v>
      </c>
      <c r="C12" s="8">
        <v>17.82</v>
      </c>
      <c r="D12" s="8">
        <v>-11.25</v>
      </c>
      <c r="E12" s="2"/>
      <c r="F12" s="4">
        <v>10</v>
      </c>
      <c r="G12" s="5">
        <v>0.49</v>
      </c>
      <c r="H12" s="3">
        <f t="shared" si="1"/>
        <v>87.415200000000027</v>
      </c>
      <c r="I12" s="5">
        <f t="shared" si="2"/>
        <v>16.740000000000002</v>
      </c>
      <c r="J12" s="3">
        <v>10</v>
      </c>
      <c r="K12" s="3">
        <f t="shared" si="3"/>
        <v>32.737500000000068</v>
      </c>
      <c r="L12" s="6">
        <f t="shared" si="0"/>
        <v>5.8670727045998551E-2</v>
      </c>
    </row>
    <row r="13" spans="1:12" x14ac:dyDescent="0.3">
      <c r="A13" s="15" t="s">
        <v>6</v>
      </c>
      <c r="B13" s="15"/>
      <c r="C13" s="15"/>
      <c r="D13" s="15"/>
    </row>
  </sheetData>
  <mergeCells count="1">
    <mergeCell ref="A13:D13"/>
  </mergeCells>
  <phoneticPr fontId="1" type="noConversion"/>
  <printOptions horizontalCentered="1" verticalCentered="1"/>
  <pageMargins left="1" right="1" top="1" bottom="1" header="0.5" footer="0.5"/>
  <pageSetup paperSize="9" scale="9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机读数据转化</vt:lpstr>
      <vt:lpstr>测阻尼系数</vt:lpstr>
      <vt:lpstr>阻尼系数与阻尼电压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2023-05-04T16:02:12Z</cp:lastPrinted>
  <dcterms:created xsi:type="dcterms:W3CDTF">2015-06-05T18:19:34Z</dcterms:created>
  <dcterms:modified xsi:type="dcterms:W3CDTF">2023-05-04T16:02:43Z</dcterms:modified>
</cp:coreProperties>
</file>