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14465\Desktop\新建文件夹\实验\物理实验\"/>
    </mc:Choice>
  </mc:AlternateContent>
  <xr:revisionPtr revIDLastSave="0" documentId="13_ncr:1_{9EF98CF4-422A-4AC0-B34A-BF24A7F7343D}" xr6:coauthVersionLast="47" xr6:coauthVersionMax="47" xr10:uidLastSave="{00000000-0000-0000-0000-000000000000}"/>
  <bookViews>
    <workbookView xWindow="-110" yWindow="-110" windowWidth="25820" windowHeight="1390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2" l="1"/>
  <c r="M11" i="2" s="1"/>
  <c r="B11" i="2"/>
  <c r="C11" i="2"/>
  <c r="D11" i="2"/>
  <c r="E11" i="2"/>
  <c r="F11" i="2"/>
  <c r="G11" i="2"/>
  <c r="H11" i="2"/>
  <c r="I11" i="2"/>
  <c r="J11" i="2"/>
  <c r="K11" i="2"/>
  <c r="N5" i="2"/>
  <c r="M3" i="2"/>
  <c r="M5" i="2" s="1"/>
  <c r="C5" i="2"/>
  <c r="D5" i="2"/>
  <c r="E5" i="2"/>
  <c r="F5" i="2"/>
  <c r="G5" i="2"/>
  <c r="H5" i="2"/>
  <c r="I5" i="2"/>
  <c r="J5" i="2"/>
  <c r="K5" i="2"/>
  <c r="B5" i="2"/>
  <c r="L5" i="2" s="1"/>
  <c r="D12" i="1"/>
  <c r="C21" i="1"/>
  <c r="C20" i="1"/>
  <c r="C19" i="1"/>
  <c r="C18" i="1"/>
  <c r="C17" i="1"/>
  <c r="C16" i="1"/>
  <c r="C15" i="1"/>
  <c r="C14" i="1"/>
  <c r="C13" i="1"/>
  <c r="C12" i="1"/>
  <c r="C10" i="1"/>
  <c r="C9" i="1"/>
  <c r="C8" i="1"/>
  <c r="C7" i="1"/>
  <c r="C6" i="1"/>
  <c r="C5" i="1"/>
  <c r="C4" i="1"/>
  <c r="C3" i="1"/>
  <c r="C2" i="1"/>
  <c r="C1" i="1"/>
  <c r="D1" i="1" s="1"/>
  <c r="L11" i="2" l="1"/>
  <c r="N11" i="2" s="1"/>
</calcChain>
</file>

<file path=xl/sharedStrings.xml><?xml version="1.0" encoding="utf-8"?>
<sst xmlns="http://schemas.openxmlformats.org/spreadsheetml/2006/main" count="22" uniqueCount="12">
  <si>
    <t>t(min)</t>
  </si>
  <si>
    <t>Vh</t>
    <phoneticPr fontId="2" type="noConversion"/>
  </si>
  <si>
    <t>Yc</t>
    <phoneticPr fontId="2" type="noConversion"/>
  </si>
  <si>
    <r>
      <rPr>
        <sz val="16"/>
        <color theme="1"/>
        <rFont val="仿宋"/>
        <family val="3"/>
        <charset val="134"/>
      </rPr>
      <t>△</t>
    </r>
    <r>
      <rPr>
        <sz val="16"/>
        <color theme="1"/>
        <rFont val="Times New Roman"/>
        <family val="1"/>
      </rPr>
      <t>V</t>
    </r>
    <phoneticPr fontId="2" type="noConversion"/>
  </si>
  <si>
    <t>使用有机玻璃材料</t>
    <phoneticPr fontId="2" type="noConversion"/>
  </si>
  <si>
    <t>平均值</t>
    <phoneticPr fontId="2" type="noConversion"/>
  </si>
  <si>
    <t>热流密度</t>
    <phoneticPr fontId="2" type="noConversion"/>
  </si>
  <si>
    <t>导热系数</t>
    <phoneticPr fontId="2" type="noConversion"/>
  </si>
  <si>
    <t>加热电压(V)</t>
  </si>
  <si>
    <t>加热膜电阻(Ω)</t>
  </si>
  <si>
    <t>试样厚度(m)</t>
  </si>
  <si>
    <t>使用橡胶材料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</si>
</sst>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仿宋"/>
      <family val="3"/>
      <charset val="134"/>
    </font>
    <font>
      <sz val="16"/>
      <color theme="1"/>
      <name val="Times New Roman"/>
      <family val="1"/>
    </font>
    <font>
      <sz val="16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opLeftCell="A3" zoomScale="160" zoomScaleNormal="160" workbookViewId="0">
      <selection activeCell="B12" sqref="B12:B21"/>
    </sheetView>
  </sheetViews>
  <sheetFormatPr defaultColWidth="8.81640625" defaultRowHeight="14" x14ac:dyDescent="0.25"/>
  <sheetData>
    <row r="1" spans="1:4" x14ac:dyDescent="0.25">
      <c r="A1">
        <v>352</v>
      </c>
      <c r="B1">
        <v>172</v>
      </c>
      <c r="C1">
        <f>A1-B1</f>
        <v>180</v>
      </c>
      <c r="D1">
        <f>AVERAGE(C1:C10)</f>
        <v>176.8</v>
      </c>
    </row>
    <row r="2" spans="1:4" x14ac:dyDescent="0.25">
      <c r="A2">
        <v>377</v>
      </c>
      <c r="B2">
        <v>198</v>
      </c>
      <c r="C2">
        <f>A2-B2</f>
        <v>179</v>
      </c>
    </row>
    <row r="3" spans="1:4" x14ac:dyDescent="0.25">
      <c r="A3">
        <v>402</v>
      </c>
      <c r="B3">
        <v>224</v>
      </c>
      <c r="C3">
        <f>A3-B3</f>
        <v>178</v>
      </c>
    </row>
    <row r="4" spans="1:4" x14ac:dyDescent="0.25">
      <c r="A4">
        <v>428</v>
      </c>
      <c r="B4">
        <v>251</v>
      </c>
      <c r="C4">
        <f t="shared" ref="C4:C20" si="0">A4-B4</f>
        <v>177</v>
      </c>
    </row>
    <row r="5" spans="1:4" x14ac:dyDescent="0.25">
      <c r="A5">
        <v>454</v>
      </c>
      <c r="B5">
        <v>277</v>
      </c>
      <c r="C5">
        <f t="shared" si="0"/>
        <v>177</v>
      </c>
    </row>
    <row r="6" spans="1:4" x14ac:dyDescent="0.25">
      <c r="A6">
        <v>480</v>
      </c>
      <c r="B6">
        <v>302</v>
      </c>
      <c r="C6">
        <f t="shared" si="0"/>
        <v>178</v>
      </c>
    </row>
    <row r="7" spans="1:4" x14ac:dyDescent="0.25">
      <c r="A7">
        <v>505</v>
      </c>
      <c r="B7">
        <v>329</v>
      </c>
      <c r="C7">
        <f t="shared" si="0"/>
        <v>176</v>
      </c>
    </row>
    <row r="8" spans="1:4" x14ac:dyDescent="0.25">
      <c r="A8">
        <v>530</v>
      </c>
      <c r="B8">
        <v>355</v>
      </c>
      <c r="C8">
        <f t="shared" si="0"/>
        <v>175</v>
      </c>
    </row>
    <row r="9" spans="1:4" x14ac:dyDescent="0.25">
      <c r="A9">
        <v>555</v>
      </c>
      <c r="B9">
        <v>381</v>
      </c>
      <c r="C9">
        <f t="shared" si="0"/>
        <v>174</v>
      </c>
    </row>
    <row r="10" spans="1:4" x14ac:dyDescent="0.25">
      <c r="A10">
        <v>580</v>
      </c>
      <c r="B10">
        <v>406</v>
      </c>
      <c r="C10">
        <f t="shared" si="0"/>
        <v>174</v>
      </c>
    </row>
    <row r="12" spans="1:4" x14ac:dyDescent="0.25">
      <c r="A12">
        <v>208</v>
      </c>
      <c r="B12">
        <v>109</v>
      </c>
      <c r="C12">
        <f t="shared" si="0"/>
        <v>99</v>
      </c>
      <c r="D12">
        <f>AVERAGE(C12:C21)</f>
        <v>102.7</v>
      </c>
    </row>
    <row r="13" spans="1:4" x14ac:dyDescent="0.25">
      <c r="A13">
        <v>232</v>
      </c>
      <c r="B13">
        <v>132</v>
      </c>
      <c r="C13">
        <f t="shared" si="0"/>
        <v>100</v>
      </c>
    </row>
    <row r="14" spans="1:4" x14ac:dyDescent="0.25">
      <c r="A14">
        <v>256</v>
      </c>
      <c r="B14">
        <v>154</v>
      </c>
      <c r="C14">
        <f t="shared" si="0"/>
        <v>102</v>
      </c>
    </row>
    <row r="15" spans="1:4" x14ac:dyDescent="0.25">
      <c r="A15">
        <v>277</v>
      </c>
      <c r="B15">
        <v>176</v>
      </c>
      <c r="C15">
        <f t="shared" si="0"/>
        <v>101</v>
      </c>
    </row>
    <row r="16" spans="1:4" x14ac:dyDescent="0.25">
      <c r="A16">
        <v>302</v>
      </c>
      <c r="B16">
        <v>198</v>
      </c>
      <c r="C16">
        <f t="shared" si="0"/>
        <v>104</v>
      </c>
    </row>
    <row r="17" spans="1:3" x14ac:dyDescent="0.25">
      <c r="A17">
        <v>324</v>
      </c>
      <c r="B17">
        <v>221</v>
      </c>
      <c r="C17">
        <f t="shared" si="0"/>
        <v>103</v>
      </c>
    </row>
    <row r="18" spans="1:3" x14ac:dyDescent="0.25">
      <c r="A18">
        <v>347</v>
      </c>
      <c r="B18">
        <v>243</v>
      </c>
      <c r="C18">
        <f t="shared" si="0"/>
        <v>104</v>
      </c>
    </row>
    <row r="19" spans="1:3" x14ac:dyDescent="0.25">
      <c r="A19">
        <v>368</v>
      </c>
      <c r="B19">
        <v>265</v>
      </c>
      <c r="C19">
        <f t="shared" si="0"/>
        <v>103</v>
      </c>
    </row>
    <row r="20" spans="1:3" x14ac:dyDescent="0.25">
      <c r="A20">
        <v>392</v>
      </c>
      <c r="B20">
        <v>286</v>
      </c>
      <c r="C20">
        <f t="shared" si="0"/>
        <v>106</v>
      </c>
    </row>
    <row r="21" spans="1:3" x14ac:dyDescent="0.25">
      <c r="A21">
        <v>413</v>
      </c>
      <c r="B21">
        <v>308</v>
      </c>
      <c r="C21">
        <f>A21-B21</f>
        <v>105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C47FB-F65E-41C8-BA46-E3A73287001F}">
  <sheetPr>
    <pageSetUpPr fitToPage="1"/>
  </sheetPr>
  <dimension ref="A1:N11"/>
  <sheetViews>
    <sheetView tabSelected="1" zoomScale="115" zoomScaleNormal="115" workbookViewId="0">
      <selection activeCell="N5" sqref="N5"/>
    </sheetView>
  </sheetViews>
  <sheetFormatPr defaultRowHeight="20.5" x14ac:dyDescent="0.25"/>
  <cols>
    <col min="1" max="1" width="8.6328125" style="1" bestFit="1" customWidth="1"/>
    <col min="2" max="11" width="5.90625" style="1" bestFit="1" customWidth="1"/>
    <col min="12" max="12" width="18.08984375" style="1" bestFit="1" customWidth="1"/>
    <col min="13" max="13" width="22.81640625" style="1" bestFit="1" customWidth="1"/>
    <col min="14" max="14" width="19" style="1" bestFit="1" customWidth="1"/>
    <col min="15" max="16384" width="8.7265625" style="1"/>
  </cols>
  <sheetData>
    <row r="1" spans="1:14" ht="21" x14ac:dyDescent="0.2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21" x14ac:dyDescent="0.25">
      <c r="A2" s="3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4" t="s">
        <v>8</v>
      </c>
      <c r="M2" s="4" t="s">
        <v>9</v>
      </c>
      <c r="N2" s="4" t="s">
        <v>10</v>
      </c>
    </row>
    <row r="3" spans="1:14" x14ac:dyDescent="0.25">
      <c r="A3" s="3" t="s">
        <v>1</v>
      </c>
      <c r="B3" s="3">
        <v>352</v>
      </c>
      <c r="C3" s="3">
        <v>377</v>
      </c>
      <c r="D3" s="3">
        <v>402</v>
      </c>
      <c r="E3" s="3">
        <v>428</v>
      </c>
      <c r="F3" s="3">
        <v>454</v>
      </c>
      <c r="G3" s="3">
        <v>480</v>
      </c>
      <c r="H3" s="3">
        <v>505</v>
      </c>
      <c r="I3" s="3">
        <v>530</v>
      </c>
      <c r="J3" s="3">
        <v>555</v>
      </c>
      <c r="K3" s="3">
        <v>580</v>
      </c>
      <c r="L3" s="3">
        <v>18.989999999999998</v>
      </c>
      <c r="M3" s="3">
        <f>(112.63+112.84)/2</f>
        <v>112.735</v>
      </c>
      <c r="N3" s="3">
        <v>0.01</v>
      </c>
    </row>
    <row r="4" spans="1:14" x14ac:dyDescent="0.25">
      <c r="A4" s="3" t="s">
        <v>2</v>
      </c>
      <c r="B4" s="3">
        <v>172</v>
      </c>
      <c r="C4" s="3">
        <v>198</v>
      </c>
      <c r="D4" s="3">
        <v>224</v>
      </c>
      <c r="E4" s="3">
        <v>251</v>
      </c>
      <c r="F4" s="3">
        <v>277</v>
      </c>
      <c r="G4" s="3">
        <v>302</v>
      </c>
      <c r="H4" s="3">
        <v>329</v>
      </c>
      <c r="I4" s="3">
        <v>355</v>
      </c>
      <c r="J4" s="3">
        <v>381</v>
      </c>
      <c r="K4" s="3">
        <v>406</v>
      </c>
      <c r="L4" s="3" t="s">
        <v>5</v>
      </c>
      <c r="M4" s="3" t="s">
        <v>6</v>
      </c>
      <c r="N4" s="3" t="s">
        <v>7</v>
      </c>
    </row>
    <row r="5" spans="1:14" ht="21" x14ac:dyDescent="0.25">
      <c r="A5" s="3" t="s">
        <v>3</v>
      </c>
      <c r="B5" s="3">
        <f>B3-B4</f>
        <v>180</v>
      </c>
      <c r="C5" s="3">
        <f t="shared" ref="C5:K5" si="0">C3-C4</f>
        <v>179</v>
      </c>
      <c r="D5" s="3">
        <f t="shared" si="0"/>
        <v>178</v>
      </c>
      <c r="E5" s="3">
        <f t="shared" si="0"/>
        <v>177</v>
      </c>
      <c r="F5" s="3">
        <f t="shared" si="0"/>
        <v>177</v>
      </c>
      <c r="G5" s="3">
        <f t="shared" si="0"/>
        <v>178</v>
      </c>
      <c r="H5" s="3">
        <f t="shared" si="0"/>
        <v>176</v>
      </c>
      <c r="I5" s="3">
        <f t="shared" si="0"/>
        <v>175</v>
      </c>
      <c r="J5" s="3">
        <f t="shared" si="0"/>
        <v>174</v>
      </c>
      <c r="K5" s="3">
        <f t="shared" si="0"/>
        <v>174</v>
      </c>
      <c r="L5" s="3">
        <f>AVERAGE(B5:K5)</f>
        <v>176.8</v>
      </c>
      <c r="M5" s="3">
        <f>(0.85*L3*L3)/(2*0.09*M3)</f>
        <v>15.105586109016716</v>
      </c>
      <c r="N5" s="3">
        <f>M5*N3*0.04/(2*L5)</f>
        <v>1.708776709164787E-5</v>
      </c>
    </row>
    <row r="7" spans="1:14" ht="21" x14ac:dyDescent="0.25">
      <c r="A7" s="2" t="s">
        <v>11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21" x14ac:dyDescent="0.25">
      <c r="A8" s="3" t="s">
        <v>0</v>
      </c>
      <c r="B8" s="3">
        <v>2</v>
      </c>
      <c r="C8" s="3">
        <v>3</v>
      </c>
      <c r="D8" s="3">
        <v>4</v>
      </c>
      <c r="E8" s="3">
        <v>5</v>
      </c>
      <c r="F8" s="3">
        <v>6</v>
      </c>
      <c r="G8" s="3">
        <v>7</v>
      </c>
      <c r="H8" s="3">
        <v>8</v>
      </c>
      <c r="I8" s="3">
        <v>9</v>
      </c>
      <c r="J8" s="3">
        <v>10</v>
      </c>
      <c r="K8" s="3">
        <v>11</v>
      </c>
      <c r="L8" s="4" t="s">
        <v>8</v>
      </c>
      <c r="M8" s="4" t="s">
        <v>9</v>
      </c>
      <c r="N8" s="4" t="s">
        <v>10</v>
      </c>
    </row>
    <row r="9" spans="1:14" x14ac:dyDescent="0.25">
      <c r="A9" s="3" t="s">
        <v>1</v>
      </c>
      <c r="B9" s="3">
        <v>208</v>
      </c>
      <c r="C9" s="3">
        <v>232</v>
      </c>
      <c r="D9" s="3">
        <v>256</v>
      </c>
      <c r="E9" s="3">
        <v>277</v>
      </c>
      <c r="F9" s="3">
        <v>302</v>
      </c>
      <c r="G9" s="3">
        <v>324</v>
      </c>
      <c r="H9" s="3">
        <v>347</v>
      </c>
      <c r="I9" s="3">
        <v>368</v>
      </c>
      <c r="J9" s="3">
        <v>392</v>
      </c>
      <c r="K9" s="3">
        <v>413</v>
      </c>
      <c r="L9" s="3">
        <v>18.989999999999998</v>
      </c>
      <c r="M9" s="3">
        <f>(112.36+114.76)/2</f>
        <v>113.56</v>
      </c>
      <c r="N9" s="3">
        <v>0.01</v>
      </c>
    </row>
    <row r="10" spans="1:14" x14ac:dyDescent="0.25">
      <c r="A10" s="3" t="s">
        <v>2</v>
      </c>
      <c r="B10" s="3">
        <v>109</v>
      </c>
      <c r="C10" s="3">
        <v>132</v>
      </c>
      <c r="D10" s="3">
        <v>154</v>
      </c>
      <c r="E10" s="3">
        <v>176</v>
      </c>
      <c r="F10" s="3">
        <v>198</v>
      </c>
      <c r="G10" s="3">
        <v>221</v>
      </c>
      <c r="H10" s="3">
        <v>243</v>
      </c>
      <c r="I10" s="3">
        <v>265</v>
      </c>
      <c r="J10" s="3">
        <v>286</v>
      </c>
      <c r="K10" s="3">
        <v>308</v>
      </c>
      <c r="L10" s="3" t="s">
        <v>5</v>
      </c>
      <c r="M10" s="3" t="s">
        <v>6</v>
      </c>
      <c r="N10" s="3" t="s">
        <v>7</v>
      </c>
    </row>
    <row r="11" spans="1:14" ht="21" x14ac:dyDescent="0.25">
      <c r="A11" s="3" t="s">
        <v>3</v>
      </c>
      <c r="B11" s="3">
        <f>B9-B10</f>
        <v>99</v>
      </c>
      <c r="C11" s="3">
        <f t="shared" ref="C11" si="1">C9-C10</f>
        <v>100</v>
      </c>
      <c r="D11" s="3">
        <f t="shared" ref="D11" si="2">D9-D10</f>
        <v>102</v>
      </c>
      <c r="E11" s="3">
        <f t="shared" ref="E11" si="3">E9-E10</f>
        <v>101</v>
      </c>
      <c r="F11" s="3">
        <f t="shared" ref="F11" si="4">F9-F10</f>
        <v>104</v>
      </c>
      <c r="G11" s="3">
        <f t="shared" ref="G11" si="5">G9-G10</f>
        <v>103</v>
      </c>
      <c r="H11" s="3">
        <f t="shared" ref="H11" si="6">H9-H10</f>
        <v>104</v>
      </c>
      <c r="I11" s="3">
        <f t="shared" ref="I11" si="7">I9-I10</f>
        <v>103</v>
      </c>
      <c r="J11" s="3">
        <f t="shared" ref="J11" si="8">J9-J10</f>
        <v>106</v>
      </c>
      <c r="K11" s="3">
        <f t="shared" ref="K11" si="9">K9-K10</f>
        <v>105</v>
      </c>
      <c r="L11" s="3">
        <f>AVERAGE(B11:K11)</f>
        <v>102.7</v>
      </c>
      <c r="M11" s="3">
        <f>(0.85*L9*L9)/(2*0.09*M9)</f>
        <v>14.995845808383232</v>
      </c>
      <c r="N11" s="3">
        <f>M11*N9*0.04/(2*L11)</f>
        <v>2.920320507961681E-5</v>
      </c>
    </row>
  </sheetData>
  <mergeCells count="2">
    <mergeCell ref="A1:N1"/>
    <mergeCell ref="A7:N7"/>
  </mergeCells>
  <phoneticPr fontId="2" type="noConversion"/>
  <pageMargins left="0.7" right="0.7" top="0.75" bottom="0.75" header="0.3" footer="0.3"/>
  <pageSetup paperSize="9" scale="7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贾云翔</cp:lastModifiedBy>
  <cp:lastPrinted>2023-04-09T05:23:10Z</cp:lastPrinted>
  <dcterms:created xsi:type="dcterms:W3CDTF">2023-04-06T17:32:39Z</dcterms:created>
  <dcterms:modified xsi:type="dcterms:W3CDTF">2023-04-09T05:23:15Z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2052-11.8.2.11682</vt:lpwstr>
  </property>
</Properties>
</file>