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<sst xmlns="http://schemas.openxmlformats.org/spreadsheetml/2006/main" count="8">
  <si>
    <t>m</t>
  </si>
  <si>
    <t>n</t>
  </si>
  <si>
    <t>x1</t>
  </si>
  <si>
    <t>x2</t>
  </si>
  <si>
    <t>d</t>
  </si>
  <si>
    <t>d^2</t>
  </si>
  <si>
    <t>d-d</t>
  </si>
  <si>
    <t>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</si>
</sst>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6" fillId="2" borderId="6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2"/>
  <sheetViews>
    <sheetView tabSelected="1" topLeftCell="A11" workbookViewId="0">
      <selection activeCell="F27" sqref="F27"/>
    </sheetView>
  </sheetViews>
  <sheetFormatPr defaultColWidth="9" defaultRowHeight="13.5"/>
  <cols>
    <col min="1" max="1" width="4" customWidth="1"/>
    <col min="2" max="2" width="3" customWidth="1"/>
    <col min="3" max="3" width="7.25" customWidth="1"/>
    <col min="4" max="4" width="7.625" customWidth="1"/>
    <col min="5" max="5" width="7.5" customWidth="1"/>
    <col min="6" max="6" width="11" customWidth="1"/>
    <col min="7" max="11" width="12.625"/>
    <col min="12" max="12" width="11.5"/>
    <col min="13" max="13" width="12.625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>
      <c r="A2">
        <v>30</v>
      </c>
      <c r="C2">
        <v>2.8392</v>
      </c>
      <c r="D2">
        <v>2.0343</v>
      </c>
      <c r="E2">
        <f>C2-D2</f>
        <v>0.8049</v>
      </c>
      <c r="F2">
        <f>E2*E2</f>
        <v>0.64786401</v>
      </c>
      <c r="G2" s="1">
        <f>F2-F3</f>
        <v>0.10174301</v>
      </c>
      <c r="H2" s="1">
        <f t="shared" ref="H2:H6" si="0">G2/(4*5.893*(1/100000)*5)</f>
        <v>86.3253096894621</v>
      </c>
      <c r="I2" s="1"/>
      <c r="J2" s="3"/>
    </row>
    <row r="3" spans="2:10">
      <c r="B3">
        <v>25</v>
      </c>
      <c r="C3">
        <v>2.8063</v>
      </c>
      <c r="D3">
        <v>2.0673</v>
      </c>
      <c r="E3">
        <f t="shared" ref="E3:E11" si="1">C3-D3</f>
        <v>0.739</v>
      </c>
      <c r="F3">
        <f t="shared" ref="F3:F11" si="2">E3*E3</f>
        <v>0.546121</v>
      </c>
      <c r="G3" s="1"/>
      <c r="H3" s="1"/>
      <c r="I3" s="1"/>
      <c r="J3" s="3"/>
    </row>
    <row r="4" spans="1:10">
      <c r="A4">
        <v>29</v>
      </c>
      <c r="C4">
        <v>2.8326</v>
      </c>
      <c r="D4">
        <v>2.0409</v>
      </c>
      <c r="E4">
        <f t="shared" si="1"/>
        <v>0.7917</v>
      </c>
      <c r="F4">
        <f t="shared" si="2"/>
        <v>0.626788889999999</v>
      </c>
      <c r="G4" s="1">
        <f t="shared" ref="G3:G10" si="3">F4-F5</f>
        <v>0.103481329999999</v>
      </c>
      <c r="H4" s="2">
        <f t="shared" si="0"/>
        <v>87.8002121160691</v>
      </c>
      <c r="I4" s="2"/>
      <c r="J4" s="3"/>
    </row>
    <row r="5" spans="2:10">
      <c r="B5">
        <v>24</v>
      </c>
      <c r="C5">
        <v>2.7991</v>
      </c>
      <c r="D5">
        <v>2.0757</v>
      </c>
      <c r="E5">
        <f t="shared" si="1"/>
        <v>0.7234</v>
      </c>
      <c r="F5">
        <f t="shared" si="2"/>
        <v>0.52330756</v>
      </c>
      <c r="G5" s="1"/>
      <c r="H5" s="1"/>
      <c r="I5" s="2"/>
      <c r="J5" s="3"/>
    </row>
    <row r="6" spans="1:10">
      <c r="A6">
        <v>28</v>
      </c>
      <c r="C6">
        <v>2.8265</v>
      </c>
      <c r="D6">
        <v>2.0472</v>
      </c>
      <c r="E6">
        <f t="shared" si="1"/>
        <v>0.7793</v>
      </c>
      <c r="F6">
        <f t="shared" si="2"/>
        <v>0.607308489999999</v>
      </c>
      <c r="G6" s="1">
        <f t="shared" si="3"/>
        <v>0.103776329999999</v>
      </c>
      <c r="H6" s="2">
        <f t="shared" si="0"/>
        <v>88.0505090785669</v>
      </c>
      <c r="I6" s="2"/>
      <c r="J6" s="3"/>
    </row>
    <row r="7" spans="2:10">
      <c r="B7">
        <v>23</v>
      </c>
      <c r="C7">
        <v>2.7918</v>
      </c>
      <c r="D7">
        <v>2.0822</v>
      </c>
      <c r="E7">
        <f t="shared" si="1"/>
        <v>0.7096</v>
      </c>
      <c r="F7">
        <f t="shared" si="2"/>
        <v>0.50353216</v>
      </c>
      <c r="G7" s="1"/>
      <c r="H7" s="1"/>
      <c r="I7" s="2"/>
      <c r="J7" s="3"/>
    </row>
    <row r="8" spans="1:10">
      <c r="A8">
        <v>27</v>
      </c>
      <c r="C8">
        <v>2.8194</v>
      </c>
      <c r="D8">
        <v>2.054</v>
      </c>
      <c r="E8">
        <f t="shared" si="1"/>
        <v>0.7654</v>
      </c>
      <c r="F8">
        <f t="shared" si="2"/>
        <v>0.58583716</v>
      </c>
      <c r="G8" s="1">
        <f t="shared" si="3"/>
        <v>0.103506910000001</v>
      </c>
      <c r="H8" s="2">
        <f>G8/(4*5.893*(1/100000)*5)</f>
        <v>87.8219158323443</v>
      </c>
      <c r="I8" s="2"/>
      <c r="J8" s="3"/>
    </row>
    <row r="9" spans="2:10">
      <c r="B9">
        <v>22</v>
      </c>
      <c r="C9">
        <v>2.7842</v>
      </c>
      <c r="D9">
        <v>2.0897</v>
      </c>
      <c r="E9">
        <f t="shared" si="1"/>
        <v>0.6945</v>
      </c>
      <c r="F9">
        <f t="shared" si="2"/>
        <v>0.48233025</v>
      </c>
      <c r="G9" s="1"/>
      <c r="H9" s="1"/>
      <c r="I9" s="2"/>
      <c r="J9" s="3"/>
    </row>
    <row r="10" spans="1:13">
      <c r="A10">
        <v>26</v>
      </c>
      <c r="C10">
        <v>2.813</v>
      </c>
      <c r="D10">
        <v>2.0607</v>
      </c>
      <c r="E10">
        <f t="shared" si="1"/>
        <v>0.7523</v>
      </c>
      <c r="F10">
        <f t="shared" si="2"/>
        <v>0.56595529</v>
      </c>
      <c r="G10" s="1">
        <f t="shared" si="3"/>
        <v>0.10287504</v>
      </c>
      <c r="H10" s="2">
        <f>G10/(4*5.893*(1/100000)*5)</f>
        <v>87.2857967079586</v>
      </c>
      <c r="I10" s="2"/>
      <c r="J10" s="3"/>
      <c r="L10" s="4">
        <v>0.10174301</v>
      </c>
      <c r="M10" s="4">
        <v>86.3253096894621</v>
      </c>
    </row>
    <row r="11" ht="22" customHeight="1" spans="2:13">
      <c r="B11">
        <v>21</v>
      </c>
      <c r="C11">
        <v>2.7772</v>
      </c>
      <c r="D11">
        <v>2.0967</v>
      </c>
      <c r="E11">
        <f t="shared" si="1"/>
        <v>0.6805</v>
      </c>
      <c r="F11">
        <f t="shared" si="2"/>
        <v>0.46308025</v>
      </c>
      <c r="G11" s="1"/>
      <c r="H11" s="1"/>
      <c r="I11" s="2"/>
      <c r="J11" s="3"/>
      <c r="L11" s="4">
        <v>0.103481329999999</v>
      </c>
      <c r="M11" s="4">
        <v>87.8002121160691</v>
      </c>
    </row>
    <row r="12" spans="12:13">
      <c r="L12" s="4">
        <v>0.103776329999999</v>
      </c>
      <c r="M12" s="4">
        <v>88.0505090785669</v>
      </c>
    </row>
    <row r="13" spans="12:13">
      <c r="L13" s="4">
        <v>0.103506910000001</v>
      </c>
      <c r="M13" s="4">
        <v>87.8219158323443</v>
      </c>
    </row>
    <row r="14" spans="12:13">
      <c r="L14" s="4">
        <v>0.10287504</v>
      </c>
      <c r="M14" s="4">
        <v>87.2857967079586</v>
      </c>
    </row>
    <row r="16" spans="10:11">
      <c r="J16" s="5">
        <v>0.10174301</v>
      </c>
      <c r="K16" s="5">
        <v>86.3253096894621</v>
      </c>
    </row>
    <row r="17" spans="10:11">
      <c r="J17" s="5">
        <v>0.103481329999999</v>
      </c>
      <c r="K17" s="5">
        <v>87.8002121160691</v>
      </c>
    </row>
    <row r="18" spans="10:11">
      <c r="J18" s="5">
        <v>0.103776329999999</v>
      </c>
      <c r="K18" s="5">
        <v>88.0505090785669</v>
      </c>
    </row>
    <row r="19" spans="10:11">
      <c r="J19" s="5">
        <v>0.103506910000001</v>
      </c>
      <c r="K19" s="5">
        <v>87.8219158323443</v>
      </c>
    </row>
    <row r="20" spans="10:11">
      <c r="J20" s="5">
        <v>0.10287504</v>
      </c>
      <c r="K20" s="5">
        <v>87.2857967079586</v>
      </c>
    </row>
    <row r="21" spans="10:11">
      <c r="J21">
        <f>AVERAGE(J16:J20)</f>
        <v>0.103076524</v>
      </c>
      <c r="K21">
        <f>AVERAGE(K16:K20)</f>
        <v>87.4567486848802</v>
      </c>
    </row>
    <row r="23" spans="10:11">
      <c r="J23">
        <f>(J$21-J16)^2</f>
        <v>1.7782595881955e-6</v>
      </c>
      <c r="K23">
        <f>(K$21-K16)^2</f>
        <v>1.28015420035277</v>
      </c>
    </row>
    <row r="24" spans="5:11">
      <c r="E24">
        <v>3.8139</v>
      </c>
      <c r="F24">
        <v>3.75</v>
      </c>
      <c r="G24">
        <v>3.687</v>
      </c>
      <c r="H24">
        <v>3.6245</v>
      </c>
      <c r="J24">
        <f>($J$21-J17)^2</f>
        <v>1.63867897635343e-7</v>
      </c>
      <c r="K24">
        <f>(K$21-K17)^2</f>
        <v>0.117967128564029</v>
      </c>
    </row>
    <row r="25" spans="6:11">
      <c r="F25">
        <f>(E24-F24)/10</f>
        <v>0.00638999999999998</v>
      </c>
      <c r="G25">
        <f>(F24-G24)/10</f>
        <v>0.00630000000000002</v>
      </c>
      <c r="H25">
        <f>(G24-H24)/10</f>
        <v>0.00625</v>
      </c>
      <c r="I25">
        <f>AVERAGE(F25:H25)</f>
        <v>0.00631333333333333</v>
      </c>
      <c r="J25">
        <f>($J$21-J18)^2</f>
        <v>4.8972843763487e-7</v>
      </c>
      <c r="K25">
        <f>(K$21-K18)^2</f>
        <v>0.352551405111045</v>
      </c>
    </row>
    <row r="26" spans="10:11">
      <c r="J26">
        <f>($J$21-J19)^2</f>
        <v>1.85232108997031e-7</v>
      </c>
      <c r="K26">
        <f>(K$21-K19)^2</f>
        <v>0.133347045587083</v>
      </c>
    </row>
    <row r="27" spans="10:11">
      <c r="J27">
        <f>($J$21-J20)^2</f>
        <v>4.05958022559224e-8</v>
      </c>
      <c r="K27">
        <f>(K$21-K20)^2</f>
        <v>0.0292245784134033</v>
      </c>
    </row>
    <row r="28" spans="10:11">
      <c r="J28">
        <f>SUM(J23:J27)</f>
        <v>2.65768383471867e-6</v>
      </c>
      <c r="K28">
        <f>SUM(K23:K27)</f>
        <v>1.91324435802833</v>
      </c>
    </row>
    <row r="30" spans="10:11">
      <c r="J30">
        <f>SQRT(J28/4)</f>
        <v>0.000815120211183398</v>
      </c>
      <c r="K30">
        <f>SQRT(K28/4)</f>
        <v>0.691600382812996</v>
      </c>
    </row>
    <row r="32" spans="11:11">
      <c r="K32">
        <f>K30/K21</f>
        <v>0.00790791326241655</v>
      </c>
    </row>
  </sheetData>
  <mergeCells count="20">
    <mergeCell ref="G2:G3"/>
    <mergeCell ref="G4:G5"/>
    <mergeCell ref="G6:G7"/>
    <mergeCell ref="G8:G9"/>
    <mergeCell ref="G10:G11"/>
    <mergeCell ref="H2:H3"/>
    <mergeCell ref="H4:H5"/>
    <mergeCell ref="H6:H7"/>
    <mergeCell ref="H8:H9"/>
    <mergeCell ref="H10:H11"/>
    <mergeCell ref="I2:I3"/>
    <mergeCell ref="I4:I5"/>
    <mergeCell ref="I6:I7"/>
    <mergeCell ref="I8:I9"/>
    <mergeCell ref="I10:I11"/>
    <mergeCell ref="J2:J3"/>
    <mergeCell ref="J4:J5"/>
    <mergeCell ref="J6:J7"/>
    <mergeCell ref="J8:J9"/>
    <mergeCell ref="J10:J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dcterms:created xsi:type="dcterms:W3CDTF">2016-05-11T11:24:00Z</dcterms:created>
  <dcterms:modified xsi:type="dcterms:W3CDTF">2016-05-11T16:29:17Z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