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codeName="ThisWorkbook"/>
  <mc:AlternateContent xmlns:mc="http://schemas.openxmlformats.org/markup-compatibility/2006">
    <mc:Choice Requires="x15">
      <x15ac:absPath xmlns:x15ac="http://schemas.microsoft.com/office/spreadsheetml/2010/11/ac" url="C:\jufailitech\Projects\Youtube\Excel\Scatter Chart\"/>
    </mc:Choice>
  </mc:AlternateContent>
  <xr:revisionPtr revIDLastSave="0" documentId="13_ncr:1_{8C9D47A0-FF5E-45C3-8698-FF2ACCACD58A}" xr6:coauthVersionLast="36" xr6:coauthVersionMax="36" xr10:uidLastSave="{00000000-0000-0000-0000-000000000000}"/>
  <bookViews>
    <workbookView minimized="1" xWindow="0" yWindow="0" windowWidth="23040" windowHeight="10404" activeTab="2" xr2:uid="{1BD1B429-35F0-4EA0-8FBB-8FDE0E22FD28}"/>
  </bookViews>
  <sheets>
    <sheet name="Data" sheetId="1" r:id="rId1"/>
    <sheet name="Pivot Tables" sheetId="7" r:id="rId2"/>
    <sheet name="Dashboard" sheetId="5" r:id="rId3"/>
  </sheets>
  <definedNames>
    <definedName name="_xlchart.v1.0" hidden="1">'Pivot Tables'!$W$2:$W$20</definedName>
    <definedName name="_xlchart.v1.1" hidden="1">'Pivot Tables'!$X$1</definedName>
    <definedName name="_xlchart.v1.2" hidden="1">'Pivot Tables'!$X$2:$X$20</definedName>
    <definedName name="Slicer_Year">#N/A</definedName>
  </definedNames>
  <calcPr calcId="191029"/>
  <pivotCaches>
    <pivotCache cacheId="3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3" i="7" l="1"/>
  <c r="AP4" i="7"/>
  <c r="AP5" i="7"/>
  <c r="AP6" i="7"/>
  <c r="AP7" i="7"/>
  <c r="AP8" i="7"/>
  <c r="AP9" i="7"/>
  <c r="AP10" i="7"/>
  <c r="AP11" i="7"/>
  <c r="AP12" i="7"/>
  <c r="AP13" i="7"/>
  <c r="AP2" i="7"/>
  <c r="Y3" i="7"/>
  <c r="Y4" i="7"/>
  <c r="Y5" i="7"/>
  <c r="Y6" i="7"/>
  <c r="Y7" i="7"/>
  <c r="Y8" i="7"/>
  <c r="Y9" i="7"/>
  <c r="Y10" i="7"/>
  <c r="Y11" i="7"/>
  <c r="Y12" i="7"/>
  <c r="Y13" i="7"/>
  <c r="Y14" i="7"/>
  <c r="Y15" i="7"/>
  <c r="Y16" i="7"/>
  <c r="Y17" i="7"/>
  <c r="Y18" i="7"/>
  <c r="Y19" i="7"/>
  <c r="Y20" i="7"/>
  <c r="Y2" i="7"/>
  <c r="X3" i="7"/>
  <c r="X4" i="7"/>
  <c r="X5" i="7"/>
  <c r="X6" i="7"/>
  <c r="X7" i="7"/>
  <c r="X8" i="7"/>
  <c r="X9" i="7"/>
  <c r="X10" i="7"/>
  <c r="X11" i="7"/>
  <c r="X12" i="7"/>
  <c r="X13" i="7"/>
  <c r="X14" i="7"/>
  <c r="X15" i="7"/>
  <c r="X16" i="7"/>
  <c r="X17" i="7"/>
  <c r="X18" i="7"/>
  <c r="X19" i="7"/>
  <c r="X20" i="7"/>
  <c r="X2" i="7"/>
  <c r="N3" i="7"/>
  <c r="N4" i="7"/>
  <c r="N5" i="7"/>
  <c r="N6" i="7"/>
  <c r="N7" i="7"/>
  <c r="N2" i="7"/>
  <c r="H3" i="7"/>
  <c r="H4" i="7"/>
  <c r="H5" i="7"/>
  <c r="H6" i="7"/>
  <c r="H7" i="7"/>
  <c r="H2" i="7"/>
  <c r="AH2" i="7"/>
  <c r="AG2" i="7"/>
  <c r="AI2" i="7" l="1"/>
  <c r="AJ2" i="7" s="1"/>
  <c r="I6" i="7"/>
  <c r="K6" i="7" s="1"/>
  <c r="I5" i="7"/>
  <c r="K5" i="7" s="1"/>
  <c r="J2" i="7"/>
  <c r="L2" i="7" s="1"/>
  <c r="J4" i="7"/>
  <c r="L4" i="7" s="1"/>
  <c r="J7" i="7"/>
  <c r="L7" i="7" s="1"/>
  <c r="J3" i="7"/>
  <c r="L3" i="7" s="1"/>
  <c r="I2" i="7"/>
  <c r="K2" i="7" s="1"/>
  <c r="I4" i="7"/>
  <c r="K4" i="7" s="1"/>
  <c r="J6" i="7"/>
  <c r="L6" i="7" s="1"/>
  <c r="I7" i="7"/>
  <c r="K7" i="7" s="1"/>
  <c r="I3" i="7"/>
  <c r="K3" i="7" s="1"/>
  <c r="J5" i="7"/>
  <c r="L5" i="7" s="1"/>
</calcChain>
</file>

<file path=xl/sharedStrings.xml><?xml version="1.0" encoding="utf-8"?>
<sst xmlns="http://schemas.openxmlformats.org/spreadsheetml/2006/main" count="286" uniqueCount="67">
  <si>
    <t>Income Sources</t>
  </si>
  <si>
    <t>Income Breakdown</t>
  </si>
  <si>
    <t>Income</t>
  </si>
  <si>
    <t>Income Target</t>
  </si>
  <si>
    <t>Year</t>
  </si>
  <si>
    <t>Month</t>
  </si>
  <si>
    <t>Youtube Channels</t>
  </si>
  <si>
    <t>Youtube Sponsorship</t>
  </si>
  <si>
    <t>Sep</t>
  </si>
  <si>
    <t>Direct Sales</t>
  </si>
  <si>
    <t>Courses</t>
  </si>
  <si>
    <t>Books</t>
  </si>
  <si>
    <t>Other</t>
  </si>
  <si>
    <t>Micro Jobs</t>
  </si>
  <si>
    <t>Plugins</t>
  </si>
  <si>
    <t>Oct</t>
  </si>
  <si>
    <t>Affiliate Program</t>
  </si>
  <si>
    <t>Easy Program</t>
  </si>
  <si>
    <t>Market Place</t>
  </si>
  <si>
    <t>Affiliate Master</t>
  </si>
  <si>
    <t>Nov</t>
  </si>
  <si>
    <t>Blogging</t>
  </si>
  <si>
    <t>Blog Sponsorship</t>
  </si>
  <si>
    <t>May</t>
  </si>
  <si>
    <t>Advertisement</t>
  </si>
  <si>
    <t>Third Party</t>
  </si>
  <si>
    <t>Landing Page</t>
  </si>
  <si>
    <t>Mar</t>
  </si>
  <si>
    <t>Membership</t>
  </si>
  <si>
    <t>Social Media</t>
  </si>
  <si>
    <t>Jun</t>
  </si>
  <si>
    <t>Newspaper</t>
  </si>
  <si>
    <t>Themes</t>
  </si>
  <si>
    <t>Educational Site</t>
  </si>
  <si>
    <t>Jul</t>
  </si>
  <si>
    <t>Program Plus</t>
  </si>
  <si>
    <t>Ad Sense</t>
  </si>
  <si>
    <t>Jan</t>
  </si>
  <si>
    <t>Feb</t>
  </si>
  <si>
    <t>Dec</t>
  </si>
  <si>
    <t>Google Ads</t>
  </si>
  <si>
    <t>Aug</t>
  </si>
  <si>
    <t>Apr</t>
  </si>
  <si>
    <t>Grand Total</t>
  </si>
  <si>
    <t>Income Sources.</t>
  </si>
  <si>
    <t>Income %.</t>
  </si>
  <si>
    <t>Income Source X Value</t>
  </si>
  <si>
    <t>Top Income Label</t>
  </si>
  <si>
    <t>Income % X Value</t>
  </si>
  <si>
    <t>Income Source Breakdown.</t>
  </si>
  <si>
    <t>Income.</t>
  </si>
  <si>
    <t>Income Source Breakdown %</t>
  </si>
  <si>
    <t>Income Source Breakdown Label</t>
  </si>
  <si>
    <t>Income Source Breakdown X Value</t>
  </si>
  <si>
    <t>Income Source Breakdown Bubble Size</t>
  </si>
  <si>
    <t>Total Income.</t>
  </si>
  <si>
    <t>Total Income Target.</t>
  </si>
  <si>
    <t>Top Income Amount</t>
  </si>
  <si>
    <t>Other Income Amounts</t>
  </si>
  <si>
    <t>Other Income Labels</t>
  </si>
  <si>
    <t>Income Source Breakdown Y Value</t>
  </si>
  <si>
    <t>Total Income %</t>
  </si>
  <si>
    <t>Month.</t>
  </si>
  <si>
    <t>Income SourcesY Value</t>
  </si>
  <si>
    <t>Income % Y Value</t>
  </si>
  <si>
    <t>Income % Bubble Size</t>
  </si>
  <si>
    <t>Total Income Remaining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</si>
</sst>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4" x14ac:knownFonts="1">
    <font>
      <sz val="11"/>
      <color theme="1"/>
      <name val="Open Sans"/>
      <family val="2"/>
      <scheme val="minor"/>
    </font>
    <font>
      <sz val="11"/>
      <color theme="1"/>
      <name val="Open Sans"/>
      <family val="2"/>
      <scheme val="minor"/>
    </font>
    <font>
      <b/>
      <sz val="11"/>
      <color theme="1"/>
      <name val="Open Sans"/>
      <family val="2"/>
      <scheme val="minor"/>
    </font>
    <font>
      <sz val="11"/>
      <color theme="0"/>
      <name val="Open Sans"/>
      <family val="2"/>
      <scheme val="minor"/>
    </font>
  </fonts>
  <fills count="4">
    <fill>
      <patternFill patternType="none"/>
    </fill>
    <fill>
      <patternFill patternType="gray125"/>
    </fill>
    <fill>
      <patternFill patternType="solid">
        <fgColor theme="1"/>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4" fontId="0" fillId="0" borderId="0" xfId="1" applyNumberFormat="1" applyFont="1"/>
    <xf numFmtId="0" fontId="0" fillId="2" borderId="0" xfId="0" applyFill="1"/>
    <xf numFmtId="0" fontId="2" fillId="3" borderId="1" xfId="0" applyFont="1" applyFill="1" applyBorder="1"/>
    <xf numFmtId="0" fontId="0" fillId="0" borderId="0" xfId="0" applyFont="1" applyFill="1" applyBorder="1"/>
    <xf numFmtId="0" fontId="0" fillId="0" borderId="0" xfId="0" applyFill="1" applyBorder="1"/>
    <xf numFmtId="0" fontId="3" fillId="0" borderId="0" xfId="0" applyFont="1" applyFill="1" applyBorder="1"/>
    <xf numFmtId="0" fontId="3" fillId="0" borderId="0" xfId="0" applyFont="1"/>
    <xf numFmtId="9" fontId="0" fillId="0" borderId="0" xfId="2" applyFont="1"/>
  </cellXfs>
  <cellStyles count="3">
    <cellStyle name="Comma" xfId="1" builtinId="3"/>
    <cellStyle name="Normal" xfId="0" builtinId="0"/>
    <cellStyle name="Percent" xfId="2" builtinId="5"/>
  </cellStyles>
  <dxfs count="10">
    <dxf>
      <font>
        <b val="0"/>
        <i val="0"/>
        <strike val="0"/>
        <condense val="0"/>
        <extend val="0"/>
        <outline val="0"/>
        <shadow val="0"/>
        <u val="none"/>
        <vertAlign val="baseline"/>
        <sz val="11"/>
        <color theme="0"/>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color theme="1"/>
      </font>
      <border>
        <bottom style="thin">
          <color theme="5"/>
        </bottom>
        <vertical/>
        <horizontal/>
      </border>
    </dxf>
    <dxf>
      <font>
        <color theme="1"/>
      </font>
      <fill>
        <patternFill>
          <bgColor theme="1"/>
        </patternFill>
      </fill>
      <border>
        <left/>
        <right/>
        <top/>
        <bottom/>
        <vertical/>
        <horizontal/>
      </border>
    </dxf>
  </dxfs>
  <tableStyles count="1" defaultTableStyle="TableStyleMedium2" defaultPivotStyle="PivotStyleLight16">
    <tableStyle name="JT Cool Slicer" pivot="0" table="0" count="10" xr9:uid="{9E2DEB25-7FD3-4BD1-9AD9-3C3DC9E4E562}">
      <tableStyleElement type="wholeTable" dxfId="9"/>
      <tableStyleElement type="headerRow" dxfId="8"/>
    </tableStyle>
  </tableStyles>
  <extLst>
    <ext xmlns:x14="http://schemas.microsoft.com/office/spreadsheetml/2009/9/main" uri="{46F421CA-312F-682f-3DD2-61675219B42D}">
      <x14:dxfs count="8">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JT Cool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2"/>
          <c:order val="2"/>
          <c:tx>
            <c:v>Rays</c:v>
          </c:tx>
          <c:spPr>
            <a:gradFill>
              <a:gsLst>
                <a:gs pos="0">
                  <a:schemeClr val="accent4"/>
                </a:gs>
                <a:gs pos="100000">
                  <a:schemeClr val="accent2">
                    <a:lumMod val="20000"/>
                    <a:lumOff val="80000"/>
                  </a:schemeClr>
                </a:gs>
              </a:gsLst>
              <a:lin ang="5400000" scaled="1"/>
            </a:gradFill>
            <a:ln w="101600">
              <a:solidFill>
                <a:schemeClr val="tx1"/>
              </a:solidFill>
            </a:ln>
          </c:spPr>
          <c:dPt>
            <c:idx val="0"/>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01-F0D9-4CF0-9FD4-0041E8A34DC9}"/>
              </c:ext>
            </c:extLst>
          </c:dPt>
          <c:dPt>
            <c:idx val="1"/>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03-F0D9-4CF0-9FD4-0041E8A34DC9}"/>
              </c:ext>
            </c:extLst>
          </c:dPt>
          <c:dPt>
            <c:idx val="2"/>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05-F0D9-4CF0-9FD4-0041E8A34DC9}"/>
              </c:ext>
            </c:extLst>
          </c:dPt>
          <c:dPt>
            <c:idx val="3"/>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07-F0D9-4CF0-9FD4-0041E8A34DC9}"/>
              </c:ext>
            </c:extLst>
          </c:dPt>
          <c:dPt>
            <c:idx val="4"/>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09-F0D9-4CF0-9FD4-0041E8A34DC9}"/>
              </c:ext>
            </c:extLst>
          </c:dPt>
          <c:dPt>
            <c:idx val="5"/>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0B-F0D9-4CF0-9FD4-0041E8A34DC9}"/>
              </c:ext>
            </c:extLst>
          </c:dPt>
          <c:dPt>
            <c:idx val="6"/>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0D-F0D9-4CF0-9FD4-0041E8A34DC9}"/>
              </c:ext>
            </c:extLst>
          </c:dPt>
          <c:dPt>
            <c:idx val="7"/>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0F-F0D9-4CF0-9FD4-0041E8A34DC9}"/>
              </c:ext>
            </c:extLst>
          </c:dPt>
          <c:dPt>
            <c:idx val="8"/>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11-F0D9-4CF0-9FD4-0041E8A34DC9}"/>
              </c:ext>
            </c:extLst>
          </c:dPt>
          <c:dPt>
            <c:idx val="9"/>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13-F0D9-4CF0-9FD4-0041E8A34DC9}"/>
              </c:ext>
            </c:extLst>
          </c:dPt>
          <c:dPt>
            <c:idx val="10"/>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15-F0D9-4CF0-9FD4-0041E8A34DC9}"/>
              </c:ext>
            </c:extLst>
          </c:dPt>
          <c:dPt>
            <c:idx val="11"/>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17-F0D9-4CF0-9FD4-0041E8A34DC9}"/>
              </c:ext>
            </c:extLst>
          </c:dPt>
          <c:dPt>
            <c:idx val="12"/>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19-F0D9-4CF0-9FD4-0041E8A34DC9}"/>
              </c:ext>
            </c:extLst>
          </c:dPt>
          <c:dPt>
            <c:idx val="13"/>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1B-F0D9-4CF0-9FD4-0041E8A34DC9}"/>
              </c:ext>
            </c:extLst>
          </c:dPt>
          <c:dPt>
            <c:idx val="14"/>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1D-F0D9-4CF0-9FD4-0041E8A34DC9}"/>
              </c:ext>
            </c:extLst>
          </c:dPt>
          <c:dPt>
            <c:idx val="15"/>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1F-F0D9-4CF0-9FD4-0041E8A34DC9}"/>
              </c:ext>
            </c:extLst>
          </c:dPt>
          <c:dPt>
            <c:idx val="16"/>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21-F0D9-4CF0-9FD4-0041E8A34DC9}"/>
              </c:ext>
            </c:extLst>
          </c:dPt>
          <c:dPt>
            <c:idx val="17"/>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23-F0D9-4CF0-9FD4-0041E8A34DC9}"/>
              </c:ext>
            </c:extLst>
          </c:dPt>
          <c:dPt>
            <c:idx val="18"/>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25-F0D9-4CF0-9FD4-0041E8A34DC9}"/>
              </c:ext>
            </c:extLst>
          </c:dPt>
          <c:dPt>
            <c:idx val="19"/>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27-F0D9-4CF0-9FD4-0041E8A34DC9}"/>
              </c:ext>
            </c:extLst>
          </c:dPt>
          <c:dPt>
            <c:idx val="20"/>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29-F0D9-4CF0-9FD4-0041E8A34DC9}"/>
              </c:ext>
            </c:extLst>
          </c:dPt>
          <c:dPt>
            <c:idx val="21"/>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2B-F0D9-4CF0-9FD4-0041E8A34DC9}"/>
              </c:ext>
            </c:extLst>
          </c:dPt>
          <c:dPt>
            <c:idx val="22"/>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2D-F0D9-4CF0-9FD4-0041E8A34DC9}"/>
              </c:ext>
            </c:extLst>
          </c:dPt>
          <c:dPt>
            <c:idx val="23"/>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2F-F0D9-4CF0-9FD4-0041E8A34DC9}"/>
              </c:ext>
            </c:extLst>
          </c:dPt>
          <c:dPt>
            <c:idx val="24"/>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31-F0D9-4CF0-9FD4-0041E8A34DC9}"/>
              </c:ext>
            </c:extLst>
          </c:dPt>
          <c:dPt>
            <c:idx val="25"/>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33-F0D9-4CF0-9FD4-0041E8A34DC9}"/>
              </c:ext>
            </c:extLst>
          </c:dPt>
          <c:dPt>
            <c:idx val="26"/>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35-F0D9-4CF0-9FD4-0041E8A34DC9}"/>
              </c:ext>
            </c:extLst>
          </c:dPt>
          <c:dPt>
            <c:idx val="27"/>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37-F0D9-4CF0-9FD4-0041E8A34DC9}"/>
              </c:ext>
            </c:extLst>
          </c:dPt>
          <c:dPt>
            <c:idx val="28"/>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39-F0D9-4CF0-9FD4-0041E8A34DC9}"/>
              </c:ext>
            </c:extLst>
          </c:dPt>
          <c:dPt>
            <c:idx val="29"/>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3B-F0D9-4CF0-9FD4-0041E8A34DC9}"/>
              </c:ext>
            </c:extLst>
          </c:dPt>
          <c:dPt>
            <c:idx val="30"/>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3D-F0D9-4CF0-9FD4-0041E8A34DC9}"/>
              </c:ext>
            </c:extLst>
          </c:dPt>
          <c:dPt>
            <c:idx val="31"/>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3F-F0D9-4CF0-9FD4-0041E8A34DC9}"/>
              </c:ext>
            </c:extLst>
          </c:dPt>
          <c:dPt>
            <c:idx val="32"/>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41-F0D9-4CF0-9FD4-0041E8A34DC9}"/>
              </c:ext>
            </c:extLst>
          </c:dPt>
          <c:dPt>
            <c:idx val="33"/>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43-F0D9-4CF0-9FD4-0041E8A34DC9}"/>
              </c:ext>
            </c:extLst>
          </c:dPt>
          <c:dPt>
            <c:idx val="34"/>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45-F0D9-4CF0-9FD4-0041E8A34DC9}"/>
              </c:ext>
            </c:extLst>
          </c:dPt>
          <c:dPt>
            <c:idx val="35"/>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47-F0D9-4CF0-9FD4-0041E8A34DC9}"/>
              </c:ext>
            </c:extLst>
          </c:dPt>
          <c:dPt>
            <c:idx val="36"/>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49-F0D9-4CF0-9FD4-0041E8A34DC9}"/>
              </c:ext>
            </c:extLst>
          </c:dPt>
          <c:dPt>
            <c:idx val="37"/>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4B-F0D9-4CF0-9FD4-0041E8A34DC9}"/>
              </c:ext>
            </c:extLst>
          </c:dPt>
          <c:dPt>
            <c:idx val="38"/>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4D-F0D9-4CF0-9FD4-0041E8A34DC9}"/>
              </c:ext>
            </c:extLst>
          </c:dPt>
          <c:dPt>
            <c:idx val="39"/>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4F-F0D9-4CF0-9FD4-0041E8A34DC9}"/>
              </c:ext>
            </c:extLst>
          </c:dPt>
          <c:dPt>
            <c:idx val="40"/>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51-F0D9-4CF0-9FD4-0041E8A34DC9}"/>
              </c:ext>
            </c:extLst>
          </c:dPt>
          <c:dPt>
            <c:idx val="41"/>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53-F0D9-4CF0-9FD4-0041E8A34DC9}"/>
              </c:ext>
            </c:extLst>
          </c:dPt>
          <c:dPt>
            <c:idx val="42"/>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55-F0D9-4CF0-9FD4-0041E8A34DC9}"/>
              </c:ext>
            </c:extLst>
          </c:dPt>
          <c:dPt>
            <c:idx val="43"/>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57-F0D9-4CF0-9FD4-0041E8A34DC9}"/>
              </c:ext>
            </c:extLst>
          </c:dPt>
          <c:dPt>
            <c:idx val="44"/>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59-F0D9-4CF0-9FD4-0041E8A34DC9}"/>
              </c:ext>
            </c:extLst>
          </c:dPt>
          <c:dPt>
            <c:idx val="45"/>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5B-F0D9-4CF0-9FD4-0041E8A34DC9}"/>
              </c:ext>
            </c:extLst>
          </c:dPt>
          <c:dPt>
            <c:idx val="46"/>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5D-F0D9-4CF0-9FD4-0041E8A34DC9}"/>
              </c:ext>
            </c:extLst>
          </c:dPt>
          <c:dPt>
            <c:idx val="47"/>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5F-F0D9-4CF0-9FD4-0041E8A34DC9}"/>
              </c:ext>
            </c:extLst>
          </c:dPt>
          <c:dPt>
            <c:idx val="48"/>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61-F0D9-4CF0-9FD4-0041E8A34DC9}"/>
              </c:ext>
            </c:extLst>
          </c:dPt>
          <c:dPt>
            <c:idx val="49"/>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63-F0D9-4CF0-9FD4-0041E8A34DC9}"/>
              </c:ext>
            </c:extLst>
          </c:dPt>
          <c:dPt>
            <c:idx val="50"/>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65-F0D9-4CF0-9FD4-0041E8A34DC9}"/>
              </c:ext>
            </c:extLst>
          </c:dPt>
          <c:dPt>
            <c:idx val="51"/>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67-F0D9-4CF0-9FD4-0041E8A34DC9}"/>
              </c:ext>
            </c:extLst>
          </c:dPt>
          <c:dPt>
            <c:idx val="52"/>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69-F0D9-4CF0-9FD4-0041E8A34DC9}"/>
              </c:ext>
            </c:extLst>
          </c:dPt>
          <c:dPt>
            <c:idx val="53"/>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6B-F0D9-4CF0-9FD4-0041E8A34DC9}"/>
              </c:ext>
            </c:extLst>
          </c:dPt>
          <c:dPt>
            <c:idx val="54"/>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6D-F0D9-4CF0-9FD4-0041E8A34DC9}"/>
              </c:ext>
            </c:extLst>
          </c:dPt>
          <c:dPt>
            <c:idx val="55"/>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6F-F0D9-4CF0-9FD4-0041E8A34DC9}"/>
              </c:ext>
            </c:extLst>
          </c:dPt>
          <c:dPt>
            <c:idx val="56"/>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71-F0D9-4CF0-9FD4-0041E8A34DC9}"/>
              </c:ext>
            </c:extLst>
          </c:dPt>
          <c:dPt>
            <c:idx val="57"/>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73-F0D9-4CF0-9FD4-0041E8A34DC9}"/>
              </c:ext>
            </c:extLst>
          </c:dPt>
          <c:dPt>
            <c:idx val="58"/>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75-F0D9-4CF0-9FD4-0041E8A34DC9}"/>
              </c:ext>
            </c:extLst>
          </c:dPt>
          <c:dPt>
            <c:idx val="59"/>
            <c:bubble3D val="0"/>
            <c:spPr>
              <a:gradFill>
                <a:gsLst>
                  <a:gs pos="0">
                    <a:schemeClr val="accent4"/>
                  </a:gs>
                  <a:gs pos="100000">
                    <a:schemeClr val="accent2">
                      <a:lumMod val="20000"/>
                      <a:lumOff val="80000"/>
                    </a:schemeClr>
                  </a:gs>
                </a:gsLst>
                <a:lin ang="5400000" scaled="1"/>
              </a:gradFill>
              <a:ln w="101600">
                <a:solidFill>
                  <a:schemeClr val="tx1"/>
                </a:solidFill>
              </a:ln>
              <a:effectLst/>
            </c:spPr>
            <c:extLst>
              <c:ext xmlns:c16="http://schemas.microsoft.com/office/drawing/2014/chart" uri="{C3380CC4-5D6E-409C-BE32-E72D297353CC}">
                <c16:uniqueId val="{00000077-F0D9-4CF0-9FD4-0041E8A34DC9}"/>
              </c:ext>
            </c:extLst>
          </c:dPt>
          <c:val>
            <c:numLit>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Lit>
          </c:val>
          <c:extLst>
            <c:ext xmlns:c16="http://schemas.microsoft.com/office/drawing/2014/chart" uri="{C3380CC4-5D6E-409C-BE32-E72D297353CC}">
              <c16:uniqueId val="{00000078-F0D9-4CF0-9FD4-0041E8A34DC9}"/>
            </c:ext>
          </c:extLst>
        </c:ser>
        <c:dLbls>
          <c:showLegendKey val="0"/>
          <c:showVal val="0"/>
          <c:showCatName val="0"/>
          <c:showSerName val="0"/>
          <c:showPercent val="0"/>
          <c:showBubbleSize val="0"/>
          <c:showLeaderLines val="1"/>
        </c:dLbls>
        <c:firstSliceAng val="0"/>
        <c:holeSize val="78"/>
      </c:doughnutChart>
      <c:doughnutChart>
        <c:varyColors val="1"/>
        <c:ser>
          <c:idx val="0"/>
          <c:order val="0"/>
          <c:tx>
            <c:v>Inner</c:v>
          </c:tx>
          <c:spPr>
            <a:gradFill>
              <a:gsLst>
                <a:gs pos="0">
                  <a:schemeClr val="accent5">
                    <a:lumMod val="20000"/>
                    <a:lumOff val="80000"/>
                  </a:schemeClr>
                </a:gs>
                <a:gs pos="100000">
                  <a:schemeClr val="accent2">
                    <a:lumMod val="20000"/>
                    <a:lumOff val="80000"/>
                  </a:schemeClr>
                </a:gs>
              </a:gsLst>
              <a:lin ang="5400000" scaled="1"/>
            </a:gradFill>
            <a:ln>
              <a:noFill/>
            </a:ln>
          </c:spPr>
          <c:dPt>
            <c:idx val="0"/>
            <c:bubble3D val="0"/>
            <c:spPr>
              <a:gradFill>
                <a:gsLst>
                  <a:gs pos="0">
                    <a:schemeClr val="accent5">
                      <a:lumMod val="20000"/>
                      <a:lumOff val="80000"/>
                    </a:schemeClr>
                  </a:gs>
                  <a:gs pos="100000">
                    <a:schemeClr val="accent2">
                      <a:lumMod val="20000"/>
                      <a:lumOff val="80000"/>
                    </a:schemeClr>
                  </a:gs>
                </a:gsLst>
                <a:lin ang="5400000" scaled="1"/>
              </a:gradFill>
              <a:ln w="19050">
                <a:noFill/>
              </a:ln>
              <a:effectLst/>
            </c:spPr>
            <c:extLst>
              <c:ext xmlns:c16="http://schemas.microsoft.com/office/drawing/2014/chart" uri="{C3380CC4-5D6E-409C-BE32-E72D297353CC}">
                <c16:uniqueId val="{0000007A-F0D9-4CF0-9FD4-0041E8A34DC9}"/>
              </c:ext>
            </c:extLst>
          </c:dPt>
          <c:dLbls>
            <c:dLbl>
              <c:idx val="0"/>
              <c:layout>
                <c:manualLayout>
                  <c:x val="0"/>
                  <c:y val="-0.13281045751633994"/>
                </c:manualLayout>
              </c:layout>
              <c:tx>
                <c:rich>
                  <a:bodyPr/>
                  <a:lstStyle/>
                  <a:p>
                    <a:fld id="{10D59FAC-918D-4649-BB18-BC30A8B496A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F0D9-4CF0-9FD4-0041E8A34DC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Lit>
              <c:formatCode>General</c:formatCode>
              <c:ptCount val="1"/>
              <c:pt idx="0">
                <c:v>1</c:v>
              </c:pt>
            </c:numLit>
          </c:val>
          <c:extLst>
            <c:ext xmlns:c15="http://schemas.microsoft.com/office/drawing/2012/chart" uri="{02D57815-91ED-43cb-92C2-25804820EDAC}">
              <c15:datalabelsRange>
                <c15:f>{"Income Achieved"}</c15:f>
                <c15:dlblRangeCache>
                  <c:ptCount val="1"/>
                  <c:pt idx="0">
                    <c:v>Income Achieved</c:v>
                  </c:pt>
                </c15:dlblRangeCache>
              </c15:datalabelsRange>
            </c:ext>
            <c:ext xmlns:c16="http://schemas.microsoft.com/office/drawing/2014/chart" uri="{C3380CC4-5D6E-409C-BE32-E72D297353CC}">
              <c16:uniqueId val="{0000007B-F0D9-4CF0-9FD4-0041E8A34DC9}"/>
            </c:ext>
          </c:extLst>
        </c:ser>
        <c:ser>
          <c:idx val="1"/>
          <c:order val="1"/>
          <c:tx>
            <c:v>Outer</c:v>
          </c:tx>
          <c:spPr>
            <a:gradFill>
              <a:gsLst>
                <a:gs pos="0">
                  <a:schemeClr val="accent4">
                    <a:alpha val="30000"/>
                  </a:schemeClr>
                </a:gs>
                <a:gs pos="100000">
                  <a:schemeClr val="accent2">
                    <a:lumMod val="20000"/>
                    <a:lumOff val="80000"/>
                  </a:schemeClr>
                </a:gs>
              </a:gsLst>
              <a:lin ang="5400000" scaled="1"/>
            </a:gradFill>
            <a:ln>
              <a:noFill/>
            </a:ln>
          </c:spPr>
          <c:dPt>
            <c:idx val="0"/>
            <c:bubble3D val="0"/>
            <c:spPr>
              <a:gradFill>
                <a:gsLst>
                  <a:gs pos="0">
                    <a:schemeClr val="accent4">
                      <a:alpha val="30000"/>
                    </a:schemeClr>
                  </a:gs>
                  <a:gs pos="100000">
                    <a:schemeClr val="accent2">
                      <a:lumMod val="20000"/>
                      <a:lumOff val="80000"/>
                    </a:schemeClr>
                  </a:gs>
                </a:gsLst>
                <a:lin ang="5400000" scaled="1"/>
              </a:gradFill>
              <a:ln w="19050">
                <a:noFill/>
              </a:ln>
              <a:effectLst/>
            </c:spPr>
            <c:extLst>
              <c:ext xmlns:c16="http://schemas.microsoft.com/office/drawing/2014/chart" uri="{C3380CC4-5D6E-409C-BE32-E72D297353CC}">
                <c16:uniqueId val="{0000007D-F0D9-4CF0-9FD4-0041E8A34DC9}"/>
              </c:ext>
            </c:extLst>
          </c:dPt>
          <c:dLbls>
            <c:dLbl>
              <c:idx val="0"/>
              <c:layout>
                <c:manualLayout>
                  <c:x val="2.0667720340681386E-3"/>
                  <c:y val="-0.29882348840849038"/>
                </c:manualLayout>
              </c:layout>
              <c:tx>
                <c:rich>
                  <a:bodyPr/>
                  <a:lstStyle/>
                  <a:p>
                    <a:fld id="{6BB828D1-5C85-4E89-9067-6B22FEEEFC1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manualLayout>
                      <c:w val="0.2611573142248596"/>
                      <c:h val="0.11433225355465508"/>
                    </c:manualLayout>
                  </c15:layout>
                  <c15:dlblFieldTable/>
                  <c15:showDataLabelsRange val="1"/>
                </c:ext>
                <c:ext xmlns:c16="http://schemas.microsoft.com/office/drawing/2014/chart" uri="{C3380CC4-5D6E-409C-BE32-E72D297353CC}">
                  <c16:uniqueId val="{0000007D-F0D9-4CF0-9FD4-0041E8A34DC9}"/>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j-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Lit>
              <c:formatCode>General</c:formatCode>
              <c:ptCount val="1"/>
              <c:pt idx="0">
                <c:v>1</c:v>
              </c:pt>
            </c:numLit>
          </c:val>
          <c:extLst>
            <c:ext xmlns:c15="http://schemas.microsoft.com/office/drawing/2012/chart" uri="{02D57815-91ED-43cb-92C2-25804820EDAC}">
              <c15:datalabelsRange>
                <c15:f>'Pivot Tables'!$AI$2</c15:f>
                <c15:dlblRangeCache>
                  <c:ptCount val="1"/>
                  <c:pt idx="0">
                    <c:v>87%</c:v>
                  </c:pt>
                </c15:dlblRangeCache>
              </c15:datalabelsRange>
            </c:ext>
            <c:ext xmlns:c16="http://schemas.microsoft.com/office/drawing/2014/chart" uri="{C3380CC4-5D6E-409C-BE32-E72D297353CC}">
              <c16:uniqueId val="{0000007E-F0D9-4CF0-9FD4-0041E8A34DC9}"/>
            </c:ext>
          </c:extLst>
        </c:ser>
        <c:ser>
          <c:idx val="3"/>
          <c:order val="3"/>
          <c:tx>
            <c:v>Income %</c:v>
          </c:tx>
          <c:dPt>
            <c:idx val="0"/>
            <c:bubble3D val="0"/>
            <c:spPr>
              <a:noFill/>
              <a:ln w="19050">
                <a:noFill/>
              </a:ln>
              <a:effectLst/>
            </c:spPr>
            <c:extLst>
              <c:ext xmlns:c16="http://schemas.microsoft.com/office/drawing/2014/chart" uri="{C3380CC4-5D6E-409C-BE32-E72D297353CC}">
                <c16:uniqueId val="{00000080-F0D9-4CF0-9FD4-0041E8A34DC9}"/>
              </c:ext>
            </c:extLst>
          </c:dPt>
          <c:dPt>
            <c:idx val="1"/>
            <c:bubble3D val="0"/>
            <c:spPr>
              <a:solidFill>
                <a:schemeClr val="tx1">
                  <a:alpha val="85000"/>
                </a:schemeClr>
              </a:solidFill>
              <a:ln w="19050">
                <a:noFill/>
              </a:ln>
              <a:effectLst/>
            </c:spPr>
            <c:extLst>
              <c:ext xmlns:c16="http://schemas.microsoft.com/office/drawing/2014/chart" uri="{C3380CC4-5D6E-409C-BE32-E72D297353CC}">
                <c16:uniqueId val="{00000082-F0D9-4CF0-9FD4-0041E8A34DC9}"/>
              </c:ext>
            </c:extLst>
          </c:dPt>
          <c:val>
            <c:numRef>
              <c:f>'Pivot Tables'!$AI$2:$AJ$2</c:f>
              <c:numCache>
                <c:formatCode>0%</c:formatCode>
                <c:ptCount val="2"/>
                <c:pt idx="0">
                  <c:v>0.86835511741948512</c:v>
                </c:pt>
                <c:pt idx="1">
                  <c:v>0.13164488258051488</c:v>
                </c:pt>
              </c:numCache>
            </c:numRef>
          </c:val>
          <c:extLst>
            <c:ext xmlns:c16="http://schemas.microsoft.com/office/drawing/2014/chart" uri="{C3380CC4-5D6E-409C-BE32-E72D297353CC}">
              <c16:uniqueId val="{00000083-F0D9-4CF0-9FD4-0041E8A34DC9}"/>
            </c:ext>
          </c:extLst>
        </c:ser>
        <c:dLbls>
          <c:showLegendKey val="0"/>
          <c:showVal val="0"/>
          <c:showCatName val="0"/>
          <c:showSerName val="0"/>
          <c:showPercent val="0"/>
          <c:showBubbleSize val="0"/>
          <c:showLeaderLines val="0"/>
        </c:dLbls>
        <c:firstSliceAng val="0"/>
        <c:holeSize val="3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c:v>
          </c:tx>
          <c:spPr>
            <a:gradFill>
              <a:gsLst>
                <a:gs pos="40000">
                  <a:schemeClr val="accent4"/>
                </a:gs>
                <a:gs pos="90000">
                  <a:schemeClr val="accent1">
                    <a:lumMod val="60000"/>
                  </a:schemeClr>
                </a:gs>
              </a:gsLst>
              <a:path path="circle">
                <a:fillToRect r="100000" b="100000"/>
              </a:path>
            </a:gradFill>
            <a:ln>
              <a:noFill/>
            </a:ln>
            <a:effectLst>
              <a:outerShdw blurRad="190500" sx="105000" sy="105000" algn="ctr" rotWithShape="0">
                <a:prstClr val="black">
                  <a:alpha val="50000"/>
                </a:prstClr>
              </a:outerShdw>
            </a:effectLst>
          </c:spPr>
          <c:invertIfNegative val="0"/>
          <c:dLbls>
            <c:dLbl>
              <c:idx val="0"/>
              <c:tx>
                <c:rich>
                  <a:bodyPr/>
                  <a:lstStyle/>
                  <a:p>
                    <a:fld id="{B0CE98E5-94F4-4C3C-9895-76E470DA335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219-448A-AAD7-89B82BF441E1}"/>
                </c:ext>
              </c:extLst>
            </c:dLbl>
            <c:dLbl>
              <c:idx val="1"/>
              <c:tx>
                <c:rich>
                  <a:bodyPr/>
                  <a:lstStyle/>
                  <a:p>
                    <a:fld id="{EA68B434-07C1-4963-B9F8-1E40B03DE69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219-448A-AAD7-89B82BF441E1}"/>
                </c:ext>
              </c:extLst>
            </c:dLbl>
            <c:dLbl>
              <c:idx val="2"/>
              <c:tx>
                <c:rich>
                  <a:bodyPr/>
                  <a:lstStyle/>
                  <a:p>
                    <a:fld id="{F9BFAA5E-7DEE-4E31-8AF1-7F584F27C32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219-448A-AAD7-89B82BF441E1}"/>
                </c:ext>
              </c:extLst>
            </c:dLbl>
            <c:dLbl>
              <c:idx val="3"/>
              <c:tx>
                <c:rich>
                  <a:bodyPr/>
                  <a:lstStyle/>
                  <a:p>
                    <a:fld id="{5F2D72C0-E826-4CAB-81BD-3CC11FF5E76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219-448A-AAD7-89B82BF441E1}"/>
                </c:ext>
              </c:extLst>
            </c:dLbl>
            <c:dLbl>
              <c:idx val="4"/>
              <c:tx>
                <c:rich>
                  <a:bodyPr/>
                  <a:lstStyle/>
                  <a:p>
                    <a:fld id="{7067CED7-55A4-47CF-917C-0D1C95CCC1A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219-448A-AAD7-89B82BF441E1}"/>
                </c:ext>
              </c:extLst>
            </c:dLbl>
            <c:dLbl>
              <c:idx val="5"/>
              <c:tx>
                <c:rich>
                  <a:bodyPr/>
                  <a:lstStyle/>
                  <a:p>
                    <a:fld id="{72120890-412A-4665-9726-3E4E9EBF84D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219-448A-AAD7-89B82BF441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Tables'!$F$2:$F$7</c:f>
              <c:numCache>
                <c:formatCode>General</c:formatCode>
                <c:ptCount val="6"/>
                <c:pt idx="0">
                  <c:v>-20</c:v>
                </c:pt>
                <c:pt idx="1">
                  <c:v>20</c:v>
                </c:pt>
                <c:pt idx="2">
                  <c:v>-10</c:v>
                </c:pt>
                <c:pt idx="3">
                  <c:v>-10</c:v>
                </c:pt>
                <c:pt idx="4">
                  <c:v>10</c:v>
                </c:pt>
                <c:pt idx="5">
                  <c:v>10</c:v>
                </c:pt>
              </c:numCache>
            </c:numRef>
          </c:xVal>
          <c:yVal>
            <c:numRef>
              <c:f>'Pivot Tables'!$G$2:$G$7</c:f>
              <c:numCache>
                <c:formatCode>General</c:formatCode>
                <c:ptCount val="6"/>
                <c:pt idx="0">
                  <c:v>0</c:v>
                </c:pt>
                <c:pt idx="1">
                  <c:v>0</c:v>
                </c:pt>
                <c:pt idx="2">
                  <c:v>-25</c:v>
                </c:pt>
                <c:pt idx="3">
                  <c:v>25</c:v>
                </c:pt>
                <c:pt idx="4">
                  <c:v>-25</c:v>
                </c:pt>
                <c:pt idx="5">
                  <c:v>25</c:v>
                </c:pt>
              </c:numCache>
            </c:numRef>
          </c:yVal>
          <c:bubbleSize>
            <c:numRef>
              <c:f>'Pivot Tables'!$J$2:$J$7</c:f>
              <c:numCache>
                <c:formatCode>_-* #,##0_-;\-* #,##0_-;_-* "-"??_-;_-@_-</c:formatCode>
                <c:ptCount val="6"/>
                <c:pt idx="0">
                  <c:v>6150</c:v>
                </c:pt>
                <c:pt idx="1">
                  <c:v>620</c:v>
                </c:pt>
                <c:pt idx="2">
                  <c:v>2500</c:v>
                </c:pt>
                <c:pt idx="3">
                  <c:v>5968</c:v>
                </c:pt>
                <c:pt idx="4">
                  <c:v>0</c:v>
                </c:pt>
                <c:pt idx="5">
                  <c:v>4480</c:v>
                </c:pt>
              </c:numCache>
            </c:numRef>
          </c:bubbleSize>
          <c:bubble3D val="0"/>
          <c:extLst>
            <c:ext xmlns:c15="http://schemas.microsoft.com/office/drawing/2012/chart" uri="{02D57815-91ED-43cb-92C2-25804820EDAC}">
              <c15:datalabelsRange>
                <c15:f>'Pivot Tables'!$L$2:$L$7</c15:f>
                <c15:dlblRangeCache>
                  <c:ptCount val="6"/>
                  <c:pt idx="0">
                    <c:v>Advertisement
6,150</c:v>
                  </c:pt>
                  <c:pt idx="1">
                    <c:v>Affiliate Program
620</c:v>
                  </c:pt>
                  <c:pt idx="2">
                    <c:v>Blogging
2,500</c:v>
                  </c:pt>
                  <c:pt idx="3">
                    <c:v>Direct Sales
5,968</c:v>
                  </c:pt>
                  <c:pt idx="5">
                    <c:v>Youtube Channels
4,480</c:v>
                  </c:pt>
                </c15:dlblRangeCache>
              </c15:datalabelsRange>
            </c:ext>
            <c:ext xmlns:c16="http://schemas.microsoft.com/office/drawing/2014/chart" uri="{C3380CC4-5D6E-409C-BE32-E72D297353CC}">
              <c16:uniqueId val="{00000006-7219-448A-AAD7-89B82BF441E1}"/>
            </c:ext>
          </c:extLst>
        </c:ser>
        <c:ser>
          <c:idx val="1"/>
          <c:order val="1"/>
          <c:tx>
            <c:v>Top Income</c:v>
          </c:tx>
          <c:spPr>
            <a:gradFill>
              <a:gsLst>
                <a:gs pos="40000">
                  <a:schemeClr val="accent6"/>
                </a:gs>
                <a:gs pos="80000">
                  <a:schemeClr val="accent1"/>
                </a:gs>
              </a:gsLst>
              <a:path path="circle">
                <a:fillToRect r="100000" b="100000"/>
              </a:path>
            </a:gradFill>
            <a:ln w="25400">
              <a:noFill/>
            </a:ln>
            <a:effectLst>
              <a:outerShdw blurRad="381000" sx="115000" sy="115000" algn="ctr" rotWithShape="0">
                <a:schemeClr val="accent6">
                  <a:alpha val="50000"/>
                </a:schemeClr>
              </a:outerShdw>
            </a:effectLst>
          </c:spPr>
          <c:invertIfNegative val="0"/>
          <c:dLbls>
            <c:dLbl>
              <c:idx val="0"/>
              <c:tx>
                <c:rich>
                  <a:bodyPr/>
                  <a:lstStyle/>
                  <a:p>
                    <a:fld id="{98AEB665-5C1D-4FC2-8D1B-D63D24AB6AC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7219-448A-AAD7-89B82BF441E1}"/>
                </c:ext>
              </c:extLst>
            </c:dLbl>
            <c:dLbl>
              <c:idx val="1"/>
              <c:tx>
                <c:rich>
                  <a:bodyPr/>
                  <a:lstStyle/>
                  <a:p>
                    <a:fld id="{17ADBBBA-FBBE-4084-8B71-DA62C876252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219-448A-AAD7-89B82BF441E1}"/>
                </c:ext>
              </c:extLst>
            </c:dLbl>
            <c:dLbl>
              <c:idx val="2"/>
              <c:tx>
                <c:rich>
                  <a:bodyPr/>
                  <a:lstStyle/>
                  <a:p>
                    <a:fld id="{A4051144-44CB-423E-B36C-1E917349B73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219-448A-AAD7-89B82BF441E1}"/>
                </c:ext>
              </c:extLst>
            </c:dLbl>
            <c:dLbl>
              <c:idx val="3"/>
              <c:tx>
                <c:rich>
                  <a:bodyPr/>
                  <a:lstStyle/>
                  <a:p>
                    <a:fld id="{17DF11F2-5ECA-4EFE-9326-CDCB28BA75A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219-448A-AAD7-89B82BF441E1}"/>
                </c:ext>
              </c:extLst>
            </c:dLbl>
            <c:dLbl>
              <c:idx val="4"/>
              <c:tx>
                <c:rich>
                  <a:bodyPr/>
                  <a:lstStyle/>
                  <a:p>
                    <a:fld id="{A24BD71D-8530-4463-8915-6F49388A1E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219-448A-AAD7-89B82BF441E1}"/>
                </c:ext>
              </c:extLst>
            </c:dLbl>
            <c:dLbl>
              <c:idx val="5"/>
              <c:tx>
                <c:rich>
                  <a:bodyPr/>
                  <a:lstStyle/>
                  <a:p>
                    <a:fld id="{71B838E0-273A-4CB1-9CFE-08DA7D4FD7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219-448A-AAD7-89B82BF441E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Tables'!$F$2:$F$7</c:f>
              <c:numCache>
                <c:formatCode>General</c:formatCode>
                <c:ptCount val="6"/>
                <c:pt idx="0">
                  <c:v>-20</c:v>
                </c:pt>
                <c:pt idx="1">
                  <c:v>20</c:v>
                </c:pt>
                <c:pt idx="2">
                  <c:v>-10</c:v>
                </c:pt>
                <c:pt idx="3">
                  <c:v>-10</c:v>
                </c:pt>
                <c:pt idx="4">
                  <c:v>10</c:v>
                </c:pt>
                <c:pt idx="5">
                  <c:v>10</c:v>
                </c:pt>
              </c:numCache>
            </c:numRef>
          </c:xVal>
          <c:yVal>
            <c:numRef>
              <c:f>'Pivot Tables'!$G$2:$G$7</c:f>
              <c:numCache>
                <c:formatCode>General</c:formatCode>
                <c:ptCount val="6"/>
                <c:pt idx="0">
                  <c:v>0</c:v>
                </c:pt>
                <c:pt idx="1">
                  <c:v>0</c:v>
                </c:pt>
                <c:pt idx="2">
                  <c:v>-25</c:v>
                </c:pt>
                <c:pt idx="3">
                  <c:v>25</c:v>
                </c:pt>
                <c:pt idx="4">
                  <c:v>-25</c:v>
                </c:pt>
                <c:pt idx="5">
                  <c:v>25</c:v>
                </c:pt>
              </c:numCache>
            </c:numRef>
          </c:yVal>
          <c:bubbleSize>
            <c:numRef>
              <c:f>'Pivot Tables'!$I$2:$I$7</c:f>
              <c:numCache>
                <c:formatCode>_-* #,##0_-;\-* #,##0_-;_-* "-"??_-;_-@_-</c:formatCode>
                <c:ptCount val="6"/>
                <c:pt idx="0">
                  <c:v>0</c:v>
                </c:pt>
                <c:pt idx="1">
                  <c:v>0</c:v>
                </c:pt>
                <c:pt idx="2">
                  <c:v>0</c:v>
                </c:pt>
                <c:pt idx="3">
                  <c:v>0</c:v>
                </c:pt>
                <c:pt idx="4">
                  <c:v>7800</c:v>
                </c:pt>
                <c:pt idx="5">
                  <c:v>0</c:v>
                </c:pt>
              </c:numCache>
            </c:numRef>
          </c:bubbleSize>
          <c:bubble3D val="0"/>
          <c:extLst>
            <c:ext xmlns:c15="http://schemas.microsoft.com/office/drawing/2012/chart" uri="{02D57815-91ED-43cb-92C2-25804820EDAC}">
              <c15:datalabelsRange>
                <c15:f>'Pivot Tables'!$K$2:$K$7</c15:f>
                <c15:dlblRangeCache>
                  <c:ptCount val="6"/>
                  <c:pt idx="4">
                    <c:v>Other
7,800</c:v>
                  </c:pt>
                </c15:dlblRangeCache>
              </c15:datalabelsRange>
            </c:ext>
            <c:ext xmlns:c16="http://schemas.microsoft.com/office/drawing/2014/chart" uri="{C3380CC4-5D6E-409C-BE32-E72D297353CC}">
              <c16:uniqueId val="{0000000D-7219-448A-AAD7-89B82BF441E1}"/>
            </c:ext>
          </c:extLst>
        </c:ser>
        <c:dLbls>
          <c:showLegendKey val="0"/>
          <c:showVal val="0"/>
          <c:showCatName val="0"/>
          <c:showSerName val="0"/>
          <c:showPercent val="0"/>
          <c:showBubbleSize val="0"/>
        </c:dLbls>
        <c:bubbleScale val="100"/>
        <c:showNegBubbles val="0"/>
        <c:axId val="1532487823"/>
        <c:axId val="1543914303"/>
      </c:bubbleChart>
      <c:valAx>
        <c:axId val="1532487823"/>
        <c:scaling>
          <c:orientation val="minMax"/>
          <c:max val="40"/>
          <c:min val="-40"/>
        </c:scaling>
        <c:delete val="1"/>
        <c:axPos val="b"/>
        <c:numFmt formatCode="General" sourceLinked="1"/>
        <c:majorTickMark val="none"/>
        <c:minorTickMark val="none"/>
        <c:tickLblPos val="nextTo"/>
        <c:crossAx val="1543914303"/>
        <c:crosses val="autoZero"/>
        <c:crossBetween val="midCat"/>
      </c:valAx>
      <c:valAx>
        <c:axId val="1543914303"/>
        <c:scaling>
          <c:orientation val="minMax"/>
          <c:max val="40"/>
          <c:min val="-40"/>
        </c:scaling>
        <c:delete val="1"/>
        <c:axPos val="l"/>
        <c:numFmt formatCode="General" sourceLinked="1"/>
        <c:majorTickMark val="none"/>
        <c:minorTickMark val="none"/>
        <c:tickLblPos val="nextTo"/>
        <c:crossAx val="1532487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c:v>
          </c:tx>
          <c:spPr>
            <a:noFill/>
            <a:ln w="25400">
              <a:gradFill>
                <a:gsLst>
                  <a:gs pos="0">
                    <a:schemeClr val="bg1"/>
                  </a:gs>
                  <a:gs pos="100000">
                    <a:schemeClr val="accent2"/>
                  </a:gs>
                </a:gsLst>
                <a:lin ang="5400000" scaled="1"/>
              </a:gradFill>
            </a:ln>
            <a:effectLst/>
          </c:spPr>
          <c:invertIfNegative val="0"/>
          <c:dLbls>
            <c:dLbl>
              <c:idx val="0"/>
              <c:tx>
                <c:rich>
                  <a:bodyPr/>
                  <a:lstStyle/>
                  <a:p>
                    <a:fld id="{C25DA882-CC90-4548-98A8-5E960DFC6D6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2D6-42EF-8C5C-CD2C2821556C}"/>
                </c:ext>
              </c:extLst>
            </c:dLbl>
            <c:dLbl>
              <c:idx val="1"/>
              <c:tx>
                <c:rich>
                  <a:bodyPr/>
                  <a:lstStyle/>
                  <a:p>
                    <a:fld id="{5B9EDF9F-BB46-4EA3-8E30-0C127913AAE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2D6-42EF-8C5C-CD2C2821556C}"/>
                </c:ext>
              </c:extLst>
            </c:dLbl>
            <c:dLbl>
              <c:idx val="2"/>
              <c:tx>
                <c:rich>
                  <a:bodyPr/>
                  <a:lstStyle/>
                  <a:p>
                    <a:fld id="{646A8030-4A99-4A5E-8D0C-6EE5A6A9CBC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2D6-42EF-8C5C-CD2C2821556C}"/>
                </c:ext>
              </c:extLst>
            </c:dLbl>
            <c:dLbl>
              <c:idx val="3"/>
              <c:tx>
                <c:rich>
                  <a:bodyPr/>
                  <a:lstStyle/>
                  <a:p>
                    <a:fld id="{FD42292E-6D29-425C-845F-1B572AE13DB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2D6-42EF-8C5C-CD2C2821556C}"/>
                </c:ext>
              </c:extLst>
            </c:dLbl>
            <c:dLbl>
              <c:idx val="4"/>
              <c:tx>
                <c:rich>
                  <a:bodyPr/>
                  <a:lstStyle/>
                  <a:p>
                    <a:fld id="{F35DB44D-1F08-4DB0-98DC-6DCFC6782C3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2D6-42EF-8C5C-CD2C2821556C}"/>
                </c:ext>
              </c:extLst>
            </c:dLbl>
            <c:dLbl>
              <c:idx val="5"/>
              <c:tx>
                <c:rich>
                  <a:bodyPr/>
                  <a:lstStyle/>
                  <a:p>
                    <a:fld id="{1A690B7C-C0C4-42CC-83E2-172309BE01D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2D6-42EF-8C5C-CD2C28215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Tables'!$O$2:$O$7</c:f>
              <c:numCache>
                <c:formatCode>General</c:formatCode>
                <c:ptCount val="6"/>
                <c:pt idx="0">
                  <c:v>-27</c:v>
                </c:pt>
                <c:pt idx="1">
                  <c:v>27</c:v>
                </c:pt>
                <c:pt idx="2">
                  <c:v>-18</c:v>
                </c:pt>
                <c:pt idx="3">
                  <c:v>-18</c:v>
                </c:pt>
                <c:pt idx="4">
                  <c:v>18</c:v>
                </c:pt>
                <c:pt idx="5">
                  <c:v>18</c:v>
                </c:pt>
              </c:numCache>
            </c:numRef>
          </c:xVal>
          <c:yVal>
            <c:numRef>
              <c:f>'Pivot Tables'!$P$2:$P$7</c:f>
              <c:numCache>
                <c:formatCode>General</c:formatCode>
                <c:ptCount val="6"/>
                <c:pt idx="0">
                  <c:v>0</c:v>
                </c:pt>
                <c:pt idx="1">
                  <c:v>0</c:v>
                </c:pt>
                <c:pt idx="2">
                  <c:v>-28</c:v>
                </c:pt>
                <c:pt idx="3">
                  <c:v>28</c:v>
                </c:pt>
                <c:pt idx="4">
                  <c:v>-28</c:v>
                </c:pt>
                <c:pt idx="5">
                  <c:v>28</c:v>
                </c:pt>
              </c:numCache>
            </c:numRef>
          </c:yVal>
          <c:bubbleSize>
            <c:numRef>
              <c:f>'Pivot Tables'!$Q$2:$Q$7</c:f>
              <c:numCache>
                <c:formatCode>General</c:formatCode>
                <c:ptCount val="6"/>
                <c:pt idx="0">
                  <c:v>10</c:v>
                </c:pt>
                <c:pt idx="1">
                  <c:v>10</c:v>
                </c:pt>
                <c:pt idx="2">
                  <c:v>10</c:v>
                </c:pt>
                <c:pt idx="3">
                  <c:v>10</c:v>
                </c:pt>
                <c:pt idx="4">
                  <c:v>10</c:v>
                </c:pt>
                <c:pt idx="5">
                  <c:v>10</c:v>
                </c:pt>
              </c:numCache>
            </c:numRef>
          </c:bubbleSize>
          <c:bubble3D val="0"/>
          <c:extLst>
            <c:ext xmlns:c15="http://schemas.microsoft.com/office/drawing/2012/chart" uri="{02D57815-91ED-43cb-92C2-25804820EDAC}">
              <c15:datalabelsRange>
                <c15:f>'Pivot Tables'!$N$2:$N$7</c15:f>
                <c15:dlblRangeCache>
                  <c:ptCount val="6"/>
                  <c:pt idx="0">
                    <c:v>22%</c:v>
                  </c:pt>
                  <c:pt idx="1">
                    <c:v>2%</c:v>
                  </c:pt>
                  <c:pt idx="2">
                    <c:v>9%</c:v>
                  </c:pt>
                  <c:pt idx="3">
                    <c:v>22%</c:v>
                  </c:pt>
                  <c:pt idx="4">
                    <c:v>28%</c:v>
                  </c:pt>
                  <c:pt idx="5">
                    <c:v>16%</c:v>
                  </c:pt>
                </c15:dlblRangeCache>
              </c15:datalabelsRange>
            </c:ext>
            <c:ext xmlns:c16="http://schemas.microsoft.com/office/drawing/2014/chart" uri="{C3380CC4-5D6E-409C-BE32-E72D297353CC}">
              <c16:uniqueId val="{00000006-E2D6-42EF-8C5C-CD2C2821556C}"/>
            </c:ext>
          </c:extLst>
        </c:ser>
        <c:dLbls>
          <c:showLegendKey val="0"/>
          <c:showVal val="0"/>
          <c:showCatName val="0"/>
          <c:showSerName val="0"/>
          <c:showPercent val="0"/>
          <c:showBubbleSize val="0"/>
        </c:dLbls>
        <c:bubbleScale val="25"/>
        <c:showNegBubbles val="0"/>
        <c:axId val="1532479423"/>
        <c:axId val="1543918463"/>
      </c:bubbleChart>
      <c:valAx>
        <c:axId val="1532479423"/>
        <c:scaling>
          <c:orientation val="minMax"/>
          <c:max val="40"/>
          <c:min val="-40"/>
        </c:scaling>
        <c:delete val="1"/>
        <c:axPos val="b"/>
        <c:numFmt formatCode="General" sourceLinked="1"/>
        <c:majorTickMark val="none"/>
        <c:minorTickMark val="none"/>
        <c:tickLblPos val="nextTo"/>
        <c:crossAx val="1543918463"/>
        <c:crosses val="autoZero"/>
        <c:crossBetween val="midCat"/>
      </c:valAx>
      <c:valAx>
        <c:axId val="1543918463"/>
        <c:scaling>
          <c:orientation val="minMax"/>
          <c:max val="40"/>
          <c:min val="-40"/>
        </c:scaling>
        <c:delete val="1"/>
        <c:axPos val="l"/>
        <c:numFmt formatCode="General" sourceLinked="1"/>
        <c:majorTickMark val="none"/>
        <c:minorTickMark val="none"/>
        <c:tickLblPos val="nextTo"/>
        <c:crossAx val="1532479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 Breakdown %</c:v>
          </c:tx>
          <c:spPr>
            <a:solidFill>
              <a:schemeClr val="accent1"/>
            </a:solidFill>
            <a:ln>
              <a:noFill/>
            </a:ln>
            <a:effectLst/>
          </c:spPr>
          <c:invertIfNegative val="0"/>
          <c:dLbls>
            <c:dLbl>
              <c:idx val="0"/>
              <c:tx>
                <c:rich>
                  <a:bodyPr/>
                  <a:lstStyle/>
                  <a:p>
                    <a:fld id="{52571645-5137-43F0-87DE-2CE61138B54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C14-4CB0-887B-89431E21AF6C}"/>
                </c:ext>
              </c:extLst>
            </c:dLbl>
            <c:dLbl>
              <c:idx val="1"/>
              <c:tx>
                <c:rich>
                  <a:bodyPr/>
                  <a:lstStyle/>
                  <a:p>
                    <a:fld id="{A0E0408C-E78F-475B-B3BC-692DF84B560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C14-4CB0-887B-89431E21AF6C}"/>
                </c:ext>
              </c:extLst>
            </c:dLbl>
            <c:dLbl>
              <c:idx val="2"/>
              <c:tx>
                <c:rich>
                  <a:bodyPr/>
                  <a:lstStyle/>
                  <a:p>
                    <a:fld id="{0C78AD89-1423-40A0-A728-4D33D5F672B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C14-4CB0-887B-89431E21AF6C}"/>
                </c:ext>
              </c:extLst>
            </c:dLbl>
            <c:dLbl>
              <c:idx val="3"/>
              <c:tx>
                <c:rich>
                  <a:bodyPr/>
                  <a:lstStyle/>
                  <a:p>
                    <a:fld id="{B129A4F4-B8C4-4BFE-8F1C-8F7D2CE5722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C14-4CB0-887B-89431E21AF6C}"/>
                </c:ext>
              </c:extLst>
            </c:dLbl>
            <c:dLbl>
              <c:idx val="4"/>
              <c:tx>
                <c:rich>
                  <a:bodyPr/>
                  <a:lstStyle/>
                  <a:p>
                    <a:fld id="{6F0BD61A-42B3-4765-9499-306D0B5D809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C14-4CB0-887B-89431E21AF6C}"/>
                </c:ext>
              </c:extLst>
            </c:dLbl>
            <c:dLbl>
              <c:idx val="5"/>
              <c:tx>
                <c:rich>
                  <a:bodyPr/>
                  <a:lstStyle/>
                  <a:p>
                    <a:fld id="{927D9B66-F3CD-4EC1-A8B5-6536A4C6B78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C14-4CB0-887B-89431E21AF6C}"/>
                </c:ext>
              </c:extLst>
            </c:dLbl>
            <c:dLbl>
              <c:idx val="6"/>
              <c:tx>
                <c:rich>
                  <a:bodyPr/>
                  <a:lstStyle/>
                  <a:p>
                    <a:fld id="{56C19D10-4580-4DFE-B510-7246EC7CD6D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C14-4CB0-887B-89431E21AF6C}"/>
                </c:ext>
              </c:extLst>
            </c:dLbl>
            <c:dLbl>
              <c:idx val="7"/>
              <c:tx>
                <c:rich>
                  <a:bodyPr/>
                  <a:lstStyle/>
                  <a:p>
                    <a:fld id="{DAE6D7E1-0B9F-4CB5-98AF-076BDE6E1C2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C14-4CB0-887B-89431E21AF6C}"/>
                </c:ext>
              </c:extLst>
            </c:dLbl>
            <c:dLbl>
              <c:idx val="8"/>
              <c:tx>
                <c:rich>
                  <a:bodyPr/>
                  <a:lstStyle/>
                  <a:p>
                    <a:fld id="{C97AA84C-DEE5-4A71-9C34-18DC64324E8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C14-4CB0-887B-89431E21AF6C}"/>
                </c:ext>
              </c:extLst>
            </c:dLbl>
            <c:dLbl>
              <c:idx val="9"/>
              <c:tx>
                <c:rich>
                  <a:bodyPr/>
                  <a:lstStyle/>
                  <a:p>
                    <a:fld id="{D6722A6F-59B1-4FC9-9EDB-C51DC84C5B9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C14-4CB0-887B-89431E21AF6C}"/>
                </c:ext>
              </c:extLst>
            </c:dLbl>
            <c:dLbl>
              <c:idx val="10"/>
              <c:tx>
                <c:rich>
                  <a:bodyPr/>
                  <a:lstStyle/>
                  <a:p>
                    <a:fld id="{1AD68F08-352A-43F4-A835-3FA62489970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C14-4CB0-887B-89431E21AF6C}"/>
                </c:ext>
              </c:extLst>
            </c:dLbl>
            <c:dLbl>
              <c:idx val="11"/>
              <c:tx>
                <c:rich>
                  <a:bodyPr/>
                  <a:lstStyle/>
                  <a:p>
                    <a:fld id="{A67AFB82-AD90-4A66-853B-28771490592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C14-4CB0-887B-89431E21AF6C}"/>
                </c:ext>
              </c:extLst>
            </c:dLbl>
            <c:dLbl>
              <c:idx val="12"/>
              <c:tx>
                <c:rich>
                  <a:bodyPr/>
                  <a:lstStyle/>
                  <a:p>
                    <a:fld id="{8087224C-9D84-4329-93BE-47EB02ED154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C14-4CB0-887B-89431E21AF6C}"/>
                </c:ext>
              </c:extLst>
            </c:dLbl>
            <c:dLbl>
              <c:idx val="13"/>
              <c:tx>
                <c:rich>
                  <a:bodyPr/>
                  <a:lstStyle/>
                  <a:p>
                    <a:fld id="{41945B5B-6936-4227-AF22-614FA0C423C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C14-4CB0-887B-89431E21AF6C}"/>
                </c:ext>
              </c:extLst>
            </c:dLbl>
            <c:dLbl>
              <c:idx val="14"/>
              <c:tx>
                <c:rich>
                  <a:bodyPr/>
                  <a:lstStyle/>
                  <a:p>
                    <a:fld id="{FA9DD6FD-8C53-4229-9D2F-F4C5AE59054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C14-4CB0-887B-89431E21AF6C}"/>
                </c:ext>
              </c:extLst>
            </c:dLbl>
            <c:dLbl>
              <c:idx val="15"/>
              <c:tx>
                <c:rich>
                  <a:bodyPr/>
                  <a:lstStyle/>
                  <a:p>
                    <a:fld id="{8C5C58A4-8252-4220-A546-65131006F5C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C14-4CB0-887B-89431E21AF6C}"/>
                </c:ext>
              </c:extLst>
            </c:dLbl>
            <c:dLbl>
              <c:idx val="16"/>
              <c:tx>
                <c:rich>
                  <a:bodyPr/>
                  <a:lstStyle/>
                  <a:p>
                    <a:fld id="{5313E9E5-F0BF-4069-8C6A-7C6F167A461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C14-4CB0-887B-89431E21AF6C}"/>
                </c:ext>
              </c:extLst>
            </c:dLbl>
            <c:dLbl>
              <c:idx val="17"/>
              <c:tx>
                <c:rich>
                  <a:bodyPr/>
                  <a:lstStyle/>
                  <a:p>
                    <a:fld id="{254AA8DE-07F9-45CA-A6E0-FCD6E3E8AC9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C14-4CB0-887B-89431E21AF6C}"/>
                </c:ext>
              </c:extLst>
            </c:dLbl>
            <c:dLbl>
              <c:idx val="18"/>
              <c:tx>
                <c:rich>
                  <a:bodyPr/>
                  <a:lstStyle/>
                  <a:p>
                    <a:fld id="{4F95A02F-2E05-4B36-82FD-9FB2995614D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C14-4CB0-887B-89431E21AF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Tables'!$Z$2:$Z$20</c:f>
              <c:numCache>
                <c:formatCode>General</c:formatCode>
                <c:ptCount val="19"/>
                <c:pt idx="0">
                  <c:v>-19</c:v>
                </c:pt>
                <c:pt idx="1">
                  <c:v>30</c:v>
                </c:pt>
                <c:pt idx="2">
                  <c:v>-22</c:v>
                </c:pt>
                <c:pt idx="3">
                  <c:v>-20</c:v>
                </c:pt>
                <c:pt idx="4">
                  <c:v>-18</c:v>
                </c:pt>
                <c:pt idx="5">
                  <c:v>32</c:v>
                </c:pt>
                <c:pt idx="6">
                  <c:v>23</c:v>
                </c:pt>
                <c:pt idx="7">
                  <c:v>19</c:v>
                </c:pt>
                <c:pt idx="8">
                  <c:v>-32</c:v>
                </c:pt>
                <c:pt idx="9">
                  <c:v>22</c:v>
                </c:pt>
                <c:pt idx="10">
                  <c:v>22</c:v>
                </c:pt>
                <c:pt idx="11">
                  <c:v>20</c:v>
                </c:pt>
                <c:pt idx="12">
                  <c:v>-29</c:v>
                </c:pt>
                <c:pt idx="13">
                  <c:v>-22</c:v>
                </c:pt>
                <c:pt idx="14">
                  <c:v>30</c:v>
                </c:pt>
                <c:pt idx="15">
                  <c:v>-29</c:v>
                </c:pt>
                <c:pt idx="16">
                  <c:v>-23</c:v>
                </c:pt>
                <c:pt idx="17">
                  <c:v>-32</c:v>
                </c:pt>
                <c:pt idx="18">
                  <c:v>22</c:v>
                </c:pt>
              </c:numCache>
            </c:numRef>
          </c:xVal>
          <c:yVal>
            <c:numRef>
              <c:f>'Pivot Tables'!$AA$2:$AA$20</c:f>
              <c:numCache>
                <c:formatCode>General</c:formatCode>
                <c:ptCount val="19"/>
                <c:pt idx="0">
                  <c:v>-36</c:v>
                </c:pt>
                <c:pt idx="1">
                  <c:v>6</c:v>
                </c:pt>
                <c:pt idx="2">
                  <c:v>-31</c:v>
                </c:pt>
                <c:pt idx="3">
                  <c:v>20</c:v>
                </c:pt>
                <c:pt idx="4">
                  <c:v>37</c:v>
                </c:pt>
                <c:pt idx="5">
                  <c:v>0</c:v>
                </c:pt>
                <c:pt idx="6">
                  <c:v>-31</c:v>
                </c:pt>
                <c:pt idx="7">
                  <c:v>37</c:v>
                </c:pt>
                <c:pt idx="8">
                  <c:v>4</c:v>
                </c:pt>
                <c:pt idx="9">
                  <c:v>-24</c:v>
                </c:pt>
                <c:pt idx="10">
                  <c:v>32</c:v>
                </c:pt>
                <c:pt idx="11">
                  <c:v>-37</c:v>
                </c:pt>
                <c:pt idx="12">
                  <c:v>8</c:v>
                </c:pt>
                <c:pt idx="13">
                  <c:v>33</c:v>
                </c:pt>
                <c:pt idx="14">
                  <c:v>-6</c:v>
                </c:pt>
                <c:pt idx="15">
                  <c:v>-9</c:v>
                </c:pt>
                <c:pt idx="16">
                  <c:v>26</c:v>
                </c:pt>
                <c:pt idx="17">
                  <c:v>-4</c:v>
                </c:pt>
                <c:pt idx="18">
                  <c:v>24</c:v>
                </c:pt>
              </c:numCache>
            </c:numRef>
          </c:yVal>
          <c:bubbleSize>
            <c:numRef>
              <c:f>'Pivot Tables'!$AB$2:$AB$20</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bubbleSize>
          <c:bubble3D val="0"/>
          <c:extLst>
            <c:ext xmlns:c15="http://schemas.microsoft.com/office/drawing/2012/chart" uri="{02D57815-91ED-43cb-92C2-25804820EDAC}">
              <c15:datalabelsRange>
                <c15:f>'Pivot Tables'!$X$2:$X$20</c15:f>
                <c15:dlblRangeCache>
                  <c:ptCount val="19"/>
                  <c:pt idx="0">
                    <c:v>2%</c:v>
                  </c:pt>
                  <c:pt idx="1">
                    <c:v>1%</c:v>
                  </c:pt>
                  <c:pt idx="2">
                    <c:v>7%</c:v>
                  </c:pt>
                  <c:pt idx="3">
                    <c:v>1%</c:v>
                  </c:pt>
                  <c:pt idx="4">
                    <c:v>9%</c:v>
                  </c:pt>
                  <c:pt idx="5">
                    <c:v>1%</c:v>
                  </c:pt>
                  <c:pt idx="6">
                    <c:v>9%</c:v>
                  </c:pt>
                  <c:pt idx="7">
                    <c:v>5%</c:v>
                  </c:pt>
                  <c:pt idx="8">
                    <c:v>11%</c:v>
                  </c:pt>
                  <c:pt idx="9">
                    <c:v>8%</c:v>
                  </c:pt>
                  <c:pt idx="10">
                    <c:v>4%</c:v>
                  </c:pt>
                  <c:pt idx="11">
                    <c:v>11%</c:v>
                  </c:pt>
                  <c:pt idx="12">
                    <c:v>3%</c:v>
                  </c:pt>
                  <c:pt idx="13">
                    <c:v>3%</c:v>
                  </c:pt>
                  <c:pt idx="14">
                    <c:v>0%</c:v>
                  </c:pt>
                  <c:pt idx="15">
                    <c:v>7%</c:v>
                  </c:pt>
                  <c:pt idx="16">
                    <c:v>9%</c:v>
                  </c:pt>
                  <c:pt idx="17">
                    <c:v>2%</c:v>
                  </c:pt>
                  <c:pt idx="18">
                    <c:v>8%</c:v>
                  </c:pt>
                </c15:dlblRangeCache>
              </c15:datalabelsRange>
            </c:ext>
            <c:ext xmlns:c16="http://schemas.microsoft.com/office/drawing/2014/chart" uri="{C3380CC4-5D6E-409C-BE32-E72D297353CC}">
              <c16:uniqueId val="{00000013-DC14-4CB0-887B-89431E21AF6C}"/>
            </c:ext>
          </c:extLst>
        </c:ser>
        <c:ser>
          <c:idx val="1"/>
          <c:order val="1"/>
          <c:tx>
            <c:v>Income Source Breakdown Amount</c:v>
          </c:tx>
          <c:spPr>
            <a:noFill/>
            <a:ln w="25400">
              <a:noFill/>
            </a:ln>
            <a:effectLst/>
          </c:spPr>
          <c:invertIfNegative val="0"/>
          <c:dLbls>
            <c:dLbl>
              <c:idx val="0"/>
              <c:tx>
                <c:rich>
                  <a:bodyPr/>
                  <a:lstStyle/>
                  <a:p>
                    <a:fld id="{78FDAFB5-F381-447E-94AB-BD360AD6337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DC14-4CB0-887B-89431E21AF6C}"/>
                </c:ext>
              </c:extLst>
            </c:dLbl>
            <c:dLbl>
              <c:idx val="1"/>
              <c:tx>
                <c:rich>
                  <a:bodyPr/>
                  <a:lstStyle/>
                  <a:p>
                    <a:fld id="{A79F374C-6177-4509-BBE9-A816A7D5A0C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C14-4CB0-887B-89431E21AF6C}"/>
                </c:ext>
              </c:extLst>
            </c:dLbl>
            <c:dLbl>
              <c:idx val="2"/>
              <c:tx>
                <c:rich>
                  <a:bodyPr/>
                  <a:lstStyle/>
                  <a:p>
                    <a:fld id="{D5B681D3-1C0B-41F9-A6D5-AF66B4BD6E8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DC14-4CB0-887B-89431E21AF6C}"/>
                </c:ext>
              </c:extLst>
            </c:dLbl>
            <c:dLbl>
              <c:idx val="3"/>
              <c:tx>
                <c:rich>
                  <a:bodyPr/>
                  <a:lstStyle/>
                  <a:p>
                    <a:fld id="{F17EB70B-C8BF-46FB-9AB5-89824871348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DC14-4CB0-887B-89431E21AF6C}"/>
                </c:ext>
              </c:extLst>
            </c:dLbl>
            <c:dLbl>
              <c:idx val="4"/>
              <c:tx>
                <c:rich>
                  <a:bodyPr/>
                  <a:lstStyle/>
                  <a:p>
                    <a:fld id="{A0DEB6CA-F5CB-4F6F-BCC2-0E2197EE339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DC14-4CB0-887B-89431E21AF6C}"/>
                </c:ext>
              </c:extLst>
            </c:dLbl>
            <c:dLbl>
              <c:idx val="5"/>
              <c:tx>
                <c:rich>
                  <a:bodyPr/>
                  <a:lstStyle/>
                  <a:p>
                    <a:fld id="{5A3FAC7F-331E-49D7-B384-7F20E3CE9FD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DC14-4CB0-887B-89431E21AF6C}"/>
                </c:ext>
              </c:extLst>
            </c:dLbl>
            <c:dLbl>
              <c:idx val="6"/>
              <c:tx>
                <c:rich>
                  <a:bodyPr/>
                  <a:lstStyle/>
                  <a:p>
                    <a:fld id="{D468C77D-D509-47E1-B4F4-E9F3C742E69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DC14-4CB0-887B-89431E21AF6C}"/>
                </c:ext>
              </c:extLst>
            </c:dLbl>
            <c:dLbl>
              <c:idx val="7"/>
              <c:tx>
                <c:rich>
                  <a:bodyPr/>
                  <a:lstStyle/>
                  <a:p>
                    <a:fld id="{CEB22F02-5279-4836-816D-09A699CC963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DC14-4CB0-887B-89431E21AF6C}"/>
                </c:ext>
              </c:extLst>
            </c:dLbl>
            <c:dLbl>
              <c:idx val="8"/>
              <c:tx>
                <c:rich>
                  <a:bodyPr/>
                  <a:lstStyle/>
                  <a:p>
                    <a:fld id="{E7A7361A-E179-4EFB-9EE4-B647100C227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DC14-4CB0-887B-89431E21AF6C}"/>
                </c:ext>
              </c:extLst>
            </c:dLbl>
            <c:dLbl>
              <c:idx val="9"/>
              <c:tx>
                <c:rich>
                  <a:bodyPr/>
                  <a:lstStyle/>
                  <a:p>
                    <a:fld id="{019F80EB-C4A3-43DD-B806-D76AE476AEA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DC14-4CB0-887B-89431E21AF6C}"/>
                </c:ext>
              </c:extLst>
            </c:dLbl>
            <c:dLbl>
              <c:idx val="10"/>
              <c:tx>
                <c:rich>
                  <a:bodyPr/>
                  <a:lstStyle/>
                  <a:p>
                    <a:fld id="{16CC94DC-7F2C-475C-A79A-FC1B7A3AD29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DC14-4CB0-887B-89431E21AF6C}"/>
                </c:ext>
              </c:extLst>
            </c:dLbl>
            <c:dLbl>
              <c:idx val="11"/>
              <c:tx>
                <c:rich>
                  <a:bodyPr/>
                  <a:lstStyle/>
                  <a:p>
                    <a:fld id="{F40DF44E-6832-4503-B0A9-06300D93C6E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DC14-4CB0-887B-89431E21AF6C}"/>
                </c:ext>
              </c:extLst>
            </c:dLbl>
            <c:dLbl>
              <c:idx val="12"/>
              <c:tx>
                <c:rich>
                  <a:bodyPr/>
                  <a:lstStyle/>
                  <a:p>
                    <a:fld id="{583CC042-710E-4EAD-A7FD-7A9817D3825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DC14-4CB0-887B-89431E21AF6C}"/>
                </c:ext>
              </c:extLst>
            </c:dLbl>
            <c:dLbl>
              <c:idx val="13"/>
              <c:tx>
                <c:rich>
                  <a:bodyPr/>
                  <a:lstStyle/>
                  <a:p>
                    <a:fld id="{F237F984-F969-44E8-B544-6E165A94718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DC14-4CB0-887B-89431E21AF6C}"/>
                </c:ext>
              </c:extLst>
            </c:dLbl>
            <c:dLbl>
              <c:idx val="14"/>
              <c:tx>
                <c:rich>
                  <a:bodyPr/>
                  <a:lstStyle/>
                  <a:p>
                    <a:fld id="{192478EE-4EA1-467C-AB56-3F4C7412458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DC14-4CB0-887B-89431E21AF6C}"/>
                </c:ext>
              </c:extLst>
            </c:dLbl>
            <c:dLbl>
              <c:idx val="15"/>
              <c:tx>
                <c:rich>
                  <a:bodyPr/>
                  <a:lstStyle/>
                  <a:p>
                    <a:fld id="{F1216B9B-7F23-43EE-929C-E46D768D6F9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DC14-4CB0-887B-89431E21AF6C}"/>
                </c:ext>
              </c:extLst>
            </c:dLbl>
            <c:dLbl>
              <c:idx val="16"/>
              <c:tx>
                <c:rich>
                  <a:bodyPr/>
                  <a:lstStyle/>
                  <a:p>
                    <a:fld id="{4E7952E0-0C01-4963-AB83-F51907814FC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DC14-4CB0-887B-89431E21AF6C}"/>
                </c:ext>
              </c:extLst>
            </c:dLbl>
            <c:dLbl>
              <c:idx val="17"/>
              <c:tx>
                <c:rich>
                  <a:bodyPr/>
                  <a:lstStyle/>
                  <a:p>
                    <a:fld id="{CC67538C-7C27-441D-9E28-743B2FFE72C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DC14-4CB0-887B-89431E21AF6C}"/>
                </c:ext>
              </c:extLst>
            </c:dLbl>
            <c:dLbl>
              <c:idx val="18"/>
              <c:tx>
                <c:rich>
                  <a:bodyPr/>
                  <a:lstStyle/>
                  <a:p>
                    <a:fld id="{1B8C6BFD-E844-48F3-8913-28059FD0257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DC14-4CB0-887B-89431E21AF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Tables'!$Z$2:$Z$20</c:f>
              <c:numCache>
                <c:formatCode>General</c:formatCode>
                <c:ptCount val="19"/>
                <c:pt idx="0">
                  <c:v>-19</c:v>
                </c:pt>
                <c:pt idx="1">
                  <c:v>30</c:v>
                </c:pt>
                <c:pt idx="2">
                  <c:v>-22</c:v>
                </c:pt>
                <c:pt idx="3">
                  <c:v>-20</c:v>
                </c:pt>
                <c:pt idx="4">
                  <c:v>-18</c:v>
                </c:pt>
                <c:pt idx="5">
                  <c:v>32</c:v>
                </c:pt>
                <c:pt idx="6">
                  <c:v>23</c:v>
                </c:pt>
                <c:pt idx="7">
                  <c:v>19</c:v>
                </c:pt>
                <c:pt idx="8">
                  <c:v>-32</c:v>
                </c:pt>
                <c:pt idx="9">
                  <c:v>22</c:v>
                </c:pt>
                <c:pt idx="10">
                  <c:v>22</c:v>
                </c:pt>
                <c:pt idx="11">
                  <c:v>20</c:v>
                </c:pt>
                <c:pt idx="12">
                  <c:v>-29</c:v>
                </c:pt>
                <c:pt idx="13">
                  <c:v>-22</c:v>
                </c:pt>
                <c:pt idx="14">
                  <c:v>30</c:v>
                </c:pt>
                <c:pt idx="15">
                  <c:v>-29</c:v>
                </c:pt>
                <c:pt idx="16">
                  <c:v>-23</c:v>
                </c:pt>
                <c:pt idx="17">
                  <c:v>-32</c:v>
                </c:pt>
                <c:pt idx="18">
                  <c:v>22</c:v>
                </c:pt>
              </c:numCache>
            </c:numRef>
          </c:xVal>
          <c:yVal>
            <c:numRef>
              <c:f>'Pivot Tables'!$AA$2:$AA$20</c:f>
              <c:numCache>
                <c:formatCode>General</c:formatCode>
                <c:ptCount val="19"/>
                <c:pt idx="0">
                  <c:v>-36</c:v>
                </c:pt>
                <c:pt idx="1">
                  <c:v>6</c:v>
                </c:pt>
                <c:pt idx="2">
                  <c:v>-31</c:v>
                </c:pt>
                <c:pt idx="3">
                  <c:v>20</c:v>
                </c:pt>
                <c:pt idx="4">
                  <c:v>37</c:v>
                </c:pt>
                <c:pt idx="5">
                  <c:v>0</c:v>
                </c:pt>
                <c:pt idx="6">
                  <c:v>-31</c:v>
                </c:pt>
                <c:pt idx="7">
                  <c:v>37</c:v>
                </c:pt>
                <c:pt idx="8">
                  <c:v>4</c:v>
                </c:pt>
                <c:pt idx="9">
                  <c:v>-24</c:v>
                </c:pt>
                <c:pt idx="10">
                  <c:v>32</c:v>
                </c:pt>
                <c:pt idx="11">
                  <c:v>-37</c:v>
                </c:pt>
                <c:pt idx="12">
                  <c:v>8</c:v>
                </c:pt>
                <c:pt idx="13">
                  <c:v>33</c:v>
                </c:pt>
                <c:pt idx="14">
                  <c:v>-6</c:v>
                </c:pt>
                <c:pt idx="15">
                  <c:v>-9</c:v>
                </c:pt>
                <c:pt idx="16">
                  <c:v>26</c:v>
                </c:pt>
                <c:pt idx="17">
                  <c:v>-4</c:v>
                </c:pt>
                <c:pt idx="18">
                  <c:v>24</c:v>
                </c:pt>
              </c:numCache>
            </c:numRef>
          </c:yVal>
          <c:bubbleSize>
            <c:numRef>
              <c:f>'Pivot Tables'!$AB$2:$AB$20</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bubbleSize>
          <c:bubble3D val="0"/>
          <c:extLst>
            <c:ext xmlns:c15="http://schemas.microsoft.com/office/drawing/2012/chart" uri="{02D57815-91ED-43cb-92C2-25804820EDAC}">
              <c15:datalabelsRange>
                <c15:f>'Pivot Tables'!$Y$2:$Y$20</c15:f>
                <c15:dlblRangeCache>
                  <c:ptCount val="19"/>
                  <c:pt idx="0">
                    <c:v>Ad Sense
500</c:v>
                  </c:pt>
                  <c:pt idx="1">
                    <c:v>Affiliate Master
300</c:v>
                  </c:pt>
                  <c:pt idx="2">
                    <c:v>Blog Sponsorship
2,000</c:v>
                  </c:pt>
                  <c:pt idx="3">
                    <c:v>Books
360</c:v>
                  </c:pt>
                  <c:pt idx="4">
                    <c:v>Courses
2,400</c:v>
                  </c:pt>
                  <c:pt idx="5">
                    <c:v>Easy Program
200</c:v>
                  </c:pt>
                  <c:pt idx="6">
                    <c:v>Educational Site
2,500</c:v>
                  </c:pt>
                  <c:pt idx="7">
                    <c:v>Google Ads
1,400</c:v>
                  </c:pt>
                  <c:pt idx="8">
                    <c:v>Landing Page
3,000</c:v>
                  </c:pt>
                  <c:pt idx="9">
                    <c:v>Market Place
2,300</c:v>
                  </c:pt>
                  <c:pt idx="10">
                    <c:v>Membership
980</c:v>
                  </c:pt>
                  <c:pt idx="11">
                    <c:v>Micro Jobs
3,000</c:v>
                  </c:pt>
                  <c:pt idx="12">
                    <c:v>Newspaper
700</c:v>
                  </c:pt>
                  <c:pt idx="13">
                    <c:v>Plugins
808</c:v>
                  </c:pt>
                  <c:pt idx="14">
                    <c:v>Program Plus
120</c:v>
                  </c:pt>
                  <c:pt idx="15">
                    <c:v>Social Media
1,900</c:v>
                  </c:pt>
                  <c:pt idx="16">
                    <c:v>Themes
2,400</c:v>
                  </c:pt>
                  <c:pt idx="17">
                    <c:v>Third Party
550</c:v>
                  </c:pt>
                  <c:pt idx="18">
                    <c:v>Youtube Sponsorship
2,100</c:v>
                  </c:pt>
                </c15:dlblRangeCache>
              </c15:datalabelsRange>
            </c:ext>
            <c:ext xmlns:c16="http://schemas.microsoft.com/office/drawing/2014/chart" uri="{C3380CC4-5D6E-409C-BE32-E72D297353CC}">
              <c16:uniqueId val="{00000027-DC14-4CB0-887B-89431E21AF6C}"/>
            </c:ext>
          </c:extLst>
        </c:ser>
        <c:dLbls>
          <c:showLegendKey val="0"/>
          <c:showVal val="0"/>
          <c:showCatName val="0"/>
          <c:showSerName val="0"/>
          <c:showPercent val="0"/>
          <c:showBubbleSize val="0"/>
        </c:dLbls>
        <c:bubbleScale val="20"/>
        <c:showNegBubbles val="0"/>
        <c:axId val="2058574159"/>
        <c:axId val="1958340783"/>
      </c:bubbleChart>
      <c:valAx>
        <c:axId val="2058574159"/>
        <c:scaling>
          <c:orientation val="minMax"/>
          <c:max val="40"/>
          <c:min val="-40"/>
        </c:scaling>
        <c:delete val="1"/>
        <c:axPos val="b"/>
        <c:numFmt formatCode="General" sourceLinked="1"/>
        <c:majorTickMark val="none"/>
        <c:minorTickMark val="none"/>
        <c:tickLblPos val="nextTo"/>
        <c:crossAx val="1958340783"/>
        <c:crosses val="autoZero"/>
        <c:crossBetween val="midCat"/>
      </c:valAx>
      <c:valAx>
        <c:axId val="1958340783"/>
        <c:scaling>
          <c:orientation val="minMax"/>
          <c:max val="40"/>
          <c:min val="-40"/>
        </c:scaling>
        <c:delete val="1"/>
        <c:axPos val="l"/>
        <c:numFmt formatCode="General" sourceLinked="1"/>
        <c:majorTickMark val="none"/>
        <c:minorTickMark val="none"/>
        <c:tickLblPos val="nextTo"/>
        <c:crossAx val="2058574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Tables'!$AP$1</c:f>
              <c:strCache>
                <c:ptCount val="1"/>
                <c:pt idx="0">
                  <c:v>Income.</c:v>
                </c:pt>
              </c:strCache>
            </c:strRef>
          </c:tx>
          <c:spPr>
            <a:gradFill flip="none" rotWithShape="1">
              <a:gsLst>
                <a:gs pos="0">
                  <a:schemeClr val="accent2">
                    <a:lumMod val="20000"/>
                    <a:lumOff val="80000"/>
                  </a:schemeClr>
                </a:gs>
                <a:gs pos="80000">
                  <a:schemeClr val="accent1"/>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Tables'!$AO$2:$AO$13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Tables'!$AP$2:$AP$13</c:f>
              <c:numCache>
                <c:formatCode>_-* #,##0_-;\-* #,##0_-;_-* "-"??_-;_-@_-</c:formatCode>
                <c:ptCount val="12"/>
                <c:pt idx="0">
                  <c:v>#N/A</c:v>
                </c:pt>
                <c:pt idx="1">
                  <c:v>2000</c:v>
                </c:pt>
                <c:pt idx="2">
                  <c:v>4200</c:v>
                </c:pt>
                <c:pt idx="3">
                  <c:v>1680</c:v>
                </c:pt>
                <c:pt idx="4">
                  <c:v>3850</c:v>
                </c:pt>
                <c:pt idx="5">
                  <c:v>4900</c:v>
                </c:pt>
                <c:pt idx="6">
                  <c:v>3408</c:v>
                </c:pt>
                <c:pt idx="7">
                  <c:v>3800</c:v>
                </c:pt>
                <c:pt idx="8">
                  <c:v>360</c:v>
                </c:pt>
                <c:pt idx="9">
                  <c:v>3200</c:v>
                </c:pt>
                <c:pt idx="10">
                  <c:v>#N/A</c:v>
                </c:pt>
                <c:pt idx="11">
                  <c:v>120</c:v>
                </c:pt>
              </c:numCache>
            </c:numRef>
          </c:val>
          <c:extLst>
            <c:ext xmlns:c16="http://schemas.microsoft.com/office/drawing/2014/chart" uri="{C3380CC4-5D6E-409C-BE32-E72D297353CC}">
              <c16:uniqueId val="{00000000-F04C-4E22-9493-1F5CC8E9A010}"/>
            </c:ext>
          </c:extLst>
        </c:ser>
        <c:dLbls>
          <c:dLblPos val="outEnd"/>
          <c:showLegendKey val="0"/>
          <c:showVal val="1"/>
          <c:showCatName val="0"/>
          <c:showSerName val="0"/>
          <c:showPercent val="0"/>
          <c:showBubbleSize val="0"/>
        </c:dLbls>
        <c:gapWidth val="182"/>
        <c:axId val="2062022015"/>
        <c:axId val="1958334127"/>
      </c:barChart>
      <c:catAx>
        <c:axId val="206202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8334127"/>
        <c:crosses val="autoZero"/>
        <c:auto val="1"/>
        <c:lblAlgn val="ctr"/>
        <c:lblOffset val="100"/>
        <c:noMultiLvlLbl val="0"/>
      </c:catAx>
      <c:valAx>
        <c:axId val="1958334127"/>
        <c:scaling>
          <c:orientation val="minMax"/>
        </c:scaling>
        <c:delete val="1"/>
        <c:axPos val="b"/>
        <c:numFmt formatCode="_-* #,##0_-;\-* #,##0_-;_-* &quot;-&quot;??_-;_-@_-" sourceLinked="1"/>
        <c:majorTickMark val="none"/>
        <c:minorTickMark val="none"/>
        <c:tickLblPos val="nextTo"/>
        <c:crossAx val="206202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Top Income Sources</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Open Sans"/>
            </a:rPr>
            <a:t>Top Income Sources</a:t>
          </a:r>
        </a:p>
      </cx:txPr>
    </cx:title>
    <cx:plotArea>
      <cx:plotAreaRegion>
        <cx:series layoutId="treemap" uniqueId="{127162C5-E0A7-4664-97FA-851A3B1A2871}">
          <cx:tx>
            <cx:txData>
              <cx:f>_xlchart.v1.1</cx:f>
              <cx:v>Income Source Breakdown %</cx:v>
            </cx:txData>
          </cx:tx>
          <cx:spPr>
            <a:ln>
              <a:noFill/>
            </a:ln>
          </cx:spPr>
          <cx:dataLabels pos="inEnd">
            <cx:txPr>
              <a:bodyPr spcFirstLastPara="1" vertOverflow="ellipsis" horzOverflow="overflow" wrap="square" lIns="0" tIns="0" rIns="0" bIns="0" anchor="ctr" anchorCtr="1"/>
              <a:lstStyle/>
              <a:p>
                <a:pPr algn="ctr" rtl="0">
                  <a:defRPr sz="1000"/>
                </a:pPr>
                <a:endParaRPr lang="en-US" sz="1000" b="0" i="0" u="none" strike="noStrike" baseline="0">
                  <a:solidFill>
                    <a:srgbClr val="FFFFFF"/>
                  </a:solidFill>
                  <a:latin typeface="Open Sans"/>
                </a:endParaRPr>
              </a:p>
            </cx:txPr>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microsoft.com/office/2014/relationships/chartEx" Target="../charts/chartEx1.xml"/><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9</xdr:col>
      <xdr:colOff>396283</xdr:colOff>
      <xdr:row>21</xdr:row>
      <xdr:rowOff>34637</xdr:rowOff>
    </xdr:to>
    <xdr:pic>
      <xdr:nvPicPr>
        <xdr:cNvPr id="2" name="Picture 1">
          <a:extLst>
            <a:ext uri="{FF2B5EF4-FFF2-40B4-BE49-F238E27FC236}">
              <a16:creationId xmlns:a16="http://schemas.microsoft.com/office/drawing/2014/main" id="{E4B62D62-7B51-448A-A56F-33A63BA76C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7860" y="0"/>
          <a:ext cx="1722163" cy="41951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407231</xdr:colOff>
      <xdr:row>10</xdr:row>
      <xdr:rowOff>48929</xdr:rowOff>
    </xdr:from>
    <xdr:to>
      <xdr:col>13</xdr:col>
      <xdr:colOff>133481</xdr:colOff>
      <xdr:row>25</xdr:row>
      <xdr:rowOff>108554</xdr:rowOff>
    </xdr:to>
    <xdr:graphicFrame macro="">
      <xdr:nvGraphicFramePr>
        <xdr:cNvPr id="16" name="Chart 15">
          <a:extLst>
            <a:ext uri="{FF2B5EF4-FFF2-40B4-BE49-F238E27FC236}">
              <a16:creationId xmlns:a16="http://schemas.microsoft.com/office/drawing/2014/main" id="{D75B811D-C960-49F4-BF8D-CD9844BA2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26</xdr:col>
      <xdr:colOff>565440</xdr:colOff>
      <xdr:row>2</xdr:row>
      <xdr:rowOff>71760</xdr:rowOff>
    </xdr:to>
    <xdr:sp macro="" textlink="">
      <xdr:nvSpPr>
        <xdr:cNvPr id="2" name="Rectangle 1">
          <a:extLst>
            <a:ext uri="{FF2B5EF4-FFF2-40B4-BE49-F238E27FC236}">
              <a16:creationId xmlns:a16="http://schemas.microsoft.com/office/drawing/2014/main" id="{1BF9FD65-9634-4062-A811-7DF2FB496305}"/>
            </a:ext>
          </a:extLst>
        </xdr:cNvPr>
        <xdr:cNvSpPr/>
      </xdr:nvSpPr>
      <xdr:spPr>
        <a:xfrm>
          <a:off x="0" y="0"/>
          <a:ext cx="18000000" cy="468000"/>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30480</xdr:colOff>
      <xdr:row>0</xdr:row>
      <xdr:rowOff>45720</xdr:rowOff>
    </xdr:from>
    <xdr:to>
      <xdr:col>0</xdr:col>
      <xdr:colOff>419100</xdr:colOff>
      <xdr:row>2</xdr:row>
      <xdr:rowOff>38100</xdr:rowOff>
    </xdr:to>
    <xdr:pic>
      <xdr:nvPicPr>
        <xdr:cNvPr id="4" name="Picture 3">
          <a:extLst>
            <a:ext uri="{FF2B5EF4-FFF2-40B4-BE49-F238E27FC236}">
              <a16:creationId xmlns:a16="http://schemas.microsoft.com/office/drawing/2014/main" id="{22C13200-BB5E-4708-9DB7-300F01246F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45720"/>
          <a:ext cx="388620" cy="388620"/>
        </a:xfrm>
        <a:prstGeom prst="rect">
          <a:avLst/>
        </a:prstGeom>
      </xdr:spPr>
    </xdr:pic>
    <xdr:clientData/>
  </xdr:twoCellAnchor>
  <xdr:twoCellAnchor>
    <xdr:from>
      <xdr:col>0</xdr:col>
      <xdr:colOff>381000</xdr:colOff>
      <xdr:row>0</xdr:row>
      <xdr:rowOff>0</xdr:rowOff>
    </xdr:from>
    <xdr:to>
      <xdr:col>5</xdr:col>
      <xdr:colOff>426720</xdr:colOff>
      <xdr:row>2</xdr:row>
      <xdr:rowOff>76200</xdr:rowOff>
    </xdr:to>
    <xdr:sp macro="" textlink="">
      <xdr:nvSpPr>
        <xdr:cNvPr id="5" name="Rectangle 4">
          <a:extLst>
            <a:ext uri="{FF2B5EF4-FFF2-40B4-BE49-F238E27FC236}">
              <a16:creationId xmlns:a16="http://schemas.microsoft.com/office/drawing/2014/main" id="{C42D8312-5C4B-4AD5-B4D6-D22CFE7D3A90}"/>
            </a:ext>
          </a:extLst>
        </xdr:cNvPr>
        <xdr:cNvSpPr/>
      </xdr:nvSpPr>
      <xdr:spPr>
        <a:xfrm>
          <a:off x="381000" y="0"/>
          <a:ext cx="3398520" cy="4724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a:latin typeface="+mj-lt"/>
            </a:rPr>
            <a:t>Jufaili Tech SPC</a:t>
          </a:r>
        </a:p>
      </xdr:txBody>
    </xdr:sp>
    <xdr:clientData/>
  </xdr:twoCellAnchor>
  <xdr:twoCellAnchor>
    <xdr:from>
      <xdr:col>0</xdr:col>
      <xdr:colOff>167640</xdr:colOff>
      <xdr:row>2</xdr:row>
      <xdr:rowOff>160020</xdr:rowOff>
    </xdr:from>
    <xdr:to>
      <xdr:col>2</xdr:col>
      <xdr:colOff>626520</xdr:colOff>
      <xdr:row>4</xdr:row>
      <xdr:rowOff>123780</xdr:rowOff>
    </xdr:to>
    <xdr:sp macro="" textlink="">
      <xdr:nvSpPr>
        <xdr:cNvPr id="6" name="Rectangle 5">
          <a:extLst>
            <a:ext uri="{FF2B5EF4-FFF2-40B4-BE49-F238E27FC236}">
              <a16:creationId xmlns:a16="http://schemas.microsoft.com/office/drawing/2014/main" id="{ECADC71A-7EF1-4856-92AF-41A2DD34909E}"/>
            </a:ext>
          </a:extLst>
        </xdr:cNvPr>
        <xdr:cNvSpPr/>
      </xdr:nvSpPr>
      <xdr:spPr>
        <a:xfrm>
          <a:off x="167640" y="556260"/>
          <a:ext cx="1800000" cy="360000"/>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mj-lt"/>
            </a:rPr>
            <a:t>Income</a:t>
          </a:r>
          <a:r>
            <a:rPr lang="en-US" sz="1400" baseline="0">
              <a:latin typeface="+mj-lt"/>
            </a:rPr>
            <a:t> Sources</a:t>
          </a:r>
          <a:endParaRPr lang="en-US" sz="1400">
            <a:latin typeface="+mj-lt"/>
          </a:endParaRPr>
        </a:p>
      </xdr:txBody>
    </xdr:sp>
    <xdr:clientData/>
  </xdr:twoCellAnchor>
  <xdr:twoCellAnchor>
    <xdr:from>
      <xdr:col>0</xdr:col>
      <xdr:colOff>167640</xdr:colOff>
      <xdr:row>5</xdr:row>
      <xdr:rowOff>7620</xdr:rowOff>
    </xdr:from>
    <xdr:to>
      <xdr:col>2</xdr:col>
      <xdr:colOff>626520</xdr:colOff>
      <xdr:row>11</xdr:row>
      <xdr:rowOff>78900</xdr:rowOff>
    </xdr:to>
    <xdr:sp macro="" textlink="">
      <xdr:nvSpPr>
        <xdr:cNvPr id="8" name="Rectangle 7">
          <a:extLst>
            <a:ext uri="{FF2B5EF4-FFF2-40B4-BE49-F238E27FC236}">
              <a16:creationId xmlns:a16="http://schemas.microsoft.com/office/drawing/2014/main" id="{B2F5BF87-F09A-457E-9C44-CFBFEDBBEF30}"/>
            </a:ext>
          </a:extLst>
        </xdr:cNvPr>
        <xdr:cNvSpPr/>
      </xdr:nvSpPr>
      <xdr:spPr>
        <a:xfrm>
          <a:off x="167640" y="998220"/>
          <a:ext cx="1800000" cy="126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latin typeface="+mn-lt"/>
            </a:rPr>
            <a:t>Grand total for sources</a:t>
          </a:r>
          <a:r>
            <a:rPr lang="en-US" sz="1100" baseline="0">
              <a:solidFill>
                <a:schemeClr val="bg1"/>
              </a:solidFill>
              <a:latin typeface="+mn-lt"/>
            </a:rPr>
            <a:t> of income and their breakdown, showing achievement percentage and the top most income sources.</a:t>
          </a:r>
          <a:endParaRPr lang="en-US" sz="1100">
            <a:solidFill>
              <a:schemeClr val="bg1"/>
            </a:solidFill>
            <a:latin typeface="+mn-lt"/>
          </a:endParaRPr>
        </a:p>
      </xdr:txBody>
    </xdr:sp>
    <xdr:clientData/>
  </xdr:twoCellAnchor>
  <xdr:twoCellAnchor editAs="oneCell">
    <xdr:from>
      <xdr:col>0</xdr:col>
      <xdr:colOff>167640</xdr:colOff>
      <xdr:row>11</xdr:row>
      <xdr:rowOff>171450</xdr:rowOff>
    </xdr:from>
    <xdr:to>
      <xdr:col>2</xdr:col>
      <xdr:colOff>626520</xdr:colOff>
      <xdr:row>14</xdr:row>
      <xdr:rowOff>45090</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27EFF5E8-ED5A-4A25-A72F-94F774E36C0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67640" y="2326821"/>
              <a:ext cx="1808709" cy="461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230981</xdr:colOff>
      <xdr:row>5</xdr:row>
      <xdr:rowOff>59054</xdr:rowOff>
    </xdr:from>
    <xdr:to>
      <xdr:col>18</xdr:col>
      <xdr:colOff>309731</xdr:colOff>
      <xdr:row>30</xdr:row>
      <xdr:rowOff>98429</xdr:rowOff>
    </xdr:to>
    <xdr:grpSp>
      <xdr:nvGrpSpPr>
        <xdr:cNvPr id="15" name="Group 14">
          <a:extLst>
            <a:ext uri="{FF2B5EF4-FFF2-40B4-BE49-F238E27FC236}">
              <a16:creationId xmlns:a16="http://schemas.microsoft.com/office/drawing/2014/main" id="{043B3C24-468E-4458-BB5B-27EB243F40E4}"/>
            </a:ext>
          </a:extLst>
        </xdr:cNvPr>
        <xdr:cNvGrpSpPr/>
      </xdr:nvGrpSpPr>
      <xdr:grpSpPr>
        <a:xfrm>
          <a:off x="2255724" y="1038768"/>
          <a:ext cx="10202464" cy="4937947"/>
          <a:chOff x="2688431" y="944879"/>
          <a:chExt cx="10080000" cy="5040000"/>
        </a:xfrm>
      </xdr:grpSpPr>
      <xdr:graphicFrame macro="">
        <xdr:nvGraphicFramePr>
          <xdr:cNvPr id="9" name="Chart 8">
            <a:extLst>
              <a:ext uri="{FF2B5EF4-FFF2-40B4-BE49-F238E27FC236}">
                <a16:creationId xmlns:a16="http://schemas.microsoft.com/office/drawing/2014/main" id="{958047C9-8E64-49A2-A767-92665A66D4CE}"/>
              </a:ext>
            </a:extLst>
          </xdr:cNvPr>
          <xdr:cNvGraphicFramePr>
            <a:graphicFrameLocks/>
          </xdr:cNvGraphicFramePr>
        </xdr:nvGraphicFramePr>
        <xdr:xfrm>
          <a:off x="2688431" y="944879"/>
          <a:ext cx="10080000" cy="504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 name="Chart 12">
            <a:extLst>
              <a:ext uri="{FF2B5EF4-FFF2-40B4-BE49-F238E27FC236}">
                <a16:creationId xmlns:a16="http://schemas.microsoft.com/office/drawing/2014/main" id="{786D9C34-EFE9-487C-8A52-3B0C40602CFD}"/>
              </a:ext>
            </a:extLst>
          </xdr:cNvPr>
          <xdr:cNvGraphicFramePr>
            <a:graphicFrameLocks/>
          </xdr:cNvGraphicFramePr>
        </xdr:nvGraphicFramePr>
        <xdr:xfrm>
          <a:off x="2688431" y="944879"/>
          <a:ext cx="10080000" cy="5040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4" name="Chart 13">
            <a:extLst>
              <a:ext uri="{FF2B5EF4-FFF2-40B4-BE49-F238E27FC236}">
                <a16:creationId xmlns:a16="http://schemas.microsoft.com/office/drawing/2014/main" id="{A08F0D5D-4356-4FAD-ACF9-3E0BB47A8F7D}"/>
              </a:ext>
            </a:extLst>
          </xdr:cNvPr>
          <xdr:cNvGraphicFramePr>
            <a:graphicFrameLocks/>
          </xdr:cNvGraphicFramePr>
        </xdr:nvGraphicFramePr>
        <xdr:xfrm>
          <a:off x="2688431" y="944879"/>
          <a:ext cx="10080000" cy="50400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161365</xdr:colOff>
      <xdr:row>14</xdr:row>
      <xdr:rowOff>161365</xdr:rowOff>
    </xdr:from>
    <xdr:to>
      <xdr:col>2</xdr:col>
      <xdr:colOff>616659</xdr:colOff>
      <xdr:row>16</xdr:row>
      <xdr:rowOff>126918</xdr:rowOff>
    </xdr:to>
    <xdr:sp macro="" textlink="">
      <xdr:nvSpPr>
        <xdr:cNvPr id="17" name="Rectangle 16">
          <a:extLst>
            <a:ext uri="{FF2B5EF4-FFF2-40B4-BE49-F238E27FC236}">
              <a16:creationId xmlns:a16="http://schemas.microsoft.com/office/drawing/2014/main" id="{DACF57BF-233A-4A80-952E-39F7A69C265D}"/>
            </a:ext>
          </a:extLst>
        </xdr:cNvPr>
        <xdr:cNvSpPr/>
      </xdr:nvSpPr>
      <xdr:spPr>
        <a:xfrm>
          <a:off x="161365" y="2922494"/>
          <a:ext cx="1800000" cy="36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bg1"/>
              </a:solidFill>
              <a:latin typeface="+mj-lt"/>
            </a:rPr>
            <a:t>Total Income</a:t>
          </a:r>
        </a:p>
      </xdr:txBody>
    </xdr:sp>
    <xdr:clientData/>
  </xdr:twoCellAnchor>
  <xdr:twoCellAnchor>
    <xdr:from>
      <xdr:col>0</xdr:col>
      <xdr:colOff>0</xdr:colOff>
      <xdr:row>16</xdr:row>
      <xdr:rowOff>8964</xdr:rowOff>
    </xdr:from>
    <xdr:to>
      <xdr:col>2</xdr:col>
      <xdr:colOff>455294</xdr:colOff>
      <xdr:row>19</xdr:row>
      <xdr:rowOff>29293</xdr:rowOff>
    </xdr:to>
    <xdr:sp macro="" textlink="'Pivot Tables'!AG2">
      <xdr:nvSpPr>
        <xdr:cNvPr id="18" name="Rectangle 17">
          <a:extLst>
            <a:ext uri="{FF2B5EF4-FFF2-40B4-BE49-F238E27FC236}">
              <a16:creationId xmlns:a16="http://schemas.microsoft.com/office/drawing/2014/main" id="{C702DAC7-39BE-4722-9DFA-9978F13C47EA}"/>
            </a:ext>
          </a:extLst>
        </xdr:cNvPr>
        <xdr:cNvSpPr/>
      </xdr:nvSpPr>
      <xdr:spPr>
        <a:xfrm>
          <a:off x="0" y="3164540"/>
          <a:ext cx="1800000" cy="612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CB635FF-7449-4EAA-B15C-4D800D95EB15}" type="TxLink">
            <a:rPr lang="en-US" sz="3600" b="0" i="0" u="none" strike="noStrike">
              <a:solidFill>
                <a:schemeClr val="bg1"/>
              </a:solidFill>
              <a:latin typeface="+mj-lt"/>
              <a:ea typeface="Open Sans"/>
              <a:cs typeface="Open Sans"/>
            </a:rPr>
            <a:t> 27,518 </a:t>
          </a:fld>
          <a:endParaRPr lang="en-US" sz="5400">
            <a:solidFill>
              <a:schemeClr val="bg1"/>
            </a:solidFill>
            <a:latin typeface="+mj-lt"/>
          </a:endParaRPr>
        </a:p>
      </xdr:txBody>
    </xdr:sp>
    <xdr:clientData/>
  </xdr:twoCellAnchor>
  <xdr:twoCellAnchor>
    <xdr:from>
      <xdr:col>0</xdr:col>
      <xdr:colOff>161365</xdr:colOff>
      <xdr:row>18</xdr:row>
      <xdr:rowOff>143435</xdr:rowOff>
    </xdr:from>
    <xdr:to>
      <xdr:col>1</xdr:col>
      <xdr:colOff>569012</xdr:colOff>
      <xdr:row>20</xdr:row>
      <xdr:rowOff>36988</xdr:rowOff>
    </xdr:to>
    <xdr:sp macro="" textlink="">
      <xdr:nvSpPr>
        <xdr:cNvPr id="21" name="Rectangle 20">
          <a:extLst>
            <a:ext uri="{FF2B5EF4-FFF2-40B4-BE49-F238E27FC236}">
              <a16:creationId xmlns:a16="http://schemas.microsoft.com/office/drawing/2014/main" id="{1438D419-0EBA-4F14-9FDE-C9560F2C42B7}"/>
            </a:ext>
          </a:extLst>
        </xdr:cNvPr>
        <xdr:cNvSpPr/>
      </xdr:nvSpPr>
      <xdr:spPr>
        <a:xfrm>
          <a:off x="161365" y="3693459"/>
          <a:ext cx="1080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chemeClr val="bg1"/>
              </a:solidFill>
              <a:latin typeface="+mn-lt"/>
            </a:rPr>
            <a:t>Income Target</a:t>
          </a:r>
        </a:p>
      </xdr:txBody>
    </xdr:sp>
    <xdr:clientData/>
  </xdr:twoCellAnchor>
  <xdr:twoCellAnchor>
    <xdr:from>
      <xdr:col>1</xdr:col>
      <xdr:colOff>394447</xdr:colOff>
      <xdr:row>18</xdr:row>
      <xdr:rowOff>143435</xdr:rowOff>
    </xdr:from>
    <xdr:to>
      <xdr:col>2</xdr:col>
      <xdr:colOff>622094</xdr:colOff>
      <xdr:row>20</xdr:row>
      <xdr:rowOff>36988</xdr:rowOff>
    </xdr:to>
    <xdr:sp macro="" textlink="'Pivot Tables'!AH2">
      <xdr:nvSpPr>
        <xdr:cNvPr id="22" name="Rectangle 21">
          <a:extLst>
            <a:ext uri="{FF2B5EF4-FFF2-40B4-BE49-F238E27FC236}">
              <a16:creationId xmlns:a16="http://schemas.microsoft.com/office/drawing/2014/main" id="{F13B9BDA-4360-4DE0-A24A-C63C32AA2761}"/>
            </a:ext>
          </a:extLst>
        </xdr:cNvPr>
        <xdr:cNvSpPr/>
      </xdr:nvSpPr>
      <xdr:spPr>
        <a:xfrm>
          <a:off x="1066800" y="3693459"/>
          <a:ext cx="900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2373EC6-03FE-41DB-B0BE-708A81E85E8B}" type="TxLink">
            <a:rPr lang="en-US" sz="1000" b="1" i="0" u="none" strike="noStrike">
              <a:solidFill>
                <a:schemeClr val="bg1"/>
              </a:solidFill>
              <a:latin typeface="Open Sans"/>
              <a:ea typeface="Open Sans"/>
              <a:cs typeface="Open Sans"/>
            </a:rPr>
            <a:t> 31,690 </a:t>
          </a:fld>
          <a:endParaRPr lang="en-US" sz="800" b="1">
            <a:solidFill>
              <a:schemeClr val="bg1"/>
            </a:solidFill>
            <a:latin typeface="+mn-lt"/>
          </a:endParaRPr>
        </a:p>
      </xdr:txBody>
    </xdr:sp>
    <xdr:clientData/>
  </xdr:twoCellAnchor>
  <xdr:twoCellAnchor>
    <xdr:from>
      <xdr:col>0</xdr:col>
      <xdr:colOff>152399</xdr:colOff>
      <xdr:row>20</xdr:row>
      <xdr:rowOff>-1</xdr:rowOff>
    </xdr:from>
    <xdr:to>
      <xdr:col>3</xdr:col>
      <xdr:colOff>655340</xdr:colOff>
      <xdr:row>37</xdr:row>
      <xdr:rowOff>67199</xdr:rowOff>
    </xdr:to>
    <xdr:graphicFrame macro="">
      <xdr:nvGraphicFramePr>
        <xdr:cNvPr id="23" name="Chart 22">
          <a:extLst>
            <a:ext uri="{FF2B5EF4-FFF2-40B4-BE49-F238E27FC236}">
              <a16:creationId xmlns:a16="http://schemas.microsoft.com/office/drawing/2014/main" id="{8A4A6776-F088-4F08-AB51-B4E461893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286871</xdr:colOff>
      <xdr:row>2</xdr:row>
      <xdr:rowOff>143436</xdr:rowOff>
    </xdr:from>
    <xdr:to>
      <xdr:col>26</xdr:col>
      <xdr:colOff>308048</xdr:colOff>
      <xdr:row>39</xdr:row>
      <xdr:rowOff>46165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5C8B4589-69D5-42C1-9B60-7A1FD39D31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389224" y="537883"/>
              <a:ext cx="5400000" cy="7200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foodh Al-Jufaily" refreshedDate="44832.610731828703" createdVersion="6" refreshedVersion="6" minRefreshableVersion="3" recordCount="57" xr:uid="{D681E254-5236-470B-A5B6-85796ED9766E}">
  <cacheSource type="worksheet">
    <worksheetSource name="IncomeSources"/>
  </cacheSource>
  <cacheFields count="6">
    <cacheField name="Income Sources" numFmtId="0">
      <sharedItems count="6">
        <s v="Youtube Channels"/>
        <s v="Direct Sales"/>
        <s v="Other"/>
        <s v="Affiliate Program"/>
        <s v="Blogging"/>
        <s v="Advertisement"/>
      </sharedItems>
    </cacheField>
    <cacheField name="Income Breakdown" numFmtId="0">
      <sharedItems count="19">
        <s v="Youtube Sponsorship"/>
        <s v="Courses"/>
        <s v="Books"/>
        <s v="Micro Jobs"/>
        <s v="Plugins"/>
        <s v="Easy Program"/>
        <s v="Market Place"/>
        <s v="Affiliate Master"/>
        <s v="Blog Sponsorship"/>
        <s v="Third Party"/>
        <s v="Landing Page"/>
        <s v="Membership"/>
        <s v="Social Media"/>
        <s v="Newspaper"/>
        <s v="Themes"/>
        <s v="Educational Site"/>
        <s v="Program Plus"/>
        <s v="Ad Sense"/>
        <s v="Google Ads"/>
      </sharedItems>
    </cacheField>
    <cacheField name="Income" numFmtId="0">
      <sharedItems containsSemiMixedTypes="0" containsString="0" containsNumber="1" minValue="73.7" maxValue="3000"/>
    </cacheField>
    <cacheField name="Income Target" numFmtId="0">
      <sharedItems containsSemiMixedTypes="0" containsString="0" containsNumber="1" minValue="110" maxValue="4000"/>
    </cacheField>
    <cacheField name="Year" numFmtId="0">
      <sharedItems containsSemiMixedTypes="0" containsString="0" containsNumber="1" containsInteger="1" minValue="2020" maxValue="2022" count="3">
        <n v="2020"/>
        <n v="2021"/>
        <n v="2022"/>
      </sharedItems>
    </cacheField>
    <cacheField name="Month" numFmtId="0">
      <sharedItems count="12">
        <s v="Sep"/>
        <s v="Oct"/>
        <s v="Nov"/>
        <s v="May"/>
        <s v="Mar"/>
        <s v="Jun"/>
        <s v="Jul"/>
        <s v="Jan"/>
        <s v="Feb"/>
        <s v="Dec"/>
        <s v="Aug"/>
        <s v="Apr"/>
      </sharedItems>
    </cacheField>
  </cacheFields>
  <extLst>
    <ext xmlns:x14="http://schemas.microsoft.com/office/spreadsheetml/2009/9/main" uri="{725AE2AE-9491-48be-B2B4-4EB974FC3084}">
      <x14:pivotCacheDefinition pivotCacheId="635864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n v="1547.7"/>
    <n v="2310"/>
    <x v="0"/>
    <x v="0"/>
  </r>
  <r>
    <x v="1"/>
    <x v="1"/>
    <n v="1870"/>
    <n v="2200"/>
    <x v="1"/>
    <x v="0"/>
  </r>
  <r>
    <x v="1"/>
    <x v="2"/>
    <n v="360"/>
    <n v="396"/>
    <x v="2"/>
    <x v="0"/>
  </r>
  <r>
    <x v="2"/>
    <x v="3"/>
    <n v="800"/>
    <n v="4000"/>
    <x v="1"/>
    <x v="0"/>
  </r>
  <r>
    <x v="1"/>
    <x v="4"/>
    <n v="598.4"/>
    <n v="704"/>
    <x v="1"/>
    <x v="1"/>
  </r>
  <r>
    <x v="3"/>
    <x v="5"/>
    <n v="93.5"/>
    <n v="110"/>
    <x v="1"/>
    <x v="1"/>
  </r>
  <r>
    <x v="3"/>
    <x v="5"/>
    <n v="200"/>
    <n v="220"/>
    <x v="2"/>
    <x v="1"/>
  </r>
  <r>
    <x v="2"/>
    <x v="6"/>
    <n v="450"/>
    <n v="3000"/>
    <x v="0"/>
    <x v="1"/>
  </r>
  <r>
    <x v="2"/>
    <x v="3"/>
    <n v="3000"/>
    <n v="4000"/>
    <x v="2"/>
    <x v="1"/>
  </r>
  <r>
    <x v="3"/>
    <x v="7"/>
    <n v="92.125"/>
    <n v="137.5"/>
    <x v="0"/>
    <x v="2"/>
  </r>
  <r>
    <x v="4"/>
    <x v="8"/>
    <n v="294.8"/>
    <n v="440"/>
    <x v="0"/>
    <x v="2"/>
  </r>
  <r>
    <x v="3"/>
    <x v="7"/>
    <n v="101.91500000000001"/>
    <n v="119.9"/>
    <x v="1"/>
    <x v="2"/>
  </r>
  <r>
    <x v="1"/>
    <x v="4"/>
    <n v="589.6"/>
    <n v="880"/>
    <x v="0"/>
    <x v="3"/>
  </r>
  <r>
    <x v="1"/>
    <x v="1"/>
    <n v="1179.2"/>
    <n v="1760"/>
    <x v="0"/>
    <x v="3"/>
  </r>
  <r>
    <x v="5"/>
    <x v="9"/>
    <n v="233.75"/>
    <n v="275"/>
    <x v="1"/>
    <x v="3"/>
  </r>
  <r>
    <x v="5"/>
    <x v="9"/>
    <n v="550"/>
    <n v="605"/>
    <x v="2"/>
    <x v="3"/>
  </r>
  <r>
    <x v="5"/>
    <x v="10"/>
    <n v="3000"/>
    <n v="3300"/>
    <x v="2"/>
    <x v="3"/>
  </r>
  <r>
    <x v="3"/>
    <x v="7"/>
    <n v="300"/>
    <n v="330"/>
    <x v="2"/>
    <x v="3"/>
  </r>
  <r>
    <x v="5"/>
    <x v="10"/>
    <n v="840.18000000000006"/>
    <n v="1254"/>
    <x v="0"/>
    <x v="4"/>
  </r>
  <r>
    <x v="0"/>
    <x v="11"/>
    <n v="722.26"/>
    <n v="1078"/>
    <x v="0"/>
    <x v="4"/>
  </r>
  <r>
    <x v="5"/>
    <x v="12"/>
    <n v="1900"/>
    <n v="2090"/>
    <x v="2"/>
    <x v="4"/>
  </r>
  <r>
    <x v="2"/>
    <x v="6"/>
    <n v="1000"/>
    <n v="3000"/>
    <x v="1"/>
    <x v="4"/>
  </r>
  <r>
    <x v="2"/>
    <x v="6"/>
    <n v="2300"/>
    <n v="3000"/>
    <x v="2"/>
    <x v="4"/>
  </r>
  <r>
    <x v="1"/>
    <x v="2"/>
    <n v="176.88000000000002"/>
    <n v="264"/>
    <x v="0"/>
    <x v="5"/>
  </r>
  <r>
    <x v="5"/>
    <x v="13"/>
    <n v="196.35"/>
    <n v="231"/>
    <x v="1"/>
    <x v="5"/>
  </r>
  <r>
    <x v="1"/>
    <x v="14"/>
    <n v="2400"/>
    <n v="2640"/>
    <x v="2"/>
    <x v="5"/>
  </r>
  <r>
    <x v="2"/>
    <x v="15"/>
    <n v="2500"/>
    <n v="3000"/>
    <x v="2"/>
    <x v="5"/>
  </r>
  <r>
    <x v="5"/>
    <x v="12"/>
    <n v="1028.5"/>
    <n v="1210"/>
    <x v="1"/>
    <x v="6"/>
  </r>
  <r>
    <x v="3"/>
    <x v="16"/>
    <n v="120.61499999999999"/>
    <n v="141.9"/>
    <x v="1"/>
    <x v="6"/>
  </r>
  <r>
    <x v="0"/>
    <x v="11"/>
    <n v="785.4"/>
    <n v="924"/>
    <x v="1"/>
    <x v="6"/>
  </r>
  <r>
    <x v="1"/>
    <x v="4"/>
    <n v="808"/>
    <n v="888.8"/>
    <x v="2"/>
    <x v="6"/>
  </r>
  <r>
    <x v="0"/>
    <x v="0"/>
    <n v="2100"/>
    <n v="2310"/>
    <x v="2"/>
    <x v="6"/>
  </r>
  <r>
    <x v="4"/>
    <x v="17"/>
    <n v="500"/>
    <n v="550"/>
    <x v="2"/>
    <x v="6"/>
  </r>
  <r>
    <x v="5"/>
    <x v="12"/>
    <n v="700.15000000000009"/>
    <n v="1045"/>
    <x v="0"/>
    <x v="7"/>
  </r>
  <r>
    <x v="5"/>
    <x v="9"/>
    <n v="175.03750000000002"/>
    <n v="261.25"/>
    <x v="0"/>
    <x v="7"/>
  </r>
  <r>
    <x v="5"/>
    <x v="10"/>
    <n v="1122"/>
    <n v="1320"/>
    <x v="1"/>
    <x v="7"/>
  </r>
  <r>
    <x v="4"/>
    <x v="17"/>
    <n v="280.5"/>
    <n v="330"/>
    <x v="1"/>
    <x v="7"/>
  </r>
  <r>
    <x v="2"/>
    <x v="3"/>
    <n v="400"/>
    <n v="4000"/>
    <x v="0"/>
    <x v="7"/>
  </r>
  <r>
    <x v="5"/>
    <x v="13"/>
    <n v="140.03"/>
    <n v="209"/>
    <x v="0"/>
    <x v="8"/>
  </r>
  <r>
    <x v="1"/>
    <x v="14"/>
    <n v="1570.8"/>
    <n v="1848"/>
    <x v="1"/>
    <x v="8"/>
  </r>
  <r>
    <x v="4"/>
    <x v="8"/>
    <n v="467.5"/>
    <n v="550"/>
    <x v="1"/>
    <x v="8"/>
  </r>
  <r>
    <x v="4"/>
    <x v="8"/>
    <n v="2000"/>
    <n v="2200"/>
    <x v="2"/>
    <x v="8"/>
  </r>
  <r>
    <x v="2"/>
    <x v="15"/>
    <n v="200"/>
    <n v="3000"/>
    <x v="0"/>
    <x v="8"/>
  </r>
  <r>
    <x v="2"/>
    <x v="15"/>
    <n v="500"/>
    <n v="3000"/>
    <x v="1"/>
    <x v="8"/>
  </r>
  <r>
    <x v="3"/>
    <x v="5"/>
    <n v="88.440000000000012"/>
    <n v="132"/>
    <x v="0"/>
    <x v="9"/>
  </r>
  <r>
    <x v="0"/>
    <x v="0"/>
    <n v="1767.1499999999999"/>
    <n v="2079"/>
    <x v="1"/>
    <x v="9"/>
  </r>
  <r>
    <x v="0"/>
    <x v="18"/>
    <n v="1112.6499999999999"/>
    <n v="1309"/>
    <x v="1"/>
    <x v="9"/>
  </r>
  <r>
    <x v="3"/>
    <x v="16"/>
    <n v="120"/>
    <n v="132"/>
    <x v="2"/>
    <x v="9"/>
  </r>
  <r>
    <x v="3"/>
    <x v="16"/>
    <n v="73.7"/>
    <n v="110"/>
    <x v="0"/>
    <x v="10"/>
  </r>
  <r>
    <x v="0"/>
    <x v="18"/>
    <n v="958.1"/>
    <n v="1430"/>
    <x v="0"/>
    <x v="10"/>
  </r>
  <r>
    <x v="1"/>
    <x v="2"/>
    <n v="261.8"/>
    <n v="308"/>
    <x v="1"/>
    <x v="10"/>
  </r>
  <r>
    <x v="1"/>
    <x v="1"/>
    <n v="2400"/>
    <n v="2640"/>
    <x v="2"/>
    <x v="10"/>
  </r>
  <r>
    <x v="0"/>
    <x v="18"/>
    <n v="1400"/>
    <n v="1540"/>
    <x v="2"/>
    <x v="10"/>
  </r>
  <r>
    <x v="0"/>
    <x v="11"/>
    <n v="980"/>
    <n v="1078"/>
    <x v="2"/>
    <x v="11"/>
  </r>
  <r>
    <x v="1"/>
    <x v="14"/>
    <n v="1179.2"/>
    <n v="1760"/>
    <x v="0"/>
    <x v="11"/>
  </r>
  <r>
    <x v="4"/>
    <x v="17"/>
    <n v="508.53000000000003"/>
    <n v="759"/>
    <x v="0"/>
    <x v="11"/>
  </r>
  <r>
    <x v="5"/>
    <x v="13"/>
    <n v="700"/>
    <n v="770"/>
    <x v="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6624C-32CC-4952-8B31-FFD7670B9E4B}" name="MonthlyIncome"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location ref="AL1:AM12" firstHeaderRow="1" firstDataRow="1" firstDataCol="1"/>
  <pivotFields count="6">
    <pivotField showAll="0"/>
    <pivotField showAll="0"/>
    <pivotField dataField="1" showAll="0"/>
    <pivotField showAll="0"/>
    <pivotField showAll="0">
      <items count="4">
        <item h="1" x="0"/>
        <item h="1" x="1"/>
        <item x="2"/>
        <item t="default"/>
      </items>
    </pivotField>
    <pivotField axis="axisRow" showAll="0">
      <items count="13">
        <item x="7"/>
        <item x="8"/>
        <item x="4"/>
        <item x="11"/>
        <item x="3"/>
        <item x="5"/>
        <item x="6"/>
        <item x="10"/>
        <item x="0"/>
        <item x="1"/>
        <item x="2"/>
        <item x="9"/>
        <item t="default"/>
      </items>
    </pivotField>
  </pivotFields>
  <rowFields count="1">
    <field x="5"/>
  </rowFields>
  <rowItems count="11">
    <i>
      <x v="1"/>
    </i>
    <i>
      <x v="2"/>
    </i>
    <i>
      <x v="3"/>
    </i>
    <i>
      <x v="4"/>
    </i>
    <i>
      <x v="5"/>
    </i>
    <i>
      <x v="6"/>
    </i>
    <i>
      <x v="7"/>
    </i>
    <i>
      <x v="8"/>
    </i>
    <i>
      <x v="9"/>
    </i>
    <i>
      <x v="11"/>
    </i>
    <i t="grand">
      <x/>
    </i>
  </rowItems>
  <colItems count="1">
    <i/>
  </colItems>
  <dataFields count="1">
    <dataField name="Incom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9F2356-05EB-4EF3-ADC6-ADCF6D0F2DC7}" name="TotalIncome"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D1:AE2" firstHeaderRow="0" firstDataRow="1" firstDataCol="0"/>
  <pivotFields count="6">
    <pivotField showAll="0"/>
    <pivotField showAll="0"/>
    <pivotField dataField="1" showAll="0"/>
    <pivotField dataField="1" showAll="0"/>
    <pivotField showAll="0">
      <items count="4">
        <item h="1" x="0"/>
        <item h="1" x="1"/>
        <item x="2"/>
        <item t="default"/>
      </items>
    </pivotField>
    <pivotField showAll="0"/>
  </pivotFields>
  <rowItems count="1">
    <i/>
  </rowItems>
  <colFields count="1">
    <field x="-2"/>
  </colFields>
  <colItems count="2">
    <i>
      <x/>
    </i>
    <i i="1">
      <x v="1"/>
    </i>
  </colItems>
  <dataFields count="2">
    <dataField name="Total Income." fld="2" baseField="0" baseItem="0"/>
    <dataField name="Total Income Tar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2FF9FB-F1D0-4E30-99A4-932581B49793}" name="IncomeSrcBreakdown"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ncome Source Breakdown.">
  <location ref="S1:U21" firstHeaderRow="0" firstDataRow="1" firstDataCol="1"/>
  <pivotFields count="6">
    <pivotField showAll="0"/>
    <pivotField axis="axisRow" showAll="0">
      <items count="20">
        <item x="17"/>
        <item x="7"/>
        <item x="8"/>
        <item x="2"/>
        <item x="1"/>
        <item x="5"/>
        <item x="15"/>
        <item x="18"/>
        <item x="10"/>
        <item x="6"/>
        <item x="11"/>
        <item x="3"/>
        <item x="13"/>
        <item x="4"/>
        <item x="16"/>
        <item x="12"/>
        <item x="14"/>
        <item x="9"/>
        <item x="0"/>
        <item t="default"/>
      </items>
    </pivotField>
    <pivotField dataField="1" showAll="0"/>
    <pivotField showAll="0"/>
    <pivotField showAll="0">
      <items count="4">
        <item h="1" x="0"/>
        <item h="1" x="1"/>
        <item x="2"/>
        <item t="default"/>
      </items>
    </pivotField>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Income." fld="2" baseField="0" baseItem="0"/>
    <dataField name="Income %." fld="2" showDataAs="percentOfCol" baseField="1"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956E1A-60A5-49D1-B42A-5C95CA051704}" name="IncomeSources"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ncome Sources.">
  <location ref="A1:C8" firstHeaderRow="0" firstDataRow="1" firstDataCol="1"/>
  <pivotFields count="6">
    <pivotField axis="axisRow" showAll="0">
      <items count="7">
        <item x="5"/>
        <item x="3"/>
        <item x="4"/>
        <item x="1"/>
        <item x="2"/>
        <item x="0"/>
        <item t="default"/>
      </items>
    </pivotField>
    <pivotField showAll="0"/>
    <pivotField dataField="1" showAll="0"/>
    <pivotField showAll="0"/>
    <pivotField showAll="0">
      <items count="4">
        <item h="1" x="0"/>
        <item h="1" x="1"/>
        <item x="2"/>
        <item t="default"/>
      </items>
    </pivotField>
    <pivotField showAll="0"/>
  </pivotFields>
  <rowFields count="1">
    <field x="0"/>
  </rowFields>
  <rowItems count="7">
    <i>
      <x/>
    </i>
    <i>
      <x v="1"/>
    </i>
    <i>
      <x v="2"/>
    </i>
    <i>
      <x v="3"/>
    </i>
    <i>
      <x v="4"/>
    </i>
    <i>
      <x v="5"/>
    </i>
    <i t="grand">
      <x/>
    </i>
  </rowItems>
  <colFields count="1">
    <field x="-2"/>
  </colFields>
  <colItems count="2">
    <i>
      <x/>
    </i>
    <i i="1">
      <x v="1"/>
    </i>
  </colItems>
  <dataFields count="2">
    <dataField name="Income." fld="2" baseField="0" baseItem="0"/>
    <dataField name="Income %." fld="2" showDataAs="percentOfCol" baseField="0"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63A52F-4B54-4E15-91C0-448DE5608DBE}" sourceName="Year">
  <pivotTables>
    <pivotTable tabId="7" name="IncomeSources"/>
    <pivotTable tabId="7" name="IncomeSrcBreakdown"/>
    <pivotTable tabId="7" name="TotalIncome"/>
    <pivotTable tabId="7" name="MonthlyIncome"/>
  </pivotTables>
  <data>
    <tabular pivotCacheId="635864245">
      <items count="3">
        <i x="0"/>
        <i x="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790699D-2D80-4EA8-A1C1-4F9B15D808BD}" cache="Slicer_Year" caption="Year" columnCount="3" showCaption="0"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FEF663-C05B-4CC6-A690-0CEB746CBC48}" name="IncomeSources" displayName="IncomeSources" ref="A1:F58" totalsRowShown="0" headerRowDxfId="0" dataDxfId="1">
  <tableColumns count="6">
    <tableColumn id="1" xr3:uid="{4859D62C-9B3F-45E6-8C45-A07BC7CB0E59}" name="Income Sources" dataDxfId="7"/>
    <tableColumn id="2" xr3:uid="{F8749696-2B2B-412A-ABB0-8444FCE8EE6C}" name="Income Breakdown" dataDxfId="6"/>
    <tableColumn id="3" xr3:uid="{BB59CF8E-E58C-479F-ADD3-EB5CA3D0D6CC}" name="Income" dataDxfId="5"/>
    <tableColumn id="4" xr3:uid="{9D341BBB-9CA2-4084-8355-772B36ECC293}" name="Income Target" dataDxfId="4"/>
    <tableColumn id="5" xr3:uid="{E1A1F3E7-1B71-4138-8A68-D653EB425E3E}" name="Year" dataDxfId="3"/>
    <tableColumn id="6" xr3:uid="{B2E58A0C-2227-4A28-ADC8-F61D6045B914}" name="Month"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JT Cool Colors">
      <a:dk1>
        <a:srgbClr val="000814"/>
      </a:dk1>
      <a:lt1>
        <a:srgbClr val="FFFFFF"/>
      </a:lt1>
      <a:dk2>
        <a:srgbClr val="181242"/>
      </a:dk2>
      <a:lt2>
        <a:srgbClr val="E7E6E6"/>
      </a:lt2>
      <a:accent1>
        <a:srgbClr val="2E2E86"/>
      </a:accent1>
      <a:accent2>
        <a:srgbClr val="CE0092"/>
      </a:accent2>
      <a:accent3>
        <a:srgbClr val="474B9F"/>
      </a:accent3>
      <a:accent4>
        <a:srgbClr val="F30B45"/>
      </a:accent4>
      <a:accent5>
        <a:srgbClr val="05B2FD"/>
      </a:accent5>
      <a:accent6>
        <a:srgbClr val="00CD5B"/>
      </a:accent6>
      <a:hlink>
        <a:srgbClr val="05B2FD"/>
      </a:hlink>
      <a:folHlink>
        <a:srgbClr val="F30B45"/>
      </a:folHlink>
    </a:clrScheme>
    <a:fontScheme name="JT Cool Fonts">
      <a:majorFont>
        <a:latin typeface="Montserrat"/>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D57AC-74D7-4A0F-8E0C-81DC9A5D052E}">
  <sheetPr codeName="Sheet1"/>
  <dimension ref="A1:F58"/>
  <sheetViews>
    <sheetView topLeftCell="A2" zoomScaleNormal="100" workbookViewId="0">
      <selection activeCell="B8" sqref="B8"/>
    </sheetView>
  </sheetViews>
  <sheetFormatPr defaultColWidth="8.69921875" defaultRowHeight="15.6" x14ac:dyDescent="0.35"/>
  <cols>
    <col min="1" max="1" width="17.19921875" style="9" bestFit="1" customWidth="1"/>
    <col min="2" max="2" width="20.5" style="9" bestFit="1" customWidth="1"/>
    <col min="3" max="3" width="9.59765625" style="9" bestFit="1" customWidth="1"/>
    <col min="4" max="4" width="16" style="9" bestFit="1" customWidth="1"/>
    <col min="5" max="5" width="7" style="9" bestFit="1" customWidth="1"/>
    <col min="6" max="6" width="8.8984375" style="9" bestFit="1" customWidth="1"/>
  </cols>
  <sheetData>
    <row r="1" spans="1:6" s="11" customFormat="1" x14ac:dyDescent="0.35">
      <c r="A1" s="10" t="s">
        <v>0</v>
      </c>
      <c r="B1" s="10" t="s">
        <v>1</v>
      </c>
      <c r="C1" s="10" t="s">
        <v>2</v>
      </c>
      <c r="D1" s="10" t="s">
        <v>3</v>
      </c>
      <c r="E1" s="10" t="s">
        <v>4</v>
      </c>
      <c r="F1" s="10" t="s">
        <v>5</v>
      </c>
    </row>
    <row r="2" spans="1:6" x14ac:dyDescent="0.35">
      <c r="A2" s="8" t="s">
        <v>6</v>
      </c>
      <c r="B2" s="8" t="s">
        <v>7</v>
      </c>
      <c r="C2" s="8">
        <v>1547.7</v>
      </c>
      <c r="D2" s="8">
        <v>2310</v>
      </c>
      <c r="E2" s="8">
        <v>2020</v>
      </c>
      <c r="F2" s="8" t="s">
        <v>8</v>
      </c>
    </row>
    <row r="3" spans="1:6" x14ac:dyDescent="0.35">
      <c r="A3" s="8" t="s">
        <v>9</v>
      </c>
      <c r="B3" s="8" t="s">
        <v>10</v>
      </c>
      <c r="C3" s="8">
        <v>1870</v>
      </c>
      <c r="D3" s="8">
        <v>2200</v>
      </c>
      <c r="E3" s="8">
        <v>2021</v>
      </c>
      <c r="F3" s="8" t="s">
        <v>8</v>
      </c>
    </row>
    <row r="4" spans="1:6" x14ac:dyDescent="0.35">
      <c r="A4" s="8" t="s">
        <v>9</v>
      </c>
      <c r="B4" s="8" t="s">
        <v>11</v>
      </c>
      <c r="C4" s="8">
        <v>360</v>
      </c>
      <c r="D4" s="8">
        <v>396</v>
      </c>
      <c r="E4" s="8">
        <v>2022</v>
      </c>
      <c r="F4" s="8" t="s">
        <v>8</v>
      </c>
    </row>
    <row r="5" spans="1:6" x14ac:dyDescent="0.35">
      <c r="A5" s="8" t="s">
        <v>12</v>
      </c>
      <c r="B5" s="8" t="s">
        <v>13</v>
      </c>
      <c r="C5" s="8">
        <v>800</v>
      </c>
      <c r="D5" s="8">
        <v>4000</v>
      </c>
      <c r="E5" s="8">
        <v>2021</v>
      </c>
      <c r="F5" s="8" t="s">
        <v>8</v>
      </c>
    </row>
    <row r="6" spans="1:6" x14ac:dyDescent="0.35">
      <c r="A6" s="8" t="s">
        <v>9</v>
      </c>
      <c r="B6" s="8" t="s">
        <v>14</v>
      </c>
      <c r="C6" s="8">
        <v>598.4</v>
      </c>
      <c r="D6" s="8">
        <v>704</v>
      </c>
      <c r="E6" s="8">
        <v>2021</v>
      </c>
      <c r="F6" s="8" t="s">
        <v>15</v>
      </c>
    </row>
    <row r="7" spans="1:6" x14ac:dyDescent="0.35">
      <c r="A7" s="8" t="s">
        <v>16</v>
      </c>
      <c r="B7" s="8" t="s">
        <v>17</v>
      </c>
      <c r="C7" s="8">
        <v>93.5</v>
      </c>
      <c r="D7" s="8">
        <v>110</v>
      </c>
      <c r="E7" s="8">
        <v>2021</v>
      </c>
      <c r="F7" s="8" t="s">
        <v>15</v>
      </c>
    </row>
    <row r="8" spans="1:6" x14ac:dyDescent="0.35">
      <c r="A8" s="8" t="s">
        <v>16</v>
      </c>
      <c r="B8" s="8" t="s">
        <v>17</v>
      </c>
      <c r="C8" s="8">
        <v>200</v>
      </c>
      <c r="D8" s="8">
        <v>220</v>
      </c>
      <c r="E8" s="8">
        <v>2022</v>
      </c>
      <c r="F8" s="8" t="s">
        <v>15</v>
      </c>
    </row>
    <row r="9" spans="1:6" x14ac:dyDescent="0.35">
      <c r="A9" s="8" t="s">
        <v>12</v>
      </c>
      <c r="B9" s="8" t="s">
        <v>18</v>
      </c>
      <c r="C9" s="8">
        <v>450</v>
      </c>
      <c r="D9" s="8">
        <v>3000</v>
      </c>
      <c r="E9" s="8">
        <v>2020</v>
      </c>
      <c r="F9" s="8" t="s">
        <v>15</v>
      </c>
    </row>
    <row r="10" spans="1:6" x14ac:dyDescent="0.35">
      <c r="A10" s="8" t="s">
        <v>12</v>
      </c>
      <c r="B10" s="8" t="s">
        <v>13</v>
      </c>
      <c r="C10" s="8">
        <v>3000</v>
      </c>
      <c r="D10" s="8">
        <v>4000</v>
      </c>
      <c r="E10" s="8">
        <v>2022</v>
      </c>
      <c r="F10" s="8" t="s">
        <v>15</v>
      </c>
    </row>
    <row r="11" spans="1:6" x14ac:dyDescent="0.35">
      <c r="A11" s="8" t="s">
        <v>16</v>
      </c>
      <c r="B11" s="8" t="s">
        <v>19</v>
      </c>
      <c r="C11" s="8">
        <v>92.125</v>
      </c>
      <c r="D11" s="8">
        <v>137.5</v>
      </c>
      <c r="E11" s="8">
        <v>2020</v>
      </c>
      <c r="F11" s="8" t="s">
        <v>20</v>
      </c>
    </row>
    <row r="12" spans="1:6" x14ac:dyDescent="0.35">
      <c r="A12" s="8" t="s">
        <v>21</v>
      </c>
      <c r="B12" s="8" t="s">
        <v>22</v>
      </c>
      <c r="C12" s="8">
        <v>294.8</v>
      </c>
      <c r="D12" s="8">
        <v>440</v>
      </c>
      <c r="E12" s="8">
        <v>2020</v>
      </c>
      <c r="F12" s="8" t="s">
        <v>20</v>
      </c>
    </row>
    <row r="13" spans="1:6" x14ac:dyDescent="0.35">
      <c r="A13" s="8" t="s">
        <v>16</v>
      </c>
      <c r="B13" s="8" t="s">
        <v>19</v>
      </c>
      <c r="C13" s="8">
        <v>101.91500000000001</v>
      </c>
      <c r="D13" s="8">
        <v>119.9</v>
      </c>
      <c r="E13" s="8">
        <v>2021</v>
      </c>
      <c r="F13" s="8" t="s">
        <v>20</v>
      </c>
    </row>
    <row r="14" spans="1:6" x14ac:dyDescent="0.35">
      <c r="A14" s="8" t="s">
        <v>9</v>
      </c>
      <c r="B14" s="8" t="s">
        <v>14</v>
      </c>
      <c r="C14" s="8">
        <v>589.6</v>
      </c>
      <c r="D14" s="8">
        <v>880</v>
      </c>
      <c r="E14" s="8">
        <v>2020</v>
      </c>
      <c r="F14" s="8" t="s">
        <v>23</v>
      </c>
    </row>
    <row r="15" spans="1:6" x14ac:dyDescent="0.35">
      <c r="A15" s="8" t="s">
        <v>9</v>
      </c>
      <c r="B15" s="8" t="s">
        <v>10</v>
      </c>
      <c r="C15" s="8">
        <v>1179.2</v>
      </c>
      <c r="D15" s="8">
        <v>1760</v>
      </c>
      <c r="E15" s="8">
        <v>2020</v>
      </c>
      <c r="F15" s="8" t="s">
        <v>23</v>
      </c>
    </row>
    <row r="16" spans="1:6" x14ac:dyDescent="0.35">
      <c r="A16" s="8" t="s">
        <v>24</v>
      </c>
      <c r="B16" s="8" t="s">
        <v>25</v>
      </c>
      <c r="C16" s="8">
        <v>233.75</v>
      </c>
      <c r="D16" s="8">
        <v>275</v>
      </c>
      <c r="E16" s="8">
        <v>2021</v>
      </c>
      <c r="F16" s="8" t="s">
        <v>23</v>
      </c>
    </row>
    <row r="17" spans="1:6" x14ac:dyDescent="0.35">
      <c r="A17" s="8" t="s">
        <v>24</v>
      </c>
      <c r="B17" s="8" t="s">
        <v>25</v>
      </c>
      <c r="C17" s="8">
        <v>550</v>
      </c>
      <c r="D17" s="8">
        <v>605</v>
      </c>
      <c r="E17" s="8">
        <v>2022</v>
      </c>
      <c r="F17" s="8" t="s">
        <v>23</v>
      </c>
    </row>
    <row r="18" spans="1:6" x14ac:dyDescent="0.35">
      <c r="A18" s="8" t="s">
        <v>24</v>
      </c>
      <c r="B18" s="8" t="s">
        <v>26</v>
      </c>
      <c r="C18" s="8">
        <v>3000</v>
      </c>
      <c r="D18" s="8">
        <v>3300</v>
      </c>
      <c r="E18" s="8">
        <v>2022</v>
      </c>
      <c r="F18" s="8" t="s">
        <v>23</v>
      </c>
    </row>
    <row r="19" spans="1:6" x14ac:dyDescent="0.35">
      <c r="A19" s="8" t="s">
        <v>16</v>
      </c>
      <c r="B19" s="8" t="s">
        <v>19</v>
      </c>
      <c r="C19" s="8">
        <v>300</v>
      </c>
      <c r="D19" s="8">
        <v>330</v>
      </c>
      <c r="E19" s="8">
        <v>2022</v>
      </c>
      <c r="F19" s="8" t="s">
        <v>23</v>
      </c>
    </row>
    <row r="20" spans="1:6" x14ac:dyDescent="0.35">
      <c r="A20" s="8" t="s">
        <v>24</v>
      </c>
      <c r="B20" s="8" t="s">
        <v>26</v>
      </c>
      <c r="C20" s="8">
        <v>840.18000000000006</v>
      </c>
      <c r="D20" s="8">
        <v>1254</v>
      </c>
      <c r="E20" s="8">
        <v>2020</v>
      </c>
      <c r="F20" s="8" t="s">
        <v>27</v>
      </c>
    </row>
    <row r="21" spans="1:6" x14ac:dyDescent="0.35">
      <c r="A21" s="8" t="s">
        <v>6</v>
      </c>
      <c r="B21" s="8" t="s">
        <v>28</v>
      </c>
      <c r="C21" s="8">
        <v>722.26</v>
      </c>
      <c r="D21" s="8">
        <v>1078</v>
      </c>
      <c r="E21" s="8">
        <v>2020</v>
      </c>
      <c r="F21" s="8" t="s">
        <v>27</v>
      </c>
    </row>
    <row r="22" spans="1:6" x14ac:dyDescent="0.35">
      <c r="A22" s="8" t="s">
        <v>24</v>
      </c>
      <c r="B22" s="8" t="s">
        <v>29</v>
      </c>
      <c r="C22" s="8">
        <v>1900</v>
      </c>
      <c r="D22" s="8">
        <v>2090</v>
      </c>
      <c r="E22" s="8">
        <v>2022</v>
      </c>
      <c r="F22" s="8" t="s">
        <v>27</v>
      </c>
    </row>
    <row r="23" spans="1:6" x14ac:dyDescent="0.35">
      <c r="A23" s="8" t="s">
        <v>12</v>
      </c>
      <c r="B23" s="8" t="s">
        <v>18</v>
      </c>
      <c r="C23" s="8">
        <v>1000</v>
      </c>
      <c r="D23" s="8">
        <v>3000</v>
      </c>
      <c r="E23" s="8">
        <v>2021</v>
      </c>
      <c r="F23" s="8" t="s">
        <v>27</v>
      </c>
    </row>
    <row r="24" spans="1:6" x14ac:dyDescent="0.35">
      <c r="A24" s="8" t="s">
        <v>12</v>
      </c>
      <c r="B24" s="8" t="s">
        <v>18</v>
      </c>
      <c r="C24" s="8">
        <v>2300</v>
      </c>
      <c r="D24" s="8">
        <v>3000</v>
      </c>
      <c r="E24" s="8">
        <v>2022</v>
      </c>
      <c r="F24" s="8" t="s">
        <v>27</v>
      </c>
    </row>
    <row r="25" spans="1:6" x14ac:dyDescent="0.35">
      <c r="A25" s="8" t="s">
        <v>9</v>
      </c>
      <c r="B25" s="8" t="s">
        <v>11</v>
      </c>
      <c r="C25" s="8">
        <v>176.88000000000002</v>
      </c>
      <c r="D25" s="8">
        <v>264</v>
      </c>
      <c r="E25" s="8">
        <v>2020</v>
      </c>
      <c r="F25" s="8" t="s">
        <v>30</v>
      </c>
    </row>
    <row r="26" spans="1:6" x14ac:dyDescent="0.35">
      <c r="A26" s="8" t="s">
        <v>24</v>
      </c>
      <c r="B26" s="8" t="s">
        <v>31</v>
      </c>
      <c r="C26" s="8">
        <v>196.35</v>
      </c>
      <c r="D26" s="8">
        <v>231</v>
      </c>
      <c r="E26" s="8">
        <v>2021</v>
      </c>
      <c r="F26" s="8" t="s">
        <v>30</v>
      </c>
    </row>
    <row r="27" spans="1:6" x14ac:dyDescent="0.35">
      <c r="A27" s="8" t="s">
        <v>9</v>
      </c>
      <c r="B27" s="8" t="s">
        <v>32</v>
      </c>
      <c r="C27" s="8">
        <v>2400</v>
      </c>
      <c r="D27" s="8">
        <v>2640</v>
      </c>
      <c r="E27" s="8">
        <v>2022</v>
      </c>
      <c r="F27" s="8" t="s">
        <v>30</v>
      </c>
    </row>
    <row r="28" spans="1:6" x14ac:dyDescent="0.35">
      <c r="A28" s="8" t="s">
        <v>12</v>
      </c>
      <c r="B28" s="8" t="s">
        <v>33</v>
      </c>
      <c r="C28" s="8">
        <v>2500</v>
      </c>
      <c r="D28" s="8">
        <v>3000</v>
      </c>
      <c r="E28" s="8">
        <v>2022</v>
      </c>
      <c r="F28" s="8" t="s">
        <v>30</v>
      </c>
    </row>
    <row r="29" spans="1:6" x14ac:dyDescent="0.35">
      <c r="A29" s="8" t="s">
        <v>24</v>
      </c>
      <c r="B29" s="8" t="s">
        <v>29</v>
      </c>
      <c r="C29" s="8">
        <v>1028.5</v>
      </c>
      <c r="D29" s="8">
        <v>1210</v>
      </c>
      <c r="E29" s="8">
        <v>2021</v>
      </c>
      <c r="F29" s="8" t="s">
        <v>34</v>
      </c>
    </row>
    <row r="30" spans="1:6" x14ac:dyDescent="0.35">
      <c r="A30" s="8" t="s">
        <v>16</v>
      </c>
      <c r="B30" s="8" t="s">
        <v>35</v>
      </c>
      <c r="C30" s="8">
        <v>120.61499999999999</v>
      </c>
      <c r="D30" s="8">
        <v>141.9</v>
      </c>
      <c r="E30" s="8">
        <v>2021</v>
      </c>
      <c r="F30" s="8" t="s">
        <v>34</v>
      </c>
    </row>
    <row r="31" spans="1:6" x14ac:dyDescent="0.35">
      <c r="A31" s="8" t="s">
        <v>6</v>
      </c>
      <c r="B31" s="8" t="s">
        <v>28</v>
      </c>
      <c r="C31" s="8">
        <v>785.4</v>
      </c>
      <c r="D31" s="8">
        <v>924</v>
      </c>
      <c r="E31" s="8">
        <v>2021</v>
      </c>
      <c r="F31" s="8" t="s">
        <v>34</v>
      </c>
    </row>
    <row r="32" spans="1:6" x14ac:dyDescent="0.35">
      <c r="A32" s="8" t="s">
        <v>9</v>
      </c>
      <c r="B32" s="8" t="s">
        <v>14</v>
      </c>
      <c r="C32" s="8">
        <v>808</v>
      </c>
      <c r="D32" s="8">
        <v>888.8</v>
      </c>
      <c r="E32" s="8">
        <v>2022</v>
      </c>
      <c r="F32" s="8" t="s">
        <v>34</v>
      </c>
    </row>
    <row r="33" spans="1:6" x14ac:dyDescent="0.35">
      <c r="A33" s="8" t="s">
        <v>6</v>
      </c>
      <c r="B33" s="8" t="s">
        <v>7</v>
      </c>
      <c r="C33" s="8">
        <v>2100</v>
      </c>
      <c r="D33" s="8">
        <v>2310</v>
      </c>
      <c r="E33" s="8">
        <v>2022</v>
      </c>
      <c r="F33" s="8" t="s">
        <v>34</v>
      </c>
    </row>
    <row r="34" spans="1:6" x14ac:dyDescent="0.35">
      <c r="A34" s="8" t="s">
        <v>21</v>
      </c>
      <c r="B34" s="8" t="s">
        <v>36</v>
      </c>
      <c r="C34" s="8">
        <v>500</v>
      </c>
      <c r="D34" s="8">
        <v>550</v>
      </c>
      <c r="E34" s="8">
        <v>2022</v>
      </c>
      <c r="F34" s="8" t="s">
        <v>34</v>
      </c>
    </row>
    <row r="35" spans="1:6" x14ac:dyDescent="0.35">
      <c r="A35" s="8" t="s">
        <v>24</v>
      </c>
      <c r="B35" s="8" t="s">
        <v>29</v>
      </c>
      <c r="C35" s="8">
        <v>700.15000000000009</v>
      </c>
      <c r="D35" s="8">
        <v>1045</v>
      </c>
      <c r="E35" s="8">
        <v>2020</v>
      </c>
      <c r="F35" s="8" t="s">
        <v>37</v>
      </c>
    </row>
    <row r="36" spans="1:6" x14ac:dyDescent="0.35">
      <c r="A36" s="8" t="s">
        <v>24</v>
      </c>
      <c r="B36" s="8" t="s">
        <v>25</v>
      </c>
      <c r="C36" s="8">
        <v>175.03750000000002</v>
      </c>
      <c r="D36" s="8">
        <v>261.25</v>
      </c>
      <c r="E36" s="8">
        <v>2020</v>
      </c>
      <c r="F36" s="8" t="s">
        <v>37</v>
      </c>
    </row>
    <row r="37" spans="1:6" x14ac:dyDescent="0.35">
      <c r="A37" s="8" t="s">
        <v>24</v>
      </c>
      <c r="B37" s="8" t="s">
        <v>26</v>
      </c>
      <c r="C37" s="8">
        <v>1122</v>
      </c>
      <c r="D37" s="8">
        <v>1320</v>
      </c>
      <c r="E37" s="8">
        <v>2021</v>
      </c>
      <c r="F37" s="8" t="s">
        <v>37</v>
      </c>
    </row>
    <row r="38" spans="1:6" x14ac:dyDescent="0.35">
      <c r="A38" s="8" t="s">
        <v>21</v>
      </c>
      <c r="B38" s="8" t="s">
        <v>36</v>
      </c>
      <c r="C38" s="8">
        <v>280.5</v>
      </c>
      <c r="D38" s="8">
        <v>330</v>
      </c>
      <c r="E38" s="8">
        <v>2021</v>
      </c>
      <c r="F38" s="8" t="s">
        <v>37</v>
      </c>
    </row>
    <row r="39" spans="1:6" x14ac:dyDescent="0.35">
      <c r="A39" s="8" t="s">
        <v>12</v>
      </c>
      <c r="B39" s="8" t="s">
        <v>13</v>
      </c>
      <c r="C39" s="8">
        <v>400</v>
      </c>
      <c r="D39" s="8">
        <v>4000</v>
      </c>
      <c r="E39" s="8">
        <v>2020</v>
      </c>
      <c r="F39" s="8" t="s">
        <v>37</v>
      </c>
    </row>
    <row r="40" spans="1:6" x14ac:dyDescent="0.35">
      <c r="A40" s="8" t="s">
        <v>24</v>
      </c>
      <c r="B40" s="8" t="s">
        <v>31</v>
      </c>
      <c r="C40" s="8">
        <v>140.03</v>
      </c>
      <c r="D40" s="8">
        <v>209</v>
      </c>
      <c r="E40" s="8">
        <v>2020</v>
      </c>
      <c r="F40" s="8" t="s">
        <v>38</v>
      </c>
    </row>
    <row r="41" spans="1:6" x14ac:dyDescent="0.35">
      <c r="A41" s="8" t="s">
        <v>9</v>
      </c>
      <c r="B41" s="8" t="s">
        <v>32</v>
      </c>
      <c r="C41" s="8">
        <v>1570.8</v>
      </c>
      <c r="D41" s="8">
        <v>1848</v>
      </c>
      <c r="E41" s="8">
        <v>2021</v>
      </c>
      <c r="F41" s="8" t="s">
        <v>38</v>
      </c>
    </row>
    <row r="42" spans="1:6" x14ac:dyDescent="0.35">
      <c r="A42" s="8" t="s">
        <v>21</v>
      </c>
      <c r="B42" s="8" t="s">
        <v>22</v>
      </c>
      <c r="C42" s="8">
        <v>467.5</v>
      </c>
      <c r="D42" s="8">
        <v>550</v>
      </c>
      <c r="E42" s="8">
        <v>2021</v>
      </c>
      <c r="F42" s="8" t="s">
        <v>38</v>
      </c>
    </row>
    <row r="43" spans="1:6" x14ac:dyDescent="0.35">
      <c r="A43" s="8" t="s">
        <v>21</v>
      </c>
      <c r="B43" s="8" t="s">
        <v>22</v>
      </c>
      <c r="C43" s="8">
        <v>2000</v>
      </c>
      <c r="D43" s="8">
        <v>2200</v>
      </c>
      <c r="E43" s="8">
        <v>2022</v>
      </c>
      <c r="F43" s="8" t="s">
        <v>38</v>
      </c>
    </row>
    <row r="44" spans="1:6" x14ac:dyDescent="0.35">
      <c r="A44" s="8" t="s">
        <v>12</v>
      </c>
      <c r="B44" s="8" t="s">
        <v>33</v>
      </c>
      <c r="C44" s="8">
        <v>200</v>
      </c>
      <c r="D44" s="8">
        <v>3000</v>
      </c>
      <c r="E44" s="8">
        <v>2020</v>
      </c>
      <c r="F44" s="8" t="s">
        <v>38</v>
      </c>
    </row>
    <row r="45" spans="1:6" x14ac:dyDescent="0.35">
      <c r="A45" s="8" t="s">
        <v>12</v>
      </c>
      <c r="B45" s="8" t="s">
        <v>33</v>
      </c>
      <c r="C45" s="8">
        <v>500</v>
      </c>
      <c r="D45" s="8">
        <v>3000</v>
      </c>
      <c r="E45" s="8">
        <v>2021</v>
      </c>
      <c r="F45" s="8" t="s">
        <v>38</v>
      </c>
    </row>
    <row r="46" spans="1:6" x14ac:dyDescent="0.35">
      <c r="A46" s="8" t="s">
        <v>16</v>
      </c>
      <c r="B46" s="8" t="s">
        <v>17</v>
      </c>
      <c r="C46" s="8">
        <v>88.440000000000012</v>
      </c>
      <c r="D46" s="8">
        <v>132</v>
      </c>
      <c r="E46" s="8">
        <v>2020</v>
      </c>
      <c r="F46" s="8" t="s">
        <v>39</v>
      </c>
    </row>
    <row r="47" spans="1:6" x14ac:dyDescent="0.35">
      <c r="A47" s="8" t="s">
        <v>6</v>
      </c>
      <c r="B47" s="8" t="s">
        <v>7</v>
      </c>
      <c r="C47" s="8">
        <v>1767.1499999999999</v>
      </c>
      <c r="D47" s="8">
        <v>2079</v>
      </c>
      <c r="E47" s="8">
        <v>2021</v>
      </c>
      <c r="F47" s="8" t="s">
        <v>39</v>
      </c>
    </row>
    <row r="48" spans="1:6" x14ac:dyDescent="0.35">
      <c r="A48" s="8" t="s">
        <v>6</v>
      </c>
      <c r="B48" s="8" t="s">
        <v>40</v>
      </c>
      <c r="C48" s="8">
        <v>1112.6499999999999</v>
      </c>
      <c r="D48" s="8">
        <v>1309</v>
      </c>
      <c r="E48" s="8">
        <v>2021</v>
      </c>
      <c r="F48" s="8" t="s">
        <v>39</v>
      </c>
    </row>
    <row r="49" spans="1:6" x14ac:dyDescent="0.35">
      <c r="A49" s="8" t="s">
        <v>16</v>
      </c>
      <c r="B49" s="8" t="s">
        <v>35</v>
      </c>
      <c r="C49" s="8">
        <v>120</v>
      </c>
      <c r="D49" s="8">
        <v>132</v>
      </c>
      <c r="E49" s="8">
        <v>2022</v>
      </c>
      <c r="F49" s="8" t="s">
        <v>39</v>
      </c>
    </row>
    <row r="50" spans="1:6" x14ac:dyDescent="0.35">
      <c r="A50" s="8" t="s">
        <v>16</v>
      </c>
      <c r="B50" s="8" t="s">
        <v>35</v>
      </c>
      <c r="C50" s="8">
        <v>73.7</v>
      </c>
      <c r="D50" s="8">
        <v>110</v>
      </c>
      <c r="E50" s="8">
        <v>2020</v>
      </c>
      <c r="F50" s="8" t="s">
        <v>41</v>
      </c>
    </row>
    <row r="51" spans="1:6" x14ac:dyDescent="0.35">
      <c r="A51" s="8" t="s">
        <v>6</v>
      </c>
      <c r="B51" s="8" t="s">
        <v>40</v>
      </c>
      <c r="C51" s="8">
        <v>958.1</v>
      </c>
      <c r="D51" s="8">
        <v>1430</v>
      </c>
      <c r="E51" s="8">
        <v>2020</v>
      </c>
      <c r="F51" s="8" t="s">
        <v>41</v>
      </c>
    </row>
    <row r="52" spans="1:6" x14ac:dyDescent="0.35">
      <c r="A52" s="8" t="s">
        <v>9</v>
      </c>
      <c r="B52" s="8" t="s">
        <v>11</v>
      </c>
      <c r="C52" s="8">
        <v>261.8</v>
      </c>
      <c r="D52" s="8">
        <v>308</v>
      </c>
      <c r="E52" s="8">
        <v>2021</v>
      </c>
      <c r="F52" s="8" t="s">
        <v>41</v>
      </c>
    </row>
    <row r="53" spans="1:6" x14ac:dyDescent="0.35">
      <c r="A53" s="8" t="s">
        <v>9</v>
      </c>
      <c r="B53" s="8" t="s">
        <v>10</v>
      </c>
      <c r="C53" s="8">
        <v>2400</v>
      </c>
      <c r="D53" s="8">
        <v>2640</v>
      </c>
      <c r="E53" s="8">
        <v>2022</v>
      </c>
      <c r="F53" s="8" t="s">
        <v>41</v>
      </c>
    </row>
    <row r="54" spans="1:6" x14ac:dyDescent="0.35">
      <c r="A54" s="8" t="s">
        <v>6</v>
      </c>
      <c r="B54" s="8" t="s">
        <v>40</v>
      </c>
      <c r="C54" s="8">
        <v>1400</v>
      </c>
      <c r="D54" s="8">
        <v>1540</v>
      </c>
      <c r="E54" s="8">
        <v>2022</v>
      </c>
      <c r="F54" s="8" t="s">
        <v>41</v>
      </c>
    </row>
    <row r="55" spans="1:6" x14ac:dyDescent="0.35">
      <c r="A55" s="8" t="s">
        <v>6</v>
      </c>
      <c r="B55" s="8" t="s">
        <v>28</v>
      </c>
      <c r="C55" s="8">
        <v>980</v>
      </c>
      <c r="D55" s="8">
        <v>1078</v>
      </c>
      <c r="E55" s="8">
        <v>2022</v>
      </c>
      <c r="F55" s="8" t="s">
        <v>42</v>
      </c>
    </row>
    <row r="56" spans="1:6" x14ac:dyDescent="0.35">
      <c r="A56" s="8" t="s">
        <v>9</v>
      </c>
      <c r="B56" s="8" t="s">
        <v>32</v>
      </c>
      <c r="C56" s="8">
        <v>1179.2</v>
      </c>
      <c r="D56" s="8">
        <v>1760</v>
      </c>
      <c r="E56" s="8">
        <v>2020</v>
      </c>
      <c r="F56" s="8" t="s">
        <v>42</v>
      </c>
    </row>
    <row r="57" spans="1:6" x14ac:dyDescent="0.35">
      <c r="A57" s="8" t="s">
        <v>21</v>
      </c>
      <c r="B57" s="8" t="s">
        <v>36</v>
      </c>
      <c r="C57" s="8">
        <v>508.53000000000003</v>
      </c>
      <c r="D57" s="8">
        <v>759</v>
      </c>
      <c r="E57" s="8">
        <v>2020</v>
      </c>
      <c r="F57" s="8" t="s">
        <v>42</v>
      </c>
    </row>
    <row r="58" spans="1:6" x14ac:dyDescent="0.35">
      <c r="A58" s="8" t="s">
        <v>24</v>
      </c>
      <c r="B58" s="8" t="s">
        <v>31</v>
      </c>
      <c r="C58" s="8">
        <v>700</v>
      </c>
      <c r="D58" s="8">
        <v>770</v>
      </c>
      <c r="E58" s="8">
        <v>2022</v>
      </c>
      <c r="F58" s="8" t="s">
        <v>42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9FF22-8C8F-4BE0-B084-BD89E1CC3225}">
  <dimension ref="A1:AP21"/>
  <sheetViews>
    <sheetView topLeftCell="T1" zoomScaleNormal="100" workbookViewId="0">
      <selection activeCell="W26" sqref="W26"/>
    </sheetView>
  </sheetViews>
  <sheetFormatPr defaultRowHeight="15.6" x14ac:dyDescent="0.35"/>
  <cols>
    <col min="1" max="1" width="17.69921875" bestFit="1" customWidth="1"/>
    <col min="2" max="2" width="8.09765625" bestFit="1" customWidth="1"/>
    <col min="3" max="3" width="10.19921875" bestFit="1" customWidth="1"/>
    <col min="5" max="5" width="16.296875" bestFit="1" customWidth="1"/>
    <col min="6" max="6" width="21.796875" bestFit="1" customWidth="1"/>
    <col min="7" max="7" width="22.09765625" bestFit="1" customWidth="1"/>
    <col min="8" max="8" width="10" bestFit="1" customWidth="1"/>
    <col min="9" max="9" width="19.296875" bestFit="1" customWidth="1"/>
    <col min="10" max="10" width="22.3984375" bestFit="1" customWidth="1"/>
    <col min="11" max="11" width="16.69921875" bestFit="1" customWidth="1"/>
    <col min="12" max="12" width="19.796875" bestFit="1" customWidth="1"/>
    <col min="14" max="14" width="10.8984375" bestFit="1" customWidth="1"/>
    <col min="15" max="15" width="18.09765625" bestFit="1" customWidth="1"/>
    <col min="16" max="16" width="18" bestFit="1" customWidth="1"/>
    <col min="17" max="17" width="21.69921875" bestFit="1" customWidth="1"/>
    <col min="19" max="19" width="27.796875" bestFit="1" customWidth="1"/>
    <col min="20" max="20" width="8.09765625" bestFit="1" customWidth="1"/>
    <col min="21" max="21" width="10.19921875" bestFit="1" customWidth="1"/>
    <col min="23" max="23" width="27" bestFit="1" customWidth="1"/>
    <col min="24" max="24" width="28.8984375" bestFit="1" customWidth="1"/>
    <col min="25" max="25" width="32.09765625" bestFit="1" customWidth="1"/>
    <col min="26" max="26" width="34.3984375" bestFit="1" customWidth="1"/>
    <col min="27" max="27" width="34.19921875" bestFit="1" customWidth="1"/>
    <col min="28" max="28" width="38" bestFit="1" customWidth="1"/>
    <col min="30" max="30" width="13.19921875" bestFit="1" customWidth="1"/>
    <col min="31" max="31" width="19.59765625" bestFit="1" customWidth="1"/>
    <col min="33" max="33" width="13.3984375" bestFit="1" customWidth="1"/>
    <col min="34" max="34" width="20" bestFit="1" customWidth="1"/>
    <col min="35" max="35" width="15.19921875" bestFit="1" customWidth="1"/>
    <col min="36" max="36" width="26.09765625" bestFit="1" customWidth="1"/>
    <col min="38" max="38" width="11.3984375" bestFit="1" customWidth="1"/>
    <col min="39" max="39" width="8.09765625" bestFit="1" customWidth="1"/>
    <col min="42" max="42" width="9.5" bestFit="1" customWidth="1"/>
  </cols>
  <sheetData>
    <row r="1" spans="1:42" x14ac:dyDescent="0.35">
      <c r="A1" s="1" t="s">
        <v>44</v>
      </c>
      <c r="B1" t="s">
        <v>50</v>
      </c>
      <c r="C1" t="s">
        <v>45</v>
      </c>
      <c r="E1" s="7" t="s">
        <v>44</v>
      </c>
      <c r="F1" s="7" t="s">
        <v>46</v>
      </c>
      <c r="G1" s="7" t="s">
        <v>63</v>
      </c>
      <c r="H1" s="7" t="s">
        <v>2</v>
      </c>
      <c r="I1" s="7" t="s">
        <v>57</v>
      </c>
      <c r="J1" s="7" t="s">
        <v>58</v>
      </c>
      <c r="K1" s="7" t="s">
        <v>47</v>
      </c>
      <c r="L1" s="7" t="s">
        <v>59</v>
      </c>
      <c r="N1" s="7" t="s">
        <v>45</v>
      </c>
      <c r="O1" s="7" t="s">
        <v>48</v>
      </c>
      <c r="P1" s="7" t="s">
        <v>64</v>
      </c>
      <c r="Q1" s="7" t="s">
        <v>65</v>
      </c>
      <c r="S1" s="1" t="s">
        <v>49</v>
      </c>
      <c r="T1" t="s">
        <v>50</v>
      </c>
      <c r="U1" t="s">
        <v>45</v>
      </c>
      <c r="W1" s="7" t="s">
        <v>49</v>
      </c>
      <c r="X1" s="7" t="s">
        <v>51</v>
      </c>
      <c r="Y1" s="7" t="s">
        <v>52</v>
      </c>
      <c r="Z1" s="7" t="s">
        <v>53</v>
      </c>
      <c r="AA1" s="7" t="s">
        <v>60</v>
      </c>
      <c r="AB1" s="7" t="s">
        <v>54</v>
      </c>
      <c r="AD1" t="s">
        <v>55</v>
      </c>
      <c r="AE1" t="s">
        <v>56</v>
      </c>
      <c r="AG1" s="7" t="s">
        <v>55</v>
      </c>
      <c r="AH1" s="7" t="s">
        <v>56</v>
      </c>
      <c r="AI1" s="7" t="s">
        <v>61</v>
      </c>
      <c r="AJ1" s="7" t="s">
        <v>66</v>
      </c>
      <c r="AL1" s="1" t="s">
        <v>62</v>
      </c>
      <c r="AM1" t="s">
        <v>50</v>
      </c>
      <c r="AO1" s="7" t="s">
        <v>62</v>
      </c>
      <c r="AP1" s="7" t="s">
        <v>50</v>
      </c>
    </row>
    <row r="2" spans="1:42" x14ac:dyDescent="0.35">
      <c r="A2" s="2" t="s">
        <v>24</v>
      </c>
      <c r="B2" s="3">
        <v>6150</v>
      </c>
      <c r="C2" s="4">
        <v>0.22349007922087361</v>
      </c>
      <c r="E2" s="2" t="s">
        <v>24</v>
      </c>
      <c r="F2">
        <v>-20</v>
      </c>
      <c r="G2">
        <v>0</v>
      </c>
      <c r="H2" s="5">
        <f>VLOOKUP($E2,$A$2:$C$7,2,FALSE)</f>
        <v>6150</v>
      </c>
      <c r="I2" s="5" t="str">
        <f>IF($H2=MAX($H$2:$H$7),$H2,"")</f>
        <v/>
      </c>
      <c r="J2" s="5">
        <f>IF($H2=MAX($H$2:$H$7),"",$H2)</f>
        <v>6150</v>
      </c>
      <c r="K2" t="str">
        <f>IF($I2="","",$E2&amp;CHAR(10)&amp;TEXT($I2,"#,##0"))</f>
        <v/>
      </c>
      <c r="L2" t="str">
        <f>IF($J2="","",$E2&amp;CHAR(10)&amp;TEXT($J2,"#,##0"))</f>
        <v>Advertisement
6,150</v>
      </c>
      <c r="N2" s="12">
        <f>VLOOKUP($E2,$A$2:$C$7,3,FALSE)</f>
        <v>0.22349007922087361</v>
      </c>
      <c r="O2">
        <v>-27</v>
      </c>
      <c r="P2">
        <v>0</v>
      </c>
      <c r="Q2">
        <v>10</v>
      </c>
      <c r="S2" s="2" t="s">
        <v>36</v>
      </c>
      <c r="T2" s="3">
        <v>500</v>
      </c>
      <c r="U2" s="4">
        <v>1.8169925139908425E-2</v>
      </c>
      <c r="W2" s="2" t="s">
        <v>36</v>
      </c>
      <c r="X2" s="12">
        <f>VLOOKUP($W2,$S$2:$U$20,3,FALSE)</f>
        <v>1.8169925139908425E-2</v>
      </c>
      <c r="Y2" t="str">
        <f>$W2&amp;CHAR(10)&amp;TEXT(VLOOKUP($W2,$S$2:$U$20,2,FALSE),"#,##0")</f>
        <v>Ad Sense
500</v>
      </c>
      <c r="Z2">
        <v>-19</v>
      </c>
      <c r="AA2">
        <v>-36</v>
      </c>
      <c r="AB2">
        <v>10</v>
      </c>
      <c r="AD2" s="3">
        <v>27518</v>
      </c>
      <c r="AE2" s="3">
        <v>31689.8</v>
      </c>
      <c r="AG2" s="5">
        <f>GETPIVOTDATA("Total Income.",$AD$1)</f>
        <v>27518</v>
      </c>
      <c r="AH2" s="5">
        <f>GETPIVOTDATA("Total Income Target.",$AD$1)</f>
        <v>31689.8</v>
      </c>
      <c r="AI2" s="12">
        <f>AG2/AH2</f>
        <v>0.86835511741948512</v>
      </c>
      <c r="AJ2" s="12">
        <f>100%-AI2</f>
        <v>0.13164488258051488</v>
      </c>
      <c r="AL2" s="2" t="s">
        <v>38</v>
      </c>
      <c r="AM2" s="3">
        <v>2000</v>
      </c>
      <c r="AO2" s="2" t="s">
        <v>37</v>
      </c>
      <c r="AP2" s="5" t="e">
        <f>VLOOKUP($AO2,$AL$2:$AM$13,2,FALSE)</f>
        <v>#N/A</v>
      </c>
    </row>
    <row r="3" spans="1:42" x14ac:dyDescent="0.35">
      <c r="A3" s="2" t="s">
        <v>16</v>
      </c>
      <c r="B3" s="3">
        <v>620</v>
      </c>
      <c r="C3" s="4">
        <v>2.2530707173486444E-2</v>
      </c>
      <c r="E3" s="2" t="s">
        <v>16</v>
      </c>
      <c r="F3">
        <v>20</v>
      </c>
      <c r="G3">
        <v>0</v>
      </c>
      <c r="H3" s="5">
        <f t="shared" ref="H3:H7" si="0">VLOOKUP($E3,$A$2:$C$7,2,FALSE)</f>
        <v>620</v>
      </c>
      <c r="I3" s="5" t="str">
        <f t="shared" ref="I3:I7" si="1">IF($H3=MAX($H$2:$H$7),$H3,"")</f>
        <v/>
      </c>
      <c r="J3" s="5">
        <f t="shared" ref="J3:J7" si="2">IF($H3=MAX($H$2:$H$7),"",$H3)</f>
        <v>620</v>
      </c>
      <c r="K3" t="str">
        <f t="shared" ref="K3:K7" si="3">IF($I3="","",$E3&amp;CHAR(10)&amp;TEXT($I3,"#,##0"))</f>
        <v/>
      </c>
      <c r="L3" t="str">
        <f t="shared" ref="L3:L7" si="4">IF($J3="","",$E3&amp;CHAR(10)&amp;TEXT($J3,"#,##0"))</f>
        <v>Affiliate Program
620</v>
      </c>
      <c r="N3" s="12">
        <f t="shared" ref="N3:N7" si="5">VLOOKUP($E3,$A$2:$C$7,3,FALSE)</f>
        <v>2.2530707173486444E-2</v>
      </c>
      <c r="O3">
        <v>27</v>
      </c>
      <c r="P3">
        <v>0</v>
      </c>
      <c r="Q3">
        <v>10</v>
      </c>
      <c r="S3" s="2" t="s">
        <v>19</v>
      </c>
      <c r="T3" s="3">
        <v>300</v>
      </c>
      <c r="U3" s="4">
        <v>1.0901955083945054E-2</v>
      </c>
      <c r="W3" s="2" t="s">
        <v>19</v>
      </c>
      <c r="X3" s="12">
        <f t="shared" ref="X3:X20" si="6">VLOOKUP($W3,$S$2:$U$20,3,FALSE)</f>
        <v>1.0901955083945054E-2</v>
      </c>
      <c r="Y3" t="str">
        <f t="shared" ref="Y3:Y20" si="7">$W3&amp;CHAR(10)&amp;TEXT(VLOOKUP($W3,$S$2:$U$20,2,FALSE),"#,##0")</f>
        <v>Affiliate Master
300</v>
      </c>
      <c r="Z3">
        <v>30</v>
      </c>
      <c r="AA3">
        <v>6</v>
      </c>
      <c r="AB3">
        <v>10</v>
      </c>
      <c r="AL3" s="2" t="s">
        <v>27</v>
      </c>
      <c r="AM3" s="3">
        <v>4200</v>
      </c>
      <c r="AO3" s="2" t="s">
        <v>38</v>
      </c>
      <c r="AP3" s="5">
        <f t="shared" ref="AP3:AP13" si="8">VLOOKUP($AO3,$AL$2:$AM$13,2,FALSE)</f>
        <v>2000</v>
      </c>
    </row>
    <row r="4" spans="1:42" x14ac:dyDescent="0.35">
      <c r="A4" s="2" t="s">
        <v>21</v>
      </c>
      <c r="B4" s="3">
        <v>2500</v>
      </c>
      <c r="C4" s="4">
        <v>9.0849625699542122E-2</v>
      </c>
      <c r="E4" s="2" t="s">
        <v>21</v>
      </c>
      <c r="F4">
        <v>-10</v>
      </c>
      <c r="G4">
        <v>-25</v>
      </c>
      <c r="H4" s="5">
        <f t="shared" si="0"/>
        <v>2500</v>
      </c>
      <c r="I4" s="5" t="str">
        <f t="shared" si="1"/>
        <v/>
      </c>
      <c r="J4" s="5">
        <f t="shared" si="2"/>
        <v>2500</v>
      </c>
      <c r="K4" t="str">
        <f t="shared" si="3"/>
        <v/>
      </c>
      <c r="L4" t="str">
        <f t="shared" si="4"/>
        <v>Blogging
2,500</v>
      </c>
      <c r="N4" s="12">
        <f t="shared" si="5"/>
        <v>9.0849625699542122E-2</v>
      </c>
      <c r="O4">
        <v>-18</v>
      </c>
      <c r="P4">
        <v>-28</v>
      </c>
      <c r="Q4">
        <v>10</v>
      </c>
      <c r="S4" s="2" t="s">
        <v>22</v>
      </c>
      <c r="T4" s="3">
        <v>2000</v>
      </c>
      <c r="U4" s="4">
        <v>7.26797005596337E-2</v>
      </c>
      <c r="W4" s="2" t="s">
        <v>22</v>
      </c>
      <c r="X4" s="12">
        <f t="shared" si="6"/>
        <v>7.26797005596337E-2</v>
      </c>
      <c r="Y4" t="str">
        <f t="shared" si="7"/>
        <v>Blog Sponsorship
2,000</v>
      </c>
      <c r="Z4">
        <v>-22</v>
      </c>
      <c r="AA4">
        <v>-31</v>
      </c>
      <c r="AB4">
        <v>10</v>
      </c>
      <c r="AL4" s="2" t="s">
        <v>42</v>
      </c>
      <c r="AM4" s="3">
        <v>1680</v>
      </c>
      <c r="AO4" s="2" t="s">
        <v>27</v>
      </c>
      <c r="AP4" s="5">
        <f t="shared" si="8"/>
        <v>4200</v>
      </c>
    </row>
    <row r="5" spans="1:42" x14ac:dyDescent="0.35">
      <c r="A5" s="2" t="s">
        <v>9</v>
      </c>
      <c r="B5" s="3">
        <v>5968</v>
      </c>
      <c r="C5" s="4">
        <v>0.21687622646994695</v>
      </c>
      <c r="E5" s="2" t="s">
        <v>9</v>
      </c>
      <c r="F5">
        <v>-10</v>
      </c>
      <c r="G5">
        <v>25</v>
      </c>
      <c r="H5" s="5">
        <f t="shared" si="0"/>
        <v>5968</v>
      </c>
      <c r="I5" s="5" t="str">
        <f t="shared" si="1"/>
        <v/>
      </c>
      <c r="J5" s="5">
        <f t="shared" si="2"/>
        <v>5968</v>
      </c>
      <c r="K5" t="str">
        <f t="shared" si="3"/>
        <v/>
      </c>
      <c r="L5" t="str">
        <f t="shared" si="4"/>
        <v>Direct Sales
5,968</v>
      </c>
      <c r="N5" s="12">
        <f t="shared" si="5"/>
        <v>0.21687622646994695</v>
      </c>
      <c r="O5">
        <v>-18</v>
      </c>
      <c r="P5">
        <v>28</v>
      </c>
      <c r="Q5">
        <v>10</v>
      </c>
      <c r="S5" s="2" t="s">
        <v>11</v>
      </c>
      <c r="T5" s="3">
        <v>360</v>
      </c>
      <c r="U5" s="4">
        <v>1.3082346100734065E-2</v>
      </c>
      <c r="W5" s="2" t="s">
        <v>11</v>
      </c>
      <c r="X5" s="12">
        <f t="shared" si="6"/>
        <v>1.3082346100734065E-2</v>
      </c>
      <c r="Y5" t="str">
        <f t="shared" si="7"/>
        <v>Books
360</v>
      </c>
      <c r="Z5">
        <v>-20</v>
      </c>
      <c r="AA5">
        <v>20</v>
      </c>
      <c r="AB5">
        <v>10</v>
      </c>
      <c r="AL5" s="2" t="s">
        <v>23</v>
      </c>
      <c r="AM5" s="3">
        <v>3850</v>
      </c>
      <c r="AO5" s="2" t="s">
        <v>42</v>
      </c>
      <c r="AP5" s="5">
        <f t="shared" si="8"/>
        <v>1680</v>
      </c>
    </row>
    <row r="6" spans="1:42" x14ac:dyDescent="0.35">
      <c r="A6" s="2" t="s">
        <v>12</v>
      </c>
      <c r="B6" s="3">
        <v>7800</v>
      </c>
      <c r="C6" s="4">
        <v>0.28345083218257139</v>
      </c>
      <c r="E6" s="2" t="s">
        <v>12</v>
      </c>
      <c r="F6">
        <v>10</v>
      </c>
      <c r="G6">
        <v>-25</v>
      </c>
      <c r="H6" s="5">
        <f t="shared" si="0"/>
        <v>7800</v>
      </c>
      <c r="I6" s="5">
        <f t="shared" si="1"/>
        <v>7800</v>
      </c>
      <c r="J6" s="5" t="str">
        <f t="shared" si="2"/>
        <v/>
      </c>
      <c r="K6" t="str">
        <f t="shared" si="3"/>
        <v>Other
7,800</v>
      </c>
      <c r="L6" t="str">
        <f t="shared" si="4"/>
        <v/>
      </c>
      <c r="N6" s="12">
        <f t="shared" si="5"/>
        <v>0.28345083218257139</v>
      </c>
      <c r="O6">
        <v>18</v>
      </c>
      <c r="P6">
        <v>-28</v>
      </c>
      <c r="Q6">
        <v>10</v>
      </c>
      <c r="S6" s="2" t="s">
        <v>10</v>
      </c>
      <c r="T6" s="3">
        <v>2400</v>
      </c>
      <c r="U6" s="4">
        <v>8.7215640671560429E-2</v>
      </c>
      <c r="W6" s="2" t="s">
        <v>10</v>
      </c>
      <c r="X6" s="12">
        <f t="shared" si="6"/>
        <v>8.7215640671560429E-2</v>
      </c>
      <c r="Y6" t="str">
        <f t="shared" si="7"/>
        <v>Courses
2,400</v>
      </c>
      <c r="Z6">
        <v>-18</v>
      </c>
      <c r="AA6">
        <v>37</v>
      </c>
      <c r="AB6">
        <v>10</v>
      </c>
      <c r="AL6" s="2" t="s">
        <v>30</v>
      </c>
      <c r="AM6" s="3">
        <v>4900</v>
      </c>
      <c r="AO6" s="2" t="s">
        <v>23</v>
      </c>
      <c r="AP6" s="5">
        <f t="shared" si="8"/>
        <v>3850</v>
      </c>
    </row>
    <row r="7" spans="1:42" x14ac:dyDescent="0.35">
      <c r="A7" s="2" t="s">
        <v>6</v>
      </c>
      <c r="B7" s="3">
        <v>4480</v>
      </c>
      <c r="C7" s="4">
        <v>0.16280252925357946</v>
      </c>
      <c r="E7" s="2" t="s">
        <v>6</v>
      </c>
      <c r="F7">
        <v>10</v>
      </c>
      <c r="G7">
        <v>25</v>
      </c>
      <c r="H7" s="5">
        <f t="shared" si="0"/>
        <v>4480</v>
      </c>
      <c r="I7" s="5" t="str">
        <f t="shared" si="1"/>
        <v/>
      </c>
      <c r="J7" s="5">
        <f t="shared" si="2"/>
        <v>4480</v>
      </c>
      <c r="K7" t="str">
        <f t="shared" si="3"/>
        <v/>
      </c>
      <c r="L7" t="str">
        <f t="shared" si="4"/>
        <v>Youtube Channels
4,480</v>
      </c>
      <c r="N7" s="12">
        <f t="shared" si="5"/>
        <v>0.16280252925357946</v>
      </c>
      <c r="O7">
        <v>18</v>
      </c>
      <c r="P7">
        <v>28</v>
      </c>
      <c r="Q7">
        <v>10</v>
      </c>
      <c r="S7" s="2" t="s">
        <v>17</v>
      </c>
      <c r="T7" s="3">
        <v>200</v>
      </c>
      <c r="U7" s="4">
        <v>7.2679700559633697E-3</v>
      </c>
      <c r="W7" s="2" t="s">
        <v>17</v>
      </c>
      <c r="X7" s="12">
        <f t="shared" si="6"/>
        <v>7.2679700559633697E-3</v>
      </c>
      <c r="Y7" t="str">
        <f t="shared" si="7"/>
        <v>Easy Program
200</v>
      </c>
      <c r="Z7">
        <v>32</v>
      </c>
      <c r="AA7">
        <v>0</v>
      </c>
      <c r="AB7">
        <v>10</v>
      </c>
      <c r="AL7" s="2" t="s">
        <v>34</v>
      </c>
      <c r="AM7" s="3">
        <v>3408</v>
      </c>
      <c r="AO7" s="2" t="s">
        <v>30</v>
      </c>
      <c r="AP7" s="5">
        <f t="shared" si="8"/>
        <v>4900</v>
      </c>
    </row>
    <row r="8" spans="1:42" x14ac:dyDescent="0.35">
      <c r="A8" s="2" t="s">
        <v>43</v>
      </c>
      <c r="B8" s="3">
        <v>27518</v>
      </c>
      <c r="C8" s="4">
        <v>1</v>
      </c>
      <c r="S8" s="2" t="s">
        <v>33</v>
      </c>
      <c r="T8" s="3">
        <v>2500</v>
      </c>
      <c r="U8" s="4">
        <v>9.0849625699542122E-2</v>
      </c>
      <c r="W8" s="2" t="s">
        <v>33</v>
      </c>
      <c r="X8" s="12">
        <f t="shared" si="6"/>
        <v>9.0849625699542122E-2</v>
      </c>
      <c r="Y8" t="str">
        <f t="shared" si="7"/>
        <v>Educational Site
2,500</v>
      </c>
      <c r="Z8">
        <v>23</v>
      </c>
      <c r="AA8">
        <v>-31</v>
      </c>
      <c r="AB8">
        <v>10</v>
      </c>
      <c r="AL8" s="2" t="s">
        <v>41</v>
      </c>
      <c r="AM8" s="3">
        <v>3800</v>
      </c>
      <c r="AO8" s="2" t="s">
        <v>34</v>
      </c>
      <c r="AP8" s="5">
        <f t="shared" si="8"/>
        <v>3408</v>
      </c>
    </row>
    <row r="9" spans="1:42" x14ac:dyDescent="0.35">
      <c r="S9" s="2" t="s">
        <v>40</v>
      </c>
      <c r="T9" s="3">
        <v>1400</v>
      </c>
      <c r="U9" s="4">
        <v>5.0875790391743586E-2</v>
      </c>
      <c r="W9" s="2" t="s">
        <v>40</v>
      </c>
      <c r="X9" s="12">
        <f t="shared" si="6"/>
        <v>5.0875790391743586E-2</v>
      </c>
      <c r="Y9" t="str">
        <f t="shared" si="7"/>
        <v>Google Ads
1,400</v>
      </c>
      <c r="Z9">
        <v>19</v>
      </c>
      <c r="AA9">
        <v>37</v>
      </c>
      <c r="AB9">
        <v>10</v>
      </c>
      <c r="AL9" s="2" t="s">
        <v>8</v>
      </c>
      <c r="AM9" s="3">
        <v>360</v>
      </c>
      <c r="AO9" s="2" t="s">
        <v>41</v>
      </c>
      <c r="AP9" s="5">
        <f t="shared" si="8"/>
        <v>3800</v>
      </c>
    </row>
    <row r="10" spans="1:42" x14ac:dyDescent="0.35">
      <c r="S10" s="2" t="s">
        <v>26</v>
      </c>
      <c r="T10" s="3">
        <v>3000</v>
      </c>
      <c r="U10" s="4">
        <v>0.10901955083945054</v>
      </c>
      <c r="W10" s="2" t="s">
        <v>26</v>
      </c>
      <c r="X10" s="12">
        <f t="shared" si="6"/>
        <v>0.10901955083945054</v>
      </c>
      <c r="Y10" t="str">
        <f t="shared" si="7"/>
        <v>Landing Page
3,000</v>
      </c>
      <c r="Z10">
        <v>-32</v>
      </c>
      <c r="AA10">
        <v>4</v>
      </c>
      <c r="AB10">
        <v>10</v>
      </c>
      <c r="AL10" s="2" t="s">
        <v>15</v>
      </c>
      <c r="AM10" s="3">
        <v>3200</v>
      </c>
      <c r="AO10" s="2" t="s">
        <v>8</v>
      </c>
      <c r="AP10" s="5">
        <f t="shared" si="8"/>
        <v>360</v>
      </c>
    </row>
    <row r="11" spans="1:42" x14ac:dyDescent="0.35">
      <c r="S11" s="2" t="s">
        <v>18</v>
      </c>
      <c r="T11" s="3">
        <v>2300</v>
      </c>
      <c r="U11" s="4">
        <v>8.3581655643578751E-2</v>
      </c>
      <c r="W11" s="2" t="s">
        <v>18</v>
      </c>
      <c r="X11" s="12">
        <f t="shared" si="6"/>
        <v>8.3581655643578751E-2</v>
      </c>
      <c r="Y11" t="str">
        <f t="shared" si="7"/>
        <v>Market Place
2,300</v>
      </c>
      <c r="Z11">
        <v>22</v>
      </c>
      <c r="AA11">
        <v>-24</v>
      </c>
      <c r="AB11">
        <v>10</v>
      </c>
      <c r="AL11" s="2" t="s">
        <v>39</v>
      </c>
      <c r="AM11" s="3">
        <v>120</v>
      </c>
      <c r="AO11" s="2" t="s">
        <v>15</v>
      </c>
      <c r="AP11" s="5">
        <f t="shared" si="8"/>
        <v>3200</v>
      </c>
    </row>
    <row r="12" spans="1:42" x14ac:dyDescent="0.35">
      <c r="S12" s="2" t="s">
        <v>28</v>
      </c>
      <c r="T12" s="3">
        <v>980</v>
      </c>
      <c r="U12" s="4">
        <v>3.5613053274220513E-2</v>
      </c>
      <c r="W12" s="2" t="s">
        <v>28</v>
      </c>
      <c r="X12" s="12">
        <f t="shared" si="6"/>
        <v>3.5613053274220513E-2</v>
      </c>
      <c r="Y12" t="str">
        <f t="shared" si="7"/>
        <v>Membership
980</v>
      </c>
      <c r="Z12">
        <v>22</v>
      </c>
      <c r="AA12">
        <v>32</v>
      </c>
      <c r="AB12">
        <v>10</v>
      </c>
      <c r="AL12" s="2" t="s">
        <v>43</v>
      </c>
      <c r="AM12" s="3">
        <v>27518</v>
      </c>
      <c r="AO12" s="2" t="s">
        <v>20</v>
      </c>
      <c r="AP12" s="5" t="e">
        <f t="shared" si="8"/>
        <v>#N/A</v>
      </c>
    </row>
    <row r="13" spans="1:42" x14ac:dyDescent="0.35">
      <c r="S13" s="2" t="s">
        <v>13</v>
      </c>
      <c r="T13" s="3">
        <v>3000</v>
      </c>
      <c r="U13" s="4">
        <v>0.10901955083945054</v>
      </c>
      <c r="W13" s="2" t="s">
        <v>13</v>
      </c>
      <c r="X13" s="12">
        <f t="shared" si="6"/>
        <v>0.10901955083945054</v>
      </c>
      <c r="Y13" t="str">
        <f t="shared" si="7"/>
        <v>Micro Jobs
3,000</v>
      </c>
      <c r="Z13">
        <v>20</v>
      </c>
      <c r="AA13">
        <v>-37</v>
      </c>
      <c r="AB13">
        <v>10</v>
      </c>
      <c r="AO13" s="2" t="s">
        <v>39</v>
      </c>
      <c r="AP13" s="5">
        <f t="shared" si="8"/>
        <v>120</v>
      </c>
    </row>
    <row r="14" spans="1:42" x14ac:dyDescent="0.35">
      <c r="S14" s="2" t="s">
        <v>31</v>
      </c>
      <c r="T14" s="3">
        <v>700</v>
      </c>
      <c r="U14" s="4">
        <v>2.5437895195871793E-2</v>
      </c>
      <c r="W14" s="2" t="s">
        <v>31</v>
      </c>
      <c r="X14" s="12">
        <f t="shared" si="6"/>
        <v>2.5437895195871793E-2</v>
      </c>
      <c r="Y14" t="str">
        <f t="shared" si="7"/>
        <v>Newspaper
700</v>
      </c>
      <c r="Z14">
        <v>-29</v>
      </c>
      <c r="AA14">
        <v>8</v>
      </c>
      <c r="AB14">
        <v>10</v>
      </c>
    </row>
    <row r="15" spans="1:42" x14ac:dyDescent="0.35">
      <c r="S15" s="2" t="s">
        <v>14</v>
      </c>
      <c r="T15" s="3">
        <v>808</v>
      </c>
      <c r="U15" s="4">
        <v>2.9362599026092014E-2</v>
      </c>
      <c r="W15" s="2" t="s">
        <v>14</v>
      </c>
      <c r="X15" s="12">
        <f t="shared" si="6"/>
        <v>2.9362599026092014E-2</v>
      </c>
      <c r="Y15" t="str">
        <f t="shared" si="7"/>
        <v>Plugins
808</v>
      </c>
      <c r="Z15">
        <v>-22</v>
      </c>
      <c r="AA15">
        <v>33</v>
      </c>
      <c r="AB15">
        <v>10</v>
      </c>
    </row>
    <row r="16" spans="1:42" x14ac:dyDescent="0.35">
      <c r="S16" s="2" t="s">
        <v>35</v>
      </c>
      <c r="T16" s="3">
        <v>120</v>
      </c>
      <c r="U16" s="4">
        <v>4.360782033578022E-3</v>
      </c>
      <c r="W16" s="2" t="s">
        <v>35</v>
      </c>
      <c r="X16" s="12">
        <f t="shared" si="6"/>
        <v>4.360782033578022E-3</v>
      </c>
      <c r="Y16" t="str">
        <f t="shared" si="7"/>
        <v>Program Plus
120</v>
      </c>
      <c r="Z16">
        <v>30</v>
      </c>
      <c r="AA16">
        <v>-6</v>
      </c>
      <c r="AB16">
        <v>10</v>
      </c>
    </row>
    <row r="17" spans="19:28" x14ac:dyDescent="0.35">
      <c r="S17" s="2" t="s">
        <v>29</v>
      </c>
      <c r="T17" s="3">
        <v>1900</v>
      </c>
      <c r="U17" s="4">
        <v>6.9045715531652008E-2</v>
      </c>
      <c r="W17" s="2" t="s">
        <v>29</v>
      </c>
      <c r="X17" s="12">
        <f t="shared" si="6"/>
        <v>6.9045715531652008E-2</v>
      </c>
      <c r="Y17" t="str">
        <f t="shared" si="7"/>
        <v>Social Media
1,900</v>
      </c>
      <c r="Z17">
        <v>-29</v>
      </c>
      <c r="AA17">
        <v>-9</v>
      </c>
      <c r="AB17">
        <v>10</v>
      </c>
    </row>
    <row r="18" spans="19:28" x14ac:dyDescent="0.35">
      <c r="S18" s="2" t="s">
        <v>32</v>
      </c>
      <c r="T18" s="3">
        <v>2400</v>
      </c>
      <c r="U18" s="4">
        <v>8.7215640671560429E-2</v>
      </c>
      <c r="W18" s="2" t="s">
        <v>32</v>
      </c>
      <c r="X18" s="12">
        <f t="shared" si="6"/>
        <v>8.7215640671560429E-2</v>
      </c>
      <c r="Y18" t="str">
        <f t="shared" si="7"/>
        <v>Themes
2,400</v>
      </c>
      <c r="Z18">
        <v>-23</v>
      </c>
      <c r="AA18">
        <v>26</v>
      </c>
      <c r="AB18">
        <v>10</v>
      </c>
    </row>
    <row r="19" spans="19:28" x14ac:dyDescent="0.35">
      <c r="S19" s="2" t="s">
        <v>25</v>
      </c>
      <c r="T19" s="3">
        <v>550</v>
      </c>
      <c r="U19" s="4">
        <v>1.9986917653899264E-2</v>
      </c>
      <c r="W19" s="2" t="s">
        <v>25</v>
      </c>
      <c r="X19" s="12">
        <f t="shared" si="6"/>
        <v>1.9986917653899264E-2</v>
      </c>
      <c r="Y19" t="str">
        <f t="shared" si="7"/>
        <v>Third Party
550</v>
      </c>
      <c r="Z19">
        <v>-32</v>
      </c>
      <c r="AA19">
        <v>-4</v>
      </c>
      <c r="AB19">
        <v>10</v>
      </c>
    </row>
    <row r="20" spans="19:28" x14ac:dyDescent="0.35">
      <c r="S20" s="2" t="s">
        <v>7</v>
      </c>
      <c r="T20" s="3">
        <v>2100</v>
      </c>
      <c r="U20" s="4">
        <v>7.6313685587615379E-2</v>
      </c>
      <c r="W20" s="2" t="s">
        <v>7</v>
      </c>
      <c r="X20" s="12">
        <f t="shared" si="6"/>
        <v>7.6313685587615379E-2</v>
      </c>
      <c r="Y20" t="str">
        <f t="shared" si="7"/>
        <v>Youtube Sponsorship
2,100</v>
      </c>
      <c r="Z20">
        <v>22</v>
      </c>
      <c r="AA20">
        <v>24</v>
      </c>
      <c r="AB20">
        <v>10</v>
      </c>
    </row>
    <row r="21" spans="19:28" x14ac:dyDescent="0.35">
      <c r="S21" s="2" t="s">
        <v>43</v>
      </c>
      <c r="T21" s="3">
        <v>27518</v>
      </c>
      <c r="U21" s="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8054-1E6B-438B-8253-ED7A05A1D003}">
  <dimension ref="A1"/>
  <sheetViews>
    <sheetView showGridLines="0" tabSelected="1" zoomScale="70" zoomScaleNormal="70" workbookViewId="0">
      <selection activeCell="K34" sqref="K34"/>
    </sheetView>
  </sheetViews>
  <sheetFormatPr defaultRowHeight="15.6" x14ac:dyDescent="0.35"/>
  <cols>
    <col min="1" max="16384" width="8.796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Mahfoodh Al-Jufaily</dc:creator>
  <cp:lastModifiedBy>Mahfoodh Al-Jufaily</cp:lastModifiedBy>
  <dcterms:created xsi:type="dcterms:W3CDTF">2022-09-25T08:20:15Z</dcterms:created>
  <dcterms:modified xsi:type="dcterms:W3CDTF">2022-09-28T19:41:54Z</dcterms:modified>
</cp:coreProperties>
</file>