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vadi.mate.CKIK.000\Downloads\"/>
    </mc:Choice>
  </mc:AlternateContent>
  <bookViews>
    <workbookView xWindow="0" yWindow="0" windowWidth="28800" windowHeight="12330"/>
  </bookViews>
  <sheets>
    <sheet name="Fedőlap" sheetId="2" r:id="rId1"/>
    <sheet name="Irányelvek" sheetId="8" r:id="rId2"/>
    <sheet name="Ponthatárok" sheetId="9" state="hidden" r:id="rId3"/>
  </sheets>
  <definedNames>
    <definedName name="_xlnm._FilterDatabase" localSheetId="1" hidden="1">Irányelvek!$A$1:$L$36</definedName>
    <definedName name="nem_modosithato2">Irányelvek!$J:$J,Irányelvek!$I:$I,Irányelvek!$H$1,Irányelvek!$G:$G,Irányelvek!$H:$H,Irányelvek!$F:$F,Irányelvek!$C:$C,Irányelvek!$B:$B,Irányelvek!$A:$A</definedName>
  </definedNames>
  <calcPr calcId="162913"/>
</workbook>
</file>

<file path=xl/calcChain.xml><?xml version="1.0" encoding="utf-8"?>
<calcChain xmlns="http://schemas.openxmlformats.org/spreadsheetml/2006/main">
  <c r="F17" i="2" l="1"/>
  <c r="H3" i="8" l="1"/>
  <c r="H4" i="8"/>
  <c r="H5" i="8"/>
  <c r="H6" i="8"/>
  <c r="H7" i="8"/>
  <c r="H8" i="8"/>
  <c r="H9" i="8"/>
  <c r="H10" i="8"/>
  <c r="H11" i="8"/>
  <c r="H12" i="8"/>
  <c r="H13" i="8"/>
  <c r="H14" i="8"/>
  <c r="H15" i="8"/>
  <c r="H16" i="8"/>
  <c r="I7" i="8" l="1"/>
  <c r="J7" i="8" l="1"/>
  <c r="D10" i="2"/>
  <c r="I3" i="8" l="1"/>
  <c r="I4" i="8"/>
  <c r="I5" i="8"/>
  <c r="I6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2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2" i="8"/>
  <c r="D17" i="2" l="1"/>
  <c r="B7" i="2"/>
  <c r="D16" i="2" l="1" a="1"/>
  <c r="D16" i="2" s="1"/>
  <c r="J5" i="8" l="1"/>
  <c r="J31" i="8"/>
  <c r="J35" i="8"/>
  <c r="J3" i="8" l="1"/>
  <c r="J8" i="8"/>
  <c r="J27" i="8"/>
  <c r="J12" i="8"/>
  <c r="J33" i="8"/>
  <c r="J22" i="8"/>
  <c r="J18" i="8"/>
  <c r="J36" i="8"/>
  <c r="J32" i="8"/>
  <c r="J28" i="8"/>
  <c r="J24" i="8"/>
  <c r="J16" i="8"/>
  <c r="J2" i="8"/>
  <c r="J25" i="8"/>
  <c r="J23" i="8"/>
  <c r="J21" i="8"/>
  <c r="J17" i="8"/>
  <c r="J11" i="8"/>
  <c r="J29" i="8"/>
  <c r="J26" i="8"/>
  <c r="J15" i="8"/>
  <c r="J20" i="8"/>
  <c r="J30" i="8"/>
  <c r="J19" i="8"/>
  <c r="J13" i="8"/>
  <c r="J9" i="8"/>
  <c r="J6" i="8"/>
  <c r="J4" i="8"/>
  <c r="J34" i="8"/>
  <c r="J14" i="8"/>
  <c r="J10" i="8"/>
  <c r="C4" i="9"/>
  <c r="D18" i="2" l="1"/>
  <c r="D20" i="2" s="1"/>
  <c r="C7" i="9"/>
  <c r="C5" i="9"/>
  <c r="C6" i="9"/>
  <c r="F20" i="2" l="1"/>
</calcChain>
</file>

<file path=xl/sharedStrings.xml><?xml version="1.0" encoding="utf-8"?>
<sst xmlns="http://schemas.openxmlformats.org/spreadsheetml/2006/main" count="107" uniqueCount="79">
  <si>
    <t>Neved:</t>
  </si>
  <si>
    <t>E-mail címed:</t>
  </si>
  <si>
    <t>Az irányelvek megtekintése és az adatlap kitöltése</t>
  </si>
  <si>
    <t>Honlap webcíme: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</si>
  <si>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</si>
  <si>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</si>
  <si>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</si>
  <si>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</si>
  <si>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</si>
  <si>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</si>
  <si>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</si>
  <si>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</si>
  <si>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</si>
  <si>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</si>
  <si>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</si>
  <si>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</si>
  <si>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</si>
  <si>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</si>
  <si>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</si>
  <si>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</si>
  <si>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</si>
  <si>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</si>
  <si>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</si>
  <si>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</si>
  <si>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</si>
  <si>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</si>
  <si>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</si>
  <si>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</si>
  <si>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</si>
  <si>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Pontszám, 
ha teljesül</t>
  </si>
  <si>
    <t>Az irányelvek teljesítésére kapható maximális pontszám:</t>
  </si>
  <si>
    <t>Honlap irányelvek</t>
  </si>
  <si>
    <t>Az önellenőrzés során elért összpontszámod:</t>
  </si>
  <si>
    <t>Irányelvek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</si>
  <si>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</si>
  <si>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</si>
  <si>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</si>
  <si>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</si>
  <si>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</si>
  <si>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</si>
  <si>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 tartalom és a megjelenés megfelelően el van különítve egymástól külső stíluslap(ok) használatával</t>
  </si>
  <si>
    <t>A letapogathatóság elve alapján a kulcsszavak ki vannak emelve (félkövér, dőlt), ahol az értelmes, felsoroláslista lett használva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</si>
  <si>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</si>
  <si>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</si>
  <si>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</si>
  <si>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 táblázatot Excelben kell kitölteni és a weboldal együtt egy tömörített állományt kell megosztani google drive-on.</t>
  </si>
  <si>
    <t>Az összes oldal HTML5 szabvány szerint valid
https://validator.w3.org/</t>
  </si>
  <si>
    <t>Az oldal nyelve mindegyik oldalon beállításra került.</t>
  </si>
  <si>
    <t>Ha valaki külső oldalról érkezik a weblap egy oldalára, egyértelműen kiderül számára, hogy melyik oldalon van</t>
  </si>
  <si>
    <t>Alap követelmények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</si>
  <si>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</si>
  <si>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</si>
  <si>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</si>
  <si>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</si>
  <si>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</si>
  <si>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</si>
  <si>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</si>
  <si>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</si>
  <si>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</si>
  <si>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</si>
  <si>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</si>
  <si>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</si>
  <si>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</si>
  <si>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</si>
  <si>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Legalább 5 kép be van szúrva az oldalakra, legalább négy kép előképként funkcionál, vagyis a kép nagyobb változatára linkel (bélyegkép).</t>
  </si>
  <si>
    <t>Ugyanazok a szerkezeti linkek szerepelnek minden oldalon, ugyanolyan sorrendben, ugyan olyan designnal</t>
  </si>
  <si>
    <t>Kódolás</t>
  </si>
  <si>
    <t>A weblap legalábbhárom oldalból áll</t>
  </si>
  <si>
    <r>
      <t xml:space="preserve">Van olyan oldal, ahol van egy táblázat (legalább 2x3-as),  vannak fejléc cellák (&lt;th&gt;). </t>
    </r>
    <r>
      <rPr>
        <sz val="11"/>
        <color rgb="FFFF0000"/>
        <rFont val="Calibri"/>
        <family val="2"/>
        <charset val="238"/>
        <scheme val="minor"/>
      </rPr>
      <t>Az oldal struktúráját viszont nem szabad táblázat segítségével megvalósítani.</t>
    </r>
    <r>
      <rPr>
        <sz val="11"/>
        <color theme="1"/>
        <rFont val="Calibri"/>
        <family val="2"/>
        <charset val="238"/>
        <scheme val="minor"/>
      </rPr>
      <t xml:space="preserve"> </t>
    </r>
  </si>
  <si>
    <t>Az oldalak mindegyike tartalommal fel van töltve, legalább 3 külső hivatkozást(más oldalra mutatót) is tartalmaz (összesen), legalább egy oldalon vannak belső (oldalon belülre mutató) linkek.</t>
  </si>
  <si>
    <t>Felbontás és eszközfüggetlen, folyékony megjelenés jellemző legalább a kezdő oldalra (Bootstrap)</t>
  </si>
  <si>
    <t>Az oldalcímek &lt;title&gt; egyediek minden oldalon, a meta tegek minden oldalon helyesek!</t>
  </si>
  <si>
    <t>Az összes tanult szelektortípusra (elem, osztály, ID, leszármazott szelektor) hozz példát(CSS)!</t>
  </si>
  <si>
    <t>Leglább egy oldalon van video.</t>
  </si>
  <si>
    <t>A leggyakrabban használt böngészőprogramokkal tesztelve (Chrome,FF,Edge)  az oldal funkcionálisan működik.</t>
  </si>
  <si>
    <t>A kezdő oldal szerekezetét bootstrap segítségével valósítsd meg! (A többit is lehet) Reszponzív legyen a szerkezet, kép és szöveg.</t>
  </si>
  <si>
    <t>Forma-1</t>
  </si>
  <si>
    <t>Juhász Kristóf</t>
  </si>
  <si>
    <t>juhasz.kristof@ckik.hu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</si>
</sst>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F_t_-;\-* #,##0.00\ _F_t_-;_-* &quot;-&quot;??\ _F_t_-;_-@_-"/>
    <numFmt numFmtId="164" formatCode=";;;"/>
    <numFmt numFmtId="165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  <charset val="238"/>
    </font>
    <font>
      <sz val="11"/>
      <color rgb="FFFF0000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12"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 applyFill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4" fontId="4" fillId="0" borderId="0" xfId="0" applyNumberFormat="1" applyFont="1"/>
    <xf numFmtId="0" fontId="8" fillId="0" borderId="0" xfId="0" applyNumberFormat="1" applyFont="1" applyAlignment="1">
      <alignment vertical="top"/>
    </xf>
    <xf numFmtId="9" fontId="7" fillId="0" borderId="1" xfId="3" applyFont="1" applyBorder="1"/>
    <xf numFmtId="165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4" fillId="0" borderId="0" xfId="0" applyFont="1" applyFill="1"/>
    <xf numFmtId="0" fontId="0" fillId="0" borderId="3" xfId="0" applyFont="1" applyBorder="1" applyProtection="1"/>
    <xf numFmtId="0" fontId="4" fillId="0" borderId="3" xfId="0" applyFont="1" applyBorder="1" applyProtection="1"/>
    <xf numFmtId="0" fontId="0" fillId="0" borderId="1" xfId="0" applyBorder="1" applyProtection="1"/>
    <xf numFmtId="0" fontId="0" fillId="0" borderId="1" xfId="0" applyFont="1" applyBorder="1" applyProtection="1"/>
    <xf numFmtId="0" fontId="0" fillId="0" borderId="4" xfId="0" applyBorder="1" applyProtection="1"/>
    <xf numFmtId="0" fontId="0" fillId="0" borderId="4" xfId="0" applyFont="1" applyBorder="1" applyProtection="1"/>
    <xf numFmtId="0" fontId="0" fillId="0" borderId="0" xfId="0" applyProtection="1"/>
    <xf numFmtId="164" fontId="5" fillId="3" borderId="1" xfId="0" applyNumberFormat="1" applyFont="1" applyFill="1" applyBorder="1" applyAlignment="1" applyProtection="1">
      <alignment horizontal="right" vertical="top"/>
      <protection locked="0"/>
    </xf>
    <xf numFmtId="164" fontId="7" fillId="0" borderId="1" xfId="0" applyNumberFormat="1" applyFont="1" applyBorder="1" applyAlignment="1" applyProtection="1">
      <alignment wrapText="1"/>
      <protection locked="0"/>
    </xf>
    <xf numFmtId="164" fontId="4" fillId="0" borderId="1" xfId="0" applyNumberFormat="1" applyFont="1" applyBorder="1" applyAlignment="1" applyProtection="1">
      <alignment wrapText="1"/>
      <protection locked="0"/>
    </xf>
    <xf numFmtId="164" fontId="7" fillId="0" borderId="4" xfId="0" applyNumberFormat="1" applyFont="1" applyBorder="1" applyAlignment="1" applyProtection="1">
      <alignment wrapText="1"/>
      <protection locked="0"/>
    </xf>
    <xf numFmtId="164" fontId="0" fillId="0" borderId="1" xfId="0" applyNumberFormat="1" applyBorder="1" applyProtection="1">
      <protection locked="0"/>
    </xf>
    <xf numFmtId="164" fontId="0" fillId="0" borderId="4" xfId="0" applyNumberFormat="1" applyBorder="1" applyProtection="1"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0" fillId="0" borderId="2" xfId="0" applyBorder="1" applyAlignment="1" applyProtection="1">
      <alignment wrapText="1"/>
    </xf>
    <xf numFmtId="0" fontId="0" fillId="0" borderId="1" xfId="0" applyBorder="1" applyAlignment="1" applyProtection="1">
      <alignment wrapText="1"/>
    </xf>
    <xf numFmtId="0" fontId="0" fillId="0" borderId="4" xfId="0" applyBorder="1" applyAlignment="1" applyProtection="1">
      <alignment wrapText="1"/>
    </xf>
    <xf numFmtId="0" fontId="12" fillId="0" borderId="1" xfId="0" applyFont="1" applyBorder="1" applyAlignment="1" applyProtection="1">
      <alignment wrapText="1"/>
    </xf>
    <xf numFmtId="0" fontId="11" fillId="0" borderId="0" xfId="0" applyFont="1" applyAlignment="1" applyProtection="1">
      <alignment wrapText="1"/>
    </xf>
    <xf numFmtId="0" fontId="0" fillId="0" borderId="0" xfId="0" applyAlignment="1" applyProtection="1">
      <alignment wrapText="1"/>
    </xf>
    <xf numFmtId="0" fontId="0" fillId="3" borderId="1" xfId="0" applyFill="1" applyBorder="1" applyProtection="1"/>
    <xf numFmtId="0" fontId="0" fillId="2" borderId="0" xfId="0" applyFill="1" applyProtection="1"/>
    <xf numFmtId="0" fontId="4" fillId="2" borderId="0" xfId="0" applyFont="1" applyFill="1" applyProtection="1"/>
    <xf numFmtId="0" fontId="0" fillId="0" borderId="0" xfId="0" applyFill="1" applyProtection="1"/>
    <xf numFmtId="0" fontId="4" fillId="3" borderId="1" xfId="0" applyFont="1" applyFill="1" applyBorder="1" applyAlignment="1" applyProtection="1">
      <alignment vertical="top"/>
    </xf>
    <xf numFmtId="0" fontId="13" fillId="0" borderId="7" xfId="0" applyFont="1" applyBorder="1" applyProtection="1"/>
    <xf numFmtId="0" fontId="0" fillId="2" borderId="0" xfId="0" applyFill="1" applyAlignment="1" applyProtection="1">
      <alignment vertical="top"/>
    </xf>
    <xf numFmtId="0" fontId="0" fillId="3" borderId="1" xfId="0" applyFont="1" applyFill="1" applyBorder="1" applyAlignment="1" applyProtection="1">
      <alignment vertical="top"/>
    </xf>
    <xf numFmtId="0" fontId="0" fillId="0" borderId="13" xfId="0" applyBorder="1" applyAlignment="1" applyProtection="1">
      <alignment wrapText="1"/>
    </xf>
    <xf numFmtId="164" fontId="5" fillId="3" borderId="12" xfId="0" applyNumberFormat="1" applyFont="1" applyFill="1" applyBorder="1" applyAlignment="1" applyProtection="1">
      <alignment horizontal="right" vertical="top"/>
      <protection locked="0"/>
    </xf>
    <xf numFmtId="0" fontId="0" fillId="0" borderId="12" xfId="0" applyBorder="1" applyProtection="1"/>
    <xf numFmtId="0" fontId="0" fillId="0" borderId="12" xfId="0" applyFont="1" applyBorder="1" applyProtection="1"/>
    <xf numFmtId="0" fontId="4" fillId="0" borderId="12" xfId="0" applyFont="1" applyBorder="1" applyProtection="1"/>
    <xf numFmtId="0" fontId="0" fillId="0" borderId="14" xfId="0" applyFont="1" applyBorder="1" applyProtection="1"/>
    <xf numFmtId="0" fontId="0" fillId="0" borderId="15" xfId="0" applyFont="1" applyBorder="1" applyProtection="1"/>
    <xf numFmtId="0" fontId="0" fillId="0" borderId="17" xfId="0" applyBorder="1" applyAlignment="1" applyProtection="1">
      <alignment wrapText="1"/>
    </xf>
    <xf numFmtId="164" fontId="4" fillId="0" borderId="17" xfId="0" applyNumberFormat="1" applyFont="1" applyBorder="1" applyAlignment="1" applyProtection="1">
      <alignment wrapText="1"/>
      <protection locked="0"/>
    </xf>
    <xf numFmtId="164" fontId="7" fillId="0" borderId="17" xfId="0" applyNumberFormat="1" applyFont="1" applyBorder="1" applyAlignment="1" applyProtection="1">
      <alignment wrapText="1"/>
      <protection locked="0"/>
    </xf>
    <xf numFmtId="0" fontId="0" fillId="0" borderId="17" xfId="0" applyBorder="1" applyProtection="1"/>
    <xf numFmtId="0" fontId="0" fillId="0" borderId="17" xfId="0" applyFont="1" applyBorder="1" applyProtection="1"/>
    <xf numFmtId="0" fontId="0" fillId="0" borderId="18" xfId="0" applyFont="1" applyBorder="1" applyProtection="1"/>
    <xf numFmtId="0" fontId="4" fillId="0" borderId="18" xfId="0" applyFont="1" applyBorder="1" applyProtection="1"/>
    <xf numFmtId="0" fontId="0" fillId="0" borderId="19" xfId="0" applyFont="1" applyBorder="1" applyProtection="1"/>
    <xf numFmtId="0" fontId="11" fillId="0" borderId="11" xfId="0" applyFont="1" applyBorder="1" applyAlignment="1" applyProtection="1">
      <alignment wrapText="1"/>
    </xf>
    <xf numFmtId="0" fontId="0" fillId="0" borderId="12" xfId="0" applyBorder="1" applyAlignment="1" applyProtection="1">
      <alignment wrapText="1"/>
    </xf>
    <xf numFmtId="164" fontId="7" fillId="0" borderId="12" xfId="0" applyNumberFormat="1" applyFont="1" applyBorder="1" applyAlignment="1" applyProtection="1">
      <alignment wrapText="1"/>
      <protection locked="0"/>
    </xf>
    <xf numFmtId="0" fontId="11" fillId="0" borderId="16" xfId="0" applyFont="1" applyBorder="1" applyAlignment="1" applyProtection="1">
      <alignment wrapText="1"/>
    </xf>
    <xf numFmtId="164" fontId="0" fillId="0" borderId="17" xfId="0" applyNumberFormat="1" applyBorder="1" applyProtection="1">
      <protection locked="0"/>
    </xf>
    <xf numFmtId="164" fontId="0" fillId="0" borderId="12" xfId="0" applyNumberFormat="1" applyBorder="1" applyProtection="1">
      <protection locked="0"/>
    </xf>
    <xf numFmtId="0" fontId="0" fillId="0" borderId="24" xfId="0" applyFont="1" applyBorder="1" applyProtection="1"/>
    <xf numFmtId="0" fontId="4" fillId="0" borderId="24" xfId="0" applyFont="1" applyBorder="1" applyProtection="1"/>
    <xf numFmtId="0" fontId="0" fillId="0" borderId="25" xfId="0" applyFont="1" applyBorder="1" applyProtection="1"/>
    <xf numFmtId="0" fontId="11" fillId="0" borderId="13" xfId="0" applyFont="1" applyBorder="1" applyAlignment="1" applyProtection="1">
      <alignment wrapText="1"/>
    </xf>
    <xf numFmtId="0" fontId="11" fillId="0" borderId="2" xfId="0" applyFont="1" applyBorder="1" applyAlignment="1" applyProtection="1">
      <alignment wrapText="1"/>
    </xf>
    <xf numFmtId="0" fontId="11" fillId="0" borderId="6" xfId="0" applyFont="1" applyBorder="1" applyAlignment="1" applyProtection="1">
      <alignment wrapText="1"/>
    </xf>
    <xf numFmtId="0" fontId="11" fillId="0" borderId="27" xfId="0" applyFont="1" applyBorder="1" applyAlignment="1" applyProtection="1">
      <alignment wrapText="1"/>
    </xf>
    <xf numFmtId="0" fontId="11" fillId="3" borderId="2" xfId="0" applyFont="1" applyFill="1" applyBorder="1" applyAlignment="1" applyProtection="1">
      <alignment wrapText="1"/>
    </xf>
    <xf numFmtId="0" fontId="11" fillId="0" borderId="10" xfId="0" applyFont="1" applyBorder="1" applyAlignment="1" applyProtection="1">
      <alignment wrapText="1"/>
    </xf>
    <xf numFmtId="0" fontId="9" fillId="6" borderId="9" xfId="0" applyFont="1" applyFill="1" applyBorder="1" applyProtection="1"/>
    <xf numFmtId="0" fontId="4" fillId="7" borderId="28" xfId="0" applyFont="1" applyFill="1" applyBorder="1" applyProtection="1"/>
    <xf numFmtId="0" fontId="4" fillId="7" borderId="29" xfId="0" applyFont="1" applyFill="1" applyBorder="1" applyProtection="1"/>
    <xf numFmtId="0" fontId="4" fillId="7" borderId="30" xfId="0" applyFont="1" applyFill="1" applyBorder="1" applyProtection="1"/>
    <xf numFmtId="0" fontId="4" fillId="7" borderId="31" xfId="0" applyFont="1" applyFill="1" applyBorder="1" applyProtection="1"/>
    <xf numFmtId="164" fontId="2" fillId="0" borderId="17" xfId="0" applyNumberFormat="1" applyFont="1" applyBorder="1" applyAlignment="1" applyProtection="1">
      <alignment wrapText="1"/>
      <protection locked="0"/>
    </xf>
    <xf numFmtId="0" fontId="0" fillId="10" borderId="1" xfId="0" applyFill="1" applyBorder="1" applyProtection="1"/>
    <xf numFmtId="0" fontId="21" fillId="10" borderId="1" xfId="0" applyFont="1" applyFill="1" applyBorder="1" applyProtection="1"/>
    <xf numFmtId="0" fontId="0" fillId="5" borderId="1" xfId="0" applyFont="1" applyFill="1" applyBorder="1" applyAlignment="1" applyProtection="1">
      <alignment vertical="top"/>
    </xf>
    <xf numFmtId="164" fontId="0" fillId="11" borderId="1" xfId="0" applyNumberFormat="1" applyFill="1" applyBorder="1" applyProtection="1">
      <protection locked="0"/>
    </xf>
    <xf numFmtId="0" fontId="10" fillId="6" borderId="26" xfId="0" applyFont="1" applyFill="1" applyBorder="1" applyAlignment="1" applyProtection="1">
      <alignment horizontal="center" vertical="center" wrapText="1"/>
    </xf>
    <xf numFmtId="0" fontId="9" fillId="6" borderId="20" xfId="0" applyFont="1" applyFill="1" applyBorder="1" applyAlignment="1" applyProtection="1">
      <alignment horizontal="center" vertical="center" wrapText="1"/>
    </xf>
    <xf numFmtId="0" fontId="9" fillId="6" borderId="20" xfId="0" applyFont="1" applyFill="1" applyBorder="1" applyAlignment="1" applyProtection="1">
      <alignment horizontal="center" vertical="center" wrapText="1"/>
      <protection locked="0"/>
    </xf>
    <xf numFmtId="0" fontId="9" fillId="6" borderId="21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Protection="1"/>
    <xf numFmtId="0" fontId="16" fillId="0" borderId="1" xfId="0" applyFont="1" applyBorder="1" applyAlignment="1" applyProtection="1">
      <alignment horizontal="center" vertical="center"/>
    </xf>
    <xf numFmtId="0" fontId="18" fillId="9" borderId="1" xfId="0" applyFont="1" applyFill="1" applyBorder="1" applyAlignment="1" applyProtection="1">
      <alignment vertical="top" wrapText="1"/>
    </xf>
    <xf numFmtId="0" fontId="19" fillId="0" borderId="1" xfId="0" applyFont="1" applyBorder="1" applyAlignment="1" applyProtection="1"/>
    <xf numFmtId="0" fontId="0" fillId="3" borderId="5" xfId="0" applyFill="1" applyBorder="1" applyAlignment="1" applyProtection="1">
      <alignment vertical="top"/>
    </xf>
    <xf numFmtId="0" fontId="0" fillId="3" borderId="2" xfId="0" applyFill="1" applyBorder="1" applyAlignment="1" applyProtection="1">
      <alignment vertical="top"/>
    </xf>
    <xf numFmtId="0" fontId="17" fillId="2" borderId="8" xfId="0" applyFont="1" applyFill="1" applyBorder="1" applyAlignment="1" applyProtection="1">
      <alignment horizontal="center" vertical="center"/>
    </xf>
    <xf numFmtId="0" fontId="17" fillId="0" borderId="8" xfId="0" applyFont="1" applyBorder="1" applyAlignment="1" applyProtection="1">
      <alignment horizontal="center" vertical="center"/>
    </xf>
    <xf numFmtId="0" fontId="21" fillId="3" borderId="5" xfId="0" applyFont="1" applyFill="1" applyBorder="1" applyAlignment="1" applyProtection="1">
      <alignment vertical="top"/>
    </xf>
    <xf numFmtId="0" fontId="21" fillId="3" borderId="2" xfId="0" applyFont="1" applyFill="1" applyBorder="1" applyAlignment="1" applyProtection="1">
      <alignment vertical="top"/>
    </xf>
    <xf numFmtId="0" fontId="7" fillId="9" borderId="1" xfId="0" applyFont="1" applyFill="1" applyBorder="1" applyAlignment="1" applyProtection="1">
      <alignment vertical="top" wrapText="1"/>
    </xf>
    <xf numFmtId="0" fontId="15" fillId="0" borderId="7" xfId="0" applyFont="1" applyBorder="1" applyAlignment="1" applyProtection="1">
      <protection locked="0"/>
    </xf>
    <xf numFmtId="0" fontId="16" fillId="0" borderId="7" xfId="0" applyFont="1" applyBorder="1" applyAlignment="1" applyProtection="1">
      <protection locked="0"/>
    </xf>
    <xf numFmtId="0" fontId="3" fillId="0" borderId="7" xfId="2" applyBorder="1" applyAlignment="1" applyProtection="1">
      <protection locked="0"/>
    </xf>
    <xf numFmtId="0" fontId="14" fillId="3" borderId="0" xfId="2" applyFont="1" applyFill="1" applyAlignment="1" applyProtection="1">
      <alignment horizontal="center" vertical="center"/>
    </xf>
    <xf numFmtId="0" fontId="15" fillId="0" borderId="22" xfId="0" applyFont="1" applyBorder="1" applyAlignment="1" applyProtection="1">
      <protection locked="0"/>
    </xf>
    <xf numFmtId="0" fontId="15" fillId="0" borderId="23" xfId="0" applyFont="1" applyBorder="1" applyAlignment="1" applyProtection="1">
      <protection locked="0"/>
    </xf>
    <xf numFmtId="0" fontId="0" fillId="8" borderId="0" xfId="0" applyFill="1" applyAlignment="1" applyProtection="1">
      <alignment wrapText="1"/>
    </xf>
    <xf numFmtId="0" fontId="0" fillId="3" borderId="5" xfId="0" applyFont="1" applyFill="1" applyBorder="1" applyAlignment="1" applyProtection="1">
      <alignment vertical="top"/>
    </xf>
    <xf numFmtId="0" fontId="0" fillId="3" borderId="2" xfId="0" applyFont="1" applyFill="1" applyBorder="1" applyAlignment="1" applyProtection="1">
      <alignment vertical="top"/>
    </xf>
    <xf numFmtId="0" fontId="0" fillId="3" borderId="5" xfId="0" applyFont="1" applyFill="1" applyBorder="1" applyAlignment="1" applyProtection="1">
      <alignment vertical="top" wrapText="1"/>
    </xf>
    <xf numFmtId="0" fontId="0" fillId="3" borderId="2" xfId="0" applyFont="1" applyFill="1" applyBorder="1" applyAlignment="1" applyProtection="1">
      <alignment vertical="top" wrapText="1"/>
    </xf>
    <xf numFmtId="0" fontId="3" fillId="0" borderId="0" xfId="2" applyAlignment="1" applyProtection="1"/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6">
    <dxf>
      <font>
        <b/>
        <i val="0"/>
      </font>
      <fill>
        <patternFill>
          <fgColor indexed="64"/>
          <bgColor rgb="FFFFFF9F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checked="Checked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E2" lockText="1" noThreeD="1"/>
</file>

<file path=xl/ctrlProps/ctrlProp37.xml><?xml version="1.0" encoding="utf-8"?>
<formControlPr xmlns="http://schemas.microsoft.com/office/spreadsheetml/2009/9/main" objectType="CheckBox" checked="Checked" fmlaLink="E3" lockText="1" noThreeD="1"/>
</file>

<file path=xl/ctrlProps/ctrlProp38.xml><?xml version="1.0" encoding="utf-8"?>
<formControlPr xmlns="http://schemas.microsoft.com/office/spreadsheetml/2009/9/main" objectType="CheckBox" checked="Checked" fmlaLink="E4" lockText="1" noThreeD="1"/>
</file>

<file path=xl/ctrlProps/ctrlProp39.xml><?xml version="1.0" encoding="utf-8"?>
<formControlPr xmlns="http://schemas.microsoft.com/office/spreadsheetml/2009/9/main" objectType="CheckBox" checked="Checked" fmlaLink="E5" lockText="1" noThreeD="1"/>
</file>

<file path=xl/ctrlProps/ctrlProp40.xml><?xml version="1.0" encoding="utf-8"?>
<formControlPr xmlns="http://schemas.microsoft.com/office/spreadsheetml/2009/9/main" objectType="CheckBox" checked="Checked" fmlaLink="E6" lockText="1" noThreeD="1"/>
</file>

<file path=xl/ctrlProps/ctrlProp41.xml><?xml version="1.0" encoding="utf-8"?>
<formControlPr xmlns="http://schemas.microsoft.com/office/spreadsheetml/2009/9/main" objectType="CheckBox" checked="Checked" fmlaLink="E7" lockText="1" noThreeD="1"/>
</file>

<file path=xl/ctrlProps/ctrlProp42.xml><?xml version="1.0" encoding="utf-8"?>
<formControlPr xmlns="http://schemas.microsoft.com/office/spreadsheetml/2009/9/main" objectType="CheckBox" checked="Checked" fmlaLink="E8" lockText="1" noThreeD="1"/>
</file>

<file path=xl/ctrlProps/ctrlProp43.xml><?xml version="1.0" encoding="utf-8"?>
<formControlPr xmlns="http://schemas.microsoft.com/office/spreadsheetml/2009/9/main" objectType="CheckBox" checked="Checked" fmlaLink="E9" lockText="1" noThreeD="1"/>
</file>

<file path=xl/ctrlProps/ctrlProp44.xml><?xml version="1.0" encoding="utf-8"?>
<formControlPr xmlns="http://schemas.microsoft.com/office/spreadsheetml/2009/9/main" objectType="CheckBox" checked="Checked" fmlaLink="E10" lockText="1" noThreeD="1"/>
</file>

<file path=xl/ctrlProps/ctrlProp45.xml><?xml version="1.0" encoding="utf-8"?>
<formControlPr xmlns="http://schemas.microsoft.com/office/spreadsheetml/2009/9/main" objectType="CheckBox" checked="Checked" fmlaLink="E11" lockText="1" noThreeD="1"/>
</file>

<file path=xl/ctrlProps/ctrlProp46.xml><?xml version="1.0" encoding="utf-8"?>
<formControlPr xmlns="http://schemas.microsoft.com/office/spreadsheetml/2009/9/main" objectType="CheckBox" checked="Checked" fmlaLink="E12" lockText="1" noThreeD="1"/>
</file>

<file path=xl/ctrlProps/ctrlProp47.xml><?xml version="1.0" encoding="utf-8"?>
<formControlPr xmlns="http://schemas.microsoft.com/office/spreadsheetml/2009/9/main" objectType="CheckBox" checked="Checked" fmlaLink="E13" lockText="1" noThreeD="1"/>
</file>

<file path=xl/ctrlProps/ctrlProp48.xml><?xml version="1.0" encoding="utf-8"?>
<formControlPr xmlns="http://schemas.microsoft.com/office/spreadsheetml/2009/9/main" objectType="CheckBox" checked="Checked" fmlaLink="E14" lockText="1" noThreeD="1"/>
</file>

<file path=xl/ctrlProps/ctrlProp49.xml><?xml version="1.0" encoding="utf-8"?>
<formControlPr xmlns="http://schemas.microsoft.com/office/spreadsheetml/2009/9/main" objectType="CheckBox" checked="Checked" fmlaLink="E15" lockText="1" noThreeD="1"/>
</file>

<file path=xl/ctrlProps/ctrlProp50.xml><?xml version="1.0" encoding="utf-8"?>
<formControlPr xmlns="http://schemas.microsoft.com/office/spreadsheetml/2009/9/main" objectType="CheckBox" checked="Checked" fmlaLink="E16" lockText="1" noThreeD="1"/>
</file>

<file path=xl/ctrlProps/ctrlProp51.xml><?xml version="1.0" encoding="utf-8"?>
<formControlPr xmlns="http://schemas.microsoft.com/office/spreadsheetml/2009/9/main" objectType="CheckBox" checked="Checked" fmlaLink="E17" lockText="1" noThreeD="1"/>
</file>

<file path=xl/ctrlProps/ctrlProp52.xml><?xml version="1.0" encoding="utf-8"?>
<formControlPr xmlns="http://schemas.microsoft.com/office/spreadsheetml/2009/9/main" objectType="CheckBox" checked="Checked" fmlaLink="E18" lockText="1" noThreeD="1"/>
</file>

<file path=xl/ctrlProps/ctrlProp53.xml><?xml version="1.0" encoding="utf-8"?>
<formControlPr xmlns="http://schemas.microsoft.com/office/spreadsheetml/2009/9/main" objectType="CheckBox" checked="Checked" fmlaLink="E19" lockText="1" noThreeD="1"/>
</file>

<file path=xl/ctrlProps/ctrlProp54.xml><?xml version="1.0" encoding="utf-8"?>
<formControlPr xmlns="http://schemas.microsoft.com/office/spreadsheetml/2009/9/main" objectType="CheckBox" checked="Checked" fmlaLink="E20" lockText="1" noThreeD="1"/>
</file>

<file path=xl/ctrlProps/ctrlProp55.xml><?xml version="1.0" encoding="utf-8"?>
<formControlPr xmlns="http://schemas.microsoft.com/office/spreadsheetml/2009/9/main" objectType="CheckBox" checked="Checked" fmlaLink="E21" lockText="1" noThreeD="1"/>
</file>

<file path=xl/ctrlProps/ctrlProp56.xml><?xml version="1.0" encoding="utf-8"?>
<formControlPr xmlns="http://schemas.microsoft.com/office/spreadsheetml/2009/9/main" objectType="CheckBox" checked="Checked" fmlaLink="E22" lockText="1" noThreeD="1"/>
</file>

<file path=xl/ctrlProps/ctrlProp57.xml><?xml version="1.0" encoding="utf-8"?>
<formControlPr xmlns="http://schemas.microsoft.com/office/spreadsheetml/2009/9/main" objectType="CheckBox" checked="Checked" fmlaLink="E23" lockText="1" noThreeD="1"/>
</file>

<file path=xl/ctrlProps/ctrlProp58.xml><?xml version="1.0" encoding="utf-8"?>
<formControlPr xmlns="http://schemas.microsoft.com/office/spreadsheetml/2009/9/main" objectType="CheckBox" checked="Checked" fmlaLink="E24" lockText="1" noThreeD="1"/>
</file>

<file path=xl/ctrlProps/ctrlProp59.xml><?xml version="1.0" encoding="utf-8"?>
<formControlPr xmlns="http://schemas.microsoft.com/office/spreadsheetml/2009/9/main" objectType="CheckBox" checked="Checked" fmlaLink="E25" lockText="1" noThreeD="1"/>
</file>

<file path=xl/ctrlProps/ctrlProp60.xml><?xml version="1.0" encoding="utf-8"?>
<formControlPr xmlns="http://schemas.microsoft.com/office/spreadsheetml/2009/9/main" objectType="CheckBox" checked="Checked" fmlaLink="E26" lockText="1" noThreeD="1"/>
</file>

<file path=xl/ctrlProps/ctrlProp61.xml><?xml version="1.0" encoding="utf-8"?>
<formControlPr xmlns="http://schemas.microsoft.com/office/spreadsheetml/2009/9/main" objectType="CheckBox" checked="Checked" fmlaLink="E27" lockText="1" noThreeD="1"/>
</file>

<file path=xl/ctrlProps/ctrlProp62.xml><?xml version="1.0" encoding="utf-8"?>
<formControlPr xmlns="http://schemas.microsoft.com/office/spreadsheetml/2009/9/main" objectType="CheckBox" checked="Checked" fmlaLink="E28" lockText="1" noThreeD="1"/>
</file>

<file path=xl/ctrlProps/ctrlProp63.xml><?xml version="1.0" encoding="utf-8"?>
<formControlPr xmlns="http://schemas.microsoft.com/office/spreadsheetml/2009/9/main" objectType="CheckBox" checked="Checked" fmlaLink="E29" lockText="1" noThreeD="1"/>
</file>

<file path=xl/ctrlProps/ctrlProp64.xml><?xml version="1.0" encoding="utf-8"?>
<formControlPr xmlns="http://schemas.microsoft.com/office/spreadsheetml/2009/9/main" objectType="CheckBox" checked="Checked" fmlaLink="E30" lockText="1" noThreeD="1"/>
</file>

<file path=xl/ctrlProps/ctrlProp65.xml><?xml version="1.0" encoding="utf-8"?>
<formControlPr xmlns="http://schemas.microsoft.com/office/spreadsheetml/2009/9/main" objectType="CheckBox" checked="Checked" fmlaLink="E31" lockText="1" noThreeD="1"/>
</file>

<file path=xl/ctrlProps/ctrlProp66.xml><?xml version="1.0" encoding="utf-8"?>
<formControlPr xmlns="http://schemas.microsoft.com/office/spreadsheetml/2009/9/main" objectType="CheckBox" checked="Checked" fmlaLink="E32" lockText="1" noThreeD="1"/>
</file>

<file path=xl/ctrlProps/ctrlProp67.xml><?xml version="1.0" encoding="utf-8"?>
<formControlPr xmlns="http://schemas.microsoft.com/office/spreadsheetml/2009/9/main" objectType="CheckBox" checked="Checked" fmlaLink="E33" lockText="1" noThreeD="1"/>
</file>

<file path=xl/ctrlProps/ctrlProp68.xml><?xml version="1.0" encoding="utf-8"?>
<formControlPr xmlns="http://schemas.microsoft.com/office/spreadsheetml/2009/9/main" objectType="CheckBox" checked="Checked" fmlaLink="E34" lockText="1" noThreeD="1"/>
</file>

<file path=xl/ctrlProps/ctrlProp69.xml><?xml version="1.0" encoding="utf-8"?>
<formControlPr xmlns="http://schemas.microsoft.com/office/spreadsheetml/2009/9/main" objectType="CheckBox" checked="Checked" fmlaLink="E35" lockText="1" noThreeD="1"/>
</file>

<file path=xl/ctrlProps/ctrlProp70.xml><?xml version="1.0" encoding="utf-8"?>
<formControlPr xmlns="http://schemas.microsoft.com/office/spreadsheetml/2009/9/main" objectType="CheckBox" checked="Checked" fmlaLink="E36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104775</xdr:colOff>
          <xdr:row>1</xdr:row>
          <xdr:rowOff>209550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104775</xdr:colOff>
          <xdr:row>2</xdr:row>
          <xdr:rowOff>209550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104775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4</xdr:col>
          <xdr:colOff>104775</xdr:colOff>
          <xdr:row>5</xdr:row>
          <xdr:rowOff>142875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5</xdr:row>
          <xdr:rowOff>19050</xdr:rowOff>
        </xdr:from>
        <xdr:to>
          <xdr:col>4</xdr:col>
          <xdr:colOff>133350</xdr:colOff>
          <xdr:row>5</xdr:row>
          <xdr:rowOff>476250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104775</xdr:colOff>
          <xdr:row>7</xdr:row>
          <xdr:rowOff>0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133350</xdr:rowOff>
        </xdr:from>
        <xdr:to>
          <xdr:col>4</xdr:col>
          <xdr:colOff>104775</xdr:colOff>
          <xdr:row>7</xdr:row>
          <xdr:rowOff>257175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104775</xdr:colOff>
          <xdr:row>9</xdr:row>
          <xdr:rowOff>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104775</xdr:colOff>
          <xdr:row>10</xdr:row>
          <xdr:rowOff>209550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3</xdr:col>
          <xdr:colOff>657225</xdr:colOff>
          <xdr:row>12</xdr:row>
          <xdr:rowOff>190500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9525</xdr:colOff>
          <xdr:row>12</xdr:row>
          <xdr:rowOff>276225</xdr:rowOff>
        </xdr:from>
        <xdr:to>
          <xdr:col>4</xdr:col>
          <xdr:colOff>114300</xdr:colOff>
          <xdr:row>13</xdr:row>
          <xdr:rowOff>9525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104775</xdr:colOff>
          <xdr:row>13</xdr:row>
          <xdr:rowOff>209550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14</xdr:row>
          <xdr:rowOff>38100</xdr:rowOff>
        </xdr:from>
        <xdr:to>
          <xdr:col>4</xdr:col>
          <xdr:colOff>152400</xdr:colOff>
          <xdr:row>14</xdr:row>
          <xdr:rowOff>161925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66675</xdr:rowOff>
        </xdr:from>
        <xdr:to>
          <xdr:col>4</xdr:col>
          <xdr:colOff>104775</xdr:colOff>
          <xdr:row>15</xdr:row>
          <xdr:rowOff>200025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104775</xdr:colOff>
          <xdr:row>17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104775</xdr:colOff>
          <xdr:row>17</xdr:row>
          <xdr:rowOff>209550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104775</xdr:colOff>
          <xdr:row>19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104775</xdr:colOff>
          <xdr:row>19</xdr:row>
          <xdr:rowOff>209550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104775</xdr:colOff>
          <xdr:row>20</xdr:row>
          <xdr:rowOff>209550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104775</xdr:colOff>
          <xdr:row>21</xdr:row>
          <xdr:rowOff>123825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104775</xdr:colOff>
          <xdr:row>23</xdr:row>
          <xdr:rowOff>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104775</xdr:colOff>
          <xdr:row>24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104775</xdr:colOff>
          <xdr:row>24</xdr:row>
          <xdr:rowOff>209550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104775</xdr:colOff>
          <xdr:row>25</xdr:row>
          <xdr:rowOff>352425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104775</xdr:colOff>
          <xdr:row>27</xdr:row>
          <xdr:rowOff>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104775</xdr:colOff>
          <xdr:row>27</xdr:row>
          <xdr:rowOff>209550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104775</xdr:colOff>
          <xdr:row>29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104775</xdr:colOff>
          <xdr:row>29</xdr:row>
          <xdr:rowOff>209550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104775</xdr:colOff>
          <xdr:row>30</xdr:row>
          <xdr:rowOff>180975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104775</xdr:colOff>
          <xdr:row>32</xdr:row>
          <xdr:rowOff>9525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104775</xdr:colOff>
          <xdr:row>32</xdr:row>
          <xdr:rowOff>209550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200025</xdr:rowOff>
        </xdr:from>
        <xdr:to>
          <xdr:col>4</xdr:col>
          <xdr:colOff>104775</xdr:colOff>
          <xdr:row>34</xdr:row>
          <xdr:rowOff>123825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19050</xdr:rowOff>
        </xdr:from>
        <xdr:to>
          <xdr:col>4</xdr:col>
          <xdr:colOff>104775</xdr:colOff>
          <xdr:row>34</xdr:row>
          <xdr:rowOff>323850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104775</xdr:colOff>
          <xdr:row>36</xdr:row>
          <xdr:rowOff>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209550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209550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152400</xdr:colOff>
          <xdr:row>5</xdr:row>
          <xdr:rowOff>142875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9525</xdr:rowOff>
        </xdr:from>
        <xdr:to>
          <xdr:col>4</xdr:col>
          <xdr:colOff>685800</xdr:colOff>
          <xdr:row>5</xdr:row>
          <xdr:rowOff>552450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5</xdr:col>
          <xdr:colOff>152400</xdr:colOff>
          <xdr:row>7</xdr:row>
          <xdr:rowOff>0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142875</xdr:rowOff>
        </xdr:from>
        <xdr:to>
          <xdr:col>5</xdr:col>
          <xdr:colOff>152400</xdr:colOff>
          <xdr:row>7</xdr:row>
          <xdr:rowOff>266700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9</xdr:row>
          <xdr:rowOff>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10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209550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695325</xdr:colOff>
          <xdr:row>12</xdr:row>
          <xdr:rowOff>190500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695325</xdr:colOff>
          <xdr:row>12</xdr:row>
          <xdr:rowOff>266700</xdr:rowOff>
        </xdr:from>
        <xdr:to>
          <xdr:col>5</xdr:col>
          <xdr:colOff>142875</xdr:colOff>
          <xdr:row>13</xdr:row>
          <xdr:rowOff>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209550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14</xdr:row>
          <xdr:rowOff>47625</xdr:rowOff>
        </xdr:from>
        <xdr:to>
          <xdr:col>5</xdr:col>
          <xdr:colOff>161925</xdr:colOff>
          <xdr:row>14</xdr:row>
          <xdr:rowOff>171450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695325</xdr:colOff>
          <xdr:row>15</xdr:row>
          <xdr:rowOff>76200</xdr:rowOff>
        </xdr:from>
        <xdr:to>
          <xdr:col>5</xdr:col>
          <xdr:colOff>142875</xdr:colOff>
          <xdr:row>15</xdr:row>
          <xdr:rowOff>209550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17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17</xdr:row>
          <xdr:rowOff>209550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19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19</xdr:row>
          <xdr:rowOff>209550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20</xdr:row>
          <xdr:rowOff>209550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21</xdr:row>
          <xdr:rowOff>123825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23</xdr:row>
          <xdr:rowOff>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24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24</xdr:row>
          <xdr:rowOff>209550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26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27</xdr:row>
          <xdr:rowOff>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209550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29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29</xdr:row>
          <xdr:rowOff>209550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31</xdr:row>
          <xdr:rowOff>28575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9525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209550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695325</xdr:colOff>
          <xdr:row>33</xdr:row>
          <xdr:rowOff>247650</xdr:rowOff>
        </xdr:from>
        <xdr:to>
          <xdr:col>5</xdr:col>
          <xdr:colOff>142875</xdr:colOff>
          <xdr:row>34</xdr:row>
          <xdr:rowOff>85725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34</xdr:row>
          <xdr:rowOff>85725</xdr:rowOff>
        </xdr:from>
        <xdr:to>
          <xdr:col>5</xdr:col>
          <xdr:colOff>171450</xdr:colOff>
          <xdr:row>34</xdr:row>
          <xdr:rowOff>295275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36</xdr:row>
          <xdr:rowOff>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hu-H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hasz.kristof@ckik.hu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61" Type="http://schemas.openxmlformats.org/officeDocument/2006/relationships/ctrlProp" Target="../ctrlProps/ctrlProp58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R477"/>
  <sheetViews>
    <sheetView tabSelected="1" zoomScaleNormal="100" workbookViewId="0">
      <selection activeCell="L17" sqref="L17"/>
    </sheetView>
  </sheetViews>
  <sheetFormatPr defaultRowHeight="15" x14ac:dyDescent="0.25"/>
  <cols>
    <col min="1" max="1" width="4.28515625" style="22" customWidth="1"/>
    <col min="2" max="2" width="26.85546875" style="22" customWidth="1"/>
    <col min="3" max="3" width="39.85546875" style="22" customWidth="1"/>
    <col min="4" max="4" width="14.85546875" style="22" customWidth="1"/>
    <col min="5" max="5" width="4.140625" style="22" customWidth="1"/>
    <col min="6" max="6" width="40.7109375" style="22" customWidth="1"/>
    <col min="7" max="7" width="9.140625" style="22"/>
    <col min="8" max="8" width="6.140625" style="22" customWidth="1"/>
    <col min="9" max="9" width="2.42578125" style="22" customWidth="1"/>
    <col min="10" max="10" width="2.7109375" style="22" customWidth="1"/>
    <col min="11" max="12" width="9.140625" style="40"/>
    <col min="13" max="13" width="15.28515625" style="40" customWidth="1"/>
    <col min="14" max="18" width="9.140625" style="40"/>
    <col min="19" max="16384" width="9.140625" style="22"/>
  </cols>
  <sheetData>
    <row r="1" spans="1:10" ht="32.25" customHeight="1" x14ac:dyDescent="0.25">
      <c r="A1" s="38"/>
      <c r="B1" s="95" t="s">
        <v>44</v>
      </c>
      <c r="C1" s="96"/>
      <c r="D1" s="96"/>
      <c r="E1" s="96"/>
      <c r="F1" s="96"/>
      <c r="G1" s="96"/>
      <c r="H1" s="96"/>
      <c r="I1" s="38"/>
      <c r="J1" s="38"/>
    </row>
    <row r="2" spans="1:10" ht="23.25" x14ac:dyDescent="0.35">
      <c r="A2" s="38"/>
      <c r="B2" s="42" t="s">
        <v>0</v>
      </c>
      <c r="C2" s="102" t="s">
        <v>77</v>
      </c>
      <c r="D2" s="101"/>
      <c r="E2" s="101"/>
      <c r="F2" s="101"/>
      <c r="G2" s="101"/>
      <c r="H2" s="101"/>
      <c r="I2" s="38"/>
      <c r="J2" s="38"/>
    </row>
    <row r="3" spans="1:10" ht="20.25" x14ac:dyDescent="0.3">
      <c r="A3" s="38"/>
      <c r="B3" s="42" t="s">
        <v>1</v>
      </c>
      <c r="C3" s="111" t="s">
        <v>78</v>
      </c>
      <c r="I3" s="38"/>
      <c r="J3" s="38"/>
    </row>
    <row r="4" spans="1:10" ht="23.25" x14ac:dyDescent="0.35">
      <c r="A4" s="38"/>
      <c r="B4" s="42" t="s">
        <v>3</v>
      </c>
      <c r="C4" s="100" t="s">
        <v>76</v>
      </c>
      <c r="D4" s="104"/>
      <c r="E4" s="104"/>
      <c r="F4" s="104"/>
      <c r="G4" s="104"/>
      <c r="H4" s="105"/>
      <c r="I4" s="38"/>
      <c r="J4" s="38"/>
    </row>
    <row r="5" spans="1:10" x14ac:dyDescent="0.25">
      <c r="A5" s="38"/>
      <c r="B5" s="38"/>
      <c r="C5" s="38"/>
      <c r="D5" s="38"/>
      <c r="E5" s="38"/>
      <c r="F5" s="38"/>
      <c r="G5" s="38"/>
      <c r="H5" s="38"/>
      <c r="I5" s="38"/>
      <c r="J5" s="38"/>
    </row>
    <row r="6" spans="1:10" ht="49.5" customHeight="1" x14ac:dyDescent="0.25">
      <c r="A6" s="38"/>
      <c r="B6" s="103" t="s">
        <v>2</v>
      </c>
      <c r="C6" s="103"/>
      <c r="D6" s="103"/>
      <c r="E6" s="103"/>
      <c r="F6" s="103"/>
      <c r="G6" s="103"/>
      <c r="H6" s="103"/>
      <c r="I6" s="38"/>
      <c r="J6" s="38"/>
    </row>
    <row r="7" spans="1:10" ht="37.5" customHeight="1" x14ac:dyDescent="0.25">
      <c r="A7" s="38"/>
      <c r="B7" s="106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20 pontot el kell érni. A tanulói és tanári értékelés tekintetében, maximum 10 darab irányelvben lehet eltérés.</v>
      </c>
      <c r="C7" s="106"/>
      <c r="D7" s="106"/>
      <c r="E7" s="106"/>
      <c r="F7" s="106"/>
      <c r="G7" s="106"/>
      <c r="H7" s="106"/>
      <c r="I7" s="38"/>
      <c r="J7" s="38"/>
    </row>
    <row r="8" spans="1:10" x14ac:dyDescent="0.25">
      <c r="A8" s="38"/>
      <c r="B8" s="38"/>
      <c r="C8" s="38"/>
      <c r="D8" s="38"/>
      <c r="E8" s="38"/>
      <c r="F8" s="38"/>
      <c r="G8" s="38"/>
      <c r="H8" s="38"/>
      <c r="I8" s="38"/>
      <c r="J8" s="38"/>
    </row>
    <row r="9" spans="1:10" x14ac:dyDescent="0.25">
      <c r="A9" s="38"/>
      <c r="B9" s="39" t="s">
        <v>33</v>
      </c>
      <c r="C9" s="38"/>
      <c r="D9" s="38"/>
      <c r="E9" s="38"/>
      <c r="F9" s="38"/>
      <c r="G9" s="38"/>
      <c r="H9" s="38"/>
      <c r="I9" s="38"/>
      <c r="J9" s="38"/>
    </row>
    <row r="10" spans="1:10" ht="15" customHeight="1" x14ac:dyDescent="0.25">
      <c r="A10" s="38"/>
      <c r="B10" s="93" t="s">
        <v>30</v>
      </c>
      <c r="C10" s="94"/>
      <c r="D10" s="81">
        <f>SUM(Irányelvek!G:G)</f>
        <v>80</v>
      </c>
      <c r="E10" s="38"/>
      <c r="F10" s="91" t="s">
        <v>45</v>
      </c>
      <c r="G10" s="91"/>
      <c r="H10" s="91"/>
      <c r="I10" s="38"/>
      <c r="J10" s="38"/>
    </row>
    <row r="11" spans="1:10" x14ac:dyDescent="0.25">
      <c r="A11" s="38"/>
      <c r="B11" s="97" t="s">
        <v>36</v>
      </c>
      <c r="C11" s="98"/>
      <c r="D11" s="82">
        <v>20</v>
      </c>
      <c r="E11" s="38"/>
      <c r="F11" s="92"/>
      <c r="G11" s="92"/>
      <c r="H11" s="92"/>
      <c r="I11" s="38"/>
      <c r="J11" s="38"/>
    </row>
    <row r="12" spans="1:10" x14ac:dyDescent="0.25">
      <c r="A12" s="38"/>
      <c r="B12" s="93" t="s">
        <v>54</v>
      </c>
      <c r="C12" s="94"/>
      <c r="D12" s="81">
        <v>20</v>
      </c>
      <c r="E12" s="38"/>
      <c r="F12" s="92"/>
      <c r="G12" s="92"/>
      <c r="H12" s="92"/>
      <c r="I12" s="38"/>
      <c r="J12" s="38"/>
    </row>
    <row r="13" spans="1:10" x14ac:dyDescent="0.25">
      <c r="A13" s="38"/>
      <c r="B13" s="93" t="s">
        <v>55</v>
      </c>
      <c r="C13" s="94"/>
      <c r="D13" s="81">
        <v>40</v>
      </c>
      <c r="E13" s="38"/>
      <c r="F13" s="92"/>
      <c r="G13" s="92"/>
      <c r="H13" s="92"/>
      <c r="I13" s="38"/>
      <c r="J13" s="38"/>
    </row>
    <row r="14" spans="1:10" x14ac:dyDescent="0.25">
      <c r="A14" s="38"/>
      <c r="B14" s="38"/>
      <c r="C14" s="38"/>
      <c r="D14" s="38"/>
      <c r="E14" s="38"/>
      <c r="F14" s="92"/>
      <c r="G14" s="92"/>
      <c r="H14" s="92"/>
      <c r="I14" s="38"/>
      <c r="J14" s="38"/>
    </row>
    <row r="15" spans="1:10" x14ac:dyDescent="0.25">
      <c r="A15" s="38"/>
      <c r="B15" s="39" t="s">
        <v>53</v>
      </c>
      <c r="C15" s="39"/>
      <c r="D15" s="39"/>
      <c r="E15" s="38"/>
      <c r="F15" s="38"/>
      <c r="G15" s="38"/>
      <c r="H15" s="38"/>
      <c r="I15" s="38"/>
      <c r="J15" s="38"/>
    </row>
    <row r="16" spans="1:10" ht="15" hidden="1" customHeight="1" x14ac:dyDescent="0.25">
      <c r="A16" s="38"/>
      <c r="B16" s="93" t="s">
        <v>39</v>
      </c>
      <c r="C16" s="94"/>
      <c r="D16" s="37" t="b">
        <f t="array" ref="D16">IF(COUNTIFS(Irányelvek!D2:D36,"=hamis",Irányelvek!F2:F36,"=Igaz")=0,TRUE,FALSE)</f>
        <v>1</v>
      </c>
      <c r="E16" s="38"/>
      <c r="F16" s="38"/>
      <c r="G16" s="38"/>
      <c r="H16" s="38"/>
      <c r="I16" s="38"/>
      <c r="J16" s="38"/>
    </row>
    <row r="17" spans="1:10" ht="31.5" customHeight="1" x14ac:dyDescent="0.25">
      <c r="A17" s="38"/>
      <c r="B17" s="93" t="s">
        <v>32</v>
      </c>
      <c r="C17" s="94"/>
      <c r="D17" s="41">
        <f>SUM(Irányelvek!H2:H36)</f>
        <v>80</v>
      </c>
      <c r="E17" s="38"/>
      <c r="F17" s="90" t="str">
        <f>VLOOKUP(D20,Ponthatárok!$C$3:$D$7,2,TRUE)</f>
        <v>Jeles (5)</v>
      </c>
      <c r="G17" s="90"/>
      <c r="H17" s="90"/>
      <c r="I17" s="38"/>
      <c r="J17" s="38"/>
    </row>
    <row r="18" spans="1:10" ht="31.5" customHeight="1" x14ac:dyDescent="0.25">
      <c r="A18" s="38"/>
      <c r="B18" s="109" t="s">
        <v>56</v>
      </c>
      <c r="C18" s="110"/>
      <c r="D18" s="44">
        <f>IF(D17&gt;D11,VLOOKUP(SUM(Irányelvek!J2:J36),Ponthatárok!G2:H12,2,TRUE),0)</f>
        <v>20</v>
      </c>
      <c r="E18" s="38"/>
      <c r="F18" s="90"/>
      <c r="G18" s="90"/>
      <c r="H18" s="90"/>
      <c r="I18" s="38"/>
      <c r="J18" s="38"/>
    </row>
    <row r="19" spans="1:10" x14ac:dyDescent="0.25">
      <c r="A19" s="38"/>
      <c r="B19" s="107" t="s">
        <v>57</v>
      </c>
      <c r="C19" s="108"/>
      <c r="D19" s="83">
        <v>40</v>
      </c>
      <c r="E19" s="38"/>
      <c r="F19" s="90"/>
      <c r="G19" s="90"/>
      <c r="H19" s="90"/>
      <c r="I19" s="38"/>
      <c r="J19" s="38"/>
    </row>
    <row r="20" spans="1:10" x14ac:dyDescent="0.25">
      <c r="A20" s="38"/>
      <c r="B20" s="93" t="s">
        <v>58</v>
      </c>
      <c r="C20" s="94"/>
      <c r="D20" s="41">
        <f>SUM(D17:D19)</f>
        <v>140</v>
      </c>
      <c r="E20" s="38"/>
      <c r="F20" s="99" t="str">
        <f>CONCATENATE("Az önértékelés alapján ",VLOOKUP(D20,Ponthatárok!$C$3:$D$7,2,TRUE), "  érdemjegyet kapnál rá.")</f>
        <v>Az önértékelés alapján Jeles (5)  érdemjegyet kapnál rá.</v>
      </c>
      <c r="G20" s="99"/>
      <c r="H20" s="99"/>
      <c r="I20" s="38"/>
      <c r="J20" s="38"/>
    </row>
    <row r="21" spans="1:10" x14ac:dyDescent="0.25">
      <c r="A21" s="38"/>
      <c r="B21" s="43"/>
      <c r="C21" s="43"/>
      <c r="D21" s="43"/>
      <c r="E21" s="38"/>
      <c r="F21" s="43"/>
      <c r="G21" s="43"/>
      <c r="H21" s="43"/>
      <c r="I21" s="38"/>
      <c r="J21" s="38"/>
    </row>
    <row r="22" spans="1:10" s="40" customFormat="1" x14ac:dyDescent="0.25"/>
    <row r="23" spans="1:10" s="40" customFormat="1" x14ac:dyDescent="0.25"/>
    <row r="24" spans="1:10" s="40" customFormat="1" x14ac:dyDescent="0.25"/>
    <row r="25" spans="1:10" s="40" customFormat="1" x14ac:dyDescent="0.25"/>
    <row r="26" spans="1:10" s="40" customFormat="1" x14ac:dyDescent="0.25"/>
    <row r="27" spans="1:10" s="40" customFormat="1" x14ac:dyDescent="0.25"/>
    <row r="28" spans="1:10" s="40" customFormat="1" x14ac:dyDescent="0.25"/>
    <row r="29" spans="1:10" s="40" customFormat="1" x14ac:dyDescent="0.25"/>
    <row r="30" spans="1:10" s="40" customFormat="1" x14ac:dyDescent="0.25"/>
    <row r="31" spans="1:10" s="40" customFormat="1" x14ac:dyDescent="0.25"/>
    <row r="32" spans="1:10" s="40" customFormat="1" x14ac:dyDescent="0.25"/>
    <row r="33" s="40" customFormat="1" x14ac:dyDescent="0.25"/>
    <row r="34" s="40" customFormat="1" x14ac:dyDescent="0.25"/>
    <row r="35" s="40" customFormat="1" x14ac:dyDescent="0.25"/>
    <row r="36" s="40" customFormat="1" x14ac:dyDescent="0.25"/>
    <row r="37" s="40" customFormat="1" x14ac:dyDescent="0.25"/>
    <row r="38" s="40" customFormat="1" x14ac:dyDescent="0.25"/>
    <row r="39" s="40" customFormat="1" x14ac:dyDescent="0.25"/>
    <row r="40" s="40" customFormat="1" x14ac:dyDescent="0.25"/>
    <row r="41" s="40" customFormat="1" x14ac:dyDescent="0.25"/>
    <row r="42" s="40" customFormat="1" x14ac:dyDescent="0.25"/>
    <row r="43" s="40" customFormat="1" x14ac:dyDescent="0.25"/>
    <row r="44" s="40" customFormat="1" x14ac:dyDescent="0.25"/>
    <row r="45" s="40" customFormat="1" x14ac:dyDescent="0.25"/>
    <row r="46" s="40" customFormat="1" x14ac:dyDescent="0.25"/>
    <row r="47" s="40" customFormat="1" x14ac:dyDescent="0.25"/>
    <row r="48" s="40" customFormat="1" x14ac:dyDescent="0.25"/>
    <row r="49" s="40" customFormat="1" x14ac:dyDescent="0.25"/>
    <row r="50" s="40" customFormat="1" x14ac:dyDescent="0.25"/>
    <row r="51" s="40" customFormat="1" x14ac:dyDescent="0.25"/>
    <row r="52" s="40" customFormat="1" x14ac:dyDescent="0.25"/>
    <row r="53" s="40" customFormat="1" x14ac:dyDescent="0.25"/>
    <row r="54" s="40" customFormat="1" x14ac:dyDescent="0.25"/>
    <row r="55" s="40" customFormat="1" x14ac:dyDescent="0.25"/>
    <row r="56" s="40" customFormat="1" x14ac:dyDescent="0.25"/>
    <row r="57" s="40" customFormat="1" x14ac:dyDescent="0.25"/>
    <row r="58" s="40" customFormat="1" x14ac:dyDescent="0.25"/>
    <row r="59" s="40" customFormat="1" x14ac:dyDescent="0.25"/>
    <row r="60" s="40" customFormat="1" x14ac:dyDescent="0.25"/>
    <row r="61" s="40" customFormat="1" x14ac:dyDescent="0.25"/>
    <row r="62" s="40" customFormat="1" x14ac:dyDescent="0.25"/>
    <row r="63" s="40" customFormat="1" x14ac:dyDescent="0.25"/>
    <row r="64" s="40" customFormat="1" x14ac:dyDescent="0.25"/>
    <row r="65" s="40" customFormat="1" x14ac:dyDescent="0.25"/>
    <row r="66" s="40" customFormat="1" x14ac:dyDescent="0.25"/>
    <row r="67" s="40" customFormat="1" x14ac:dyDescent="0.25"/>
    <row r="68" s="40" customFormat="1" x14ac:dyDescent="0.25"/>
    <row r="69" s="40" customFormat="1" x14ac:dyDescent="0.25"/>
    <row r="70" s="40" customFormat="1" x14ac:dyDescent="0.25"/>
    <row r="71" s="40" customFormat="1" x14ac:dyDescent="0.25"/>
    <row r="72" s="40" customFormat="1" x14ac:dyDescent="0.25"/>
    <row r="73" s="40" customFormat="1" x14ac:dyDescent="0.25"/>
    <row r="74" s="40" customFormat="1" x14ac:dyDescent="0.25"/>
    <row r="75" s="40" customFormat="1" x14ac:dyDescent="0.25"/>
    <row r="76" s="40" customFormat="1" x14ac:dyDescent="0.25"/>
    <row r="77" s="40" customFormat="1" x14ac:dyDescent="0.25"/>
    <row r="78" s="40" customFormat="1" x14ac:dyDescent="0.25"/>
    <row r="79" s="40" customFormat="1" x14ac:dyDescent="0.25"/>
    <row r="80" s="40" customFormat="1" x14ac:dyDescent="0.25"/>
    <row r="81" s="40" customFormat="1" x14ac:dyDescent="0.25"/>
    <row r="82" s="40" customFormat="1" x14ac:dyDescent="0.25"/>
    <row r="83" s="40" customFormat="1" x14ac:dyDescent="0.25"/>
    <row r="84" s="40" customFormat="1" x14ac:dyDescent="0.25"/>
    <row r="85" s="40" customFormat="1" x14ac:dyDescent="0.25"/>
    <row r="86" s="40" customFormat="1" x14ac:dyDescent="0.25"/>
    <row r="87" s="40" customFormat="1" x14ac:dyDescent="0.25"/>
    <row r="88" s="40" customFormat="1" x14ac:dyDescent="0.25"/>
    <row r="89" s="40" customFormat="1" x14ac:dyDescent="0.25"/>
    <row r="90" s="40" customFormat="1" x14ac:dyDescent="0.25"/>
    <row r="91" s="40" customFormat="1" x14ac:dyDescent="0.25"/>
    <row r="92" s="40" customFormat="1" x14ac:dyDescent="0.25"/>
    <row r="93" s="40" customFormat="1" x14ac:dyDescent="0.25"/>
    <row r="94" s="40" customFormat="1" x14ac:dyDescent="0.25"/>
    <row r="95" s="40" customFormat="1" x14ac:dyDescent="0.25"/>
    <row r="96" s="40" customFormat="1" x14ac:dyDescent="0.25"/>
    <row r="97" s="40" customFormat="1" x14ac:dyDescent="0.25"/>
    <row r="98" s="40" customFormat="1" x14ac:dyDescent="0.25"/>
    <row r="99" s="40" customFormat="1" x14ac:dyDescent="0.25"/>
    <row r="100" s="40" customFormat="1" x14ac:dyDescent="0.25"/>
    <row r="101" s="40" customFormat="1" x14ac:dyDescent="0.25"/>
    <row r="102" s="40" customFormat="1" x14ac:dyDescent="0.25"/>
    <row r="103" s="40" customFormat="1" x14ac:dyDescent="0.25"/>
    <row r="104" s="40" customFormat="1" x14ac:dyDescent="0.25"/>
    <row r="105" s="40" customFormat="1" x14ac:dyDescent="0.25"/>
    <row r="106" s="40" customFormat="1" x14ac:dyDescent="0.25"/>
    <row r="107" s="40" customFormat="1" x14ac:dyDescent="0.25"/>
    <row r="108" s="40" customFormat="1" x14ac:dyDescent="0.25"/>
    <row r="109" s="40" customFormat="1" x14ac:dyDescent="0.25"/>
    <row r="110" s="40" customFormat="1" x14ac:dyDescent="0.25"/>
    <row r="111" s="40" customFormat="1" x14ac:dyDescent="0.25"/>
    <row r="112" s="40" customFormat="1" x14ac:dyDescent="0.25"/>
    <row r="113" s="40" customFormat="1" x14ac:dyDescent="0.25"/>
    <row r="114" s="40" customFormat="1" x14ac:dyDescent="0.25"/>
    <row r="115" s="40" customFormat="1" x14ac:dyDescent="0.25"/>
    <row r="116" s="40" customFormat="1" x14ac:dyDescent="0.25"/>
    <row r="117" s="40" customFormat="1" x14ac:dyDescent="0.25"/>
    <row r="118" s="40" customFormat="1" x14ac:dyDescent="0.25"/>
    <row r="119" s="40" customFormat="1" x14ac:dyDescent="0.25"/>
    <row r="120" s="40" customFormat="1" x14ac:dyDescent="0.25"/>
    <row r="121" s="40" customFormat="1" x14ac:dyDescent="0.25"/>
    <row r="122" s="40" customFormat="1" x14ac:dyDescent="0.25"/>
    <row r="123" s="40" customFormat="1" x14ac:dyDescent="0.25"/>
    <row r="124" s="40" customFormat="1" x14ac:dyDescent="0.25"/>
    <row r="125" s="40" customFormat="1" x14ac:dyDescent="0.25"/>
    <row r="126" s="40" customFormat="1" x14ac:dyDescent="0.25"/>
    <row r="127" s="40" customFormat="1" x14ac:dyDescent="0.25"/>
    <row r="128" s="40" customFormat="1" x14ac:dyDescent="0.25"/>
    <row r="129" s="40" customFormat="1" x14ac:dyDescent="0.25"/>
    <row r="130" s="40" customFormat="1" x14ac:dyDescent="0.25"/>
    <row r="131" s="40" customFormat="1" x14ac:dyDescent="0.25"/>
    <row r="132" s="40" customFormat="1" x14ac:dyDescent="0.25"/>
    <row r="133" s="40" customFormat="1" x14ac:dyDescent="0.25"/>
    <row r="134" s="40" customFormat="1" x14ac:dyDescent="0.25"/>
    <row r="135" s="40" customFormat="1" x14ac:dyDescent="0.25"/>
    <row r="136" s="40" customFormat="1" x14ac:dyDescent="0.25"/>
    <row r="137" s="40" customFormat="1" x14ac:dyDescent="0.25"/>
    <row r="138" s="40" customFormat="1" x14ac:dyDescent="0.25"/>
    <row r="139" s="40" customFormat="1" x14ac:dyDescent="0.25"/>
    <row r="140" s="40" customFormat="1" x14ac:dyDescent="0.25"/>
    <row r="141" s="40" customFormat="1" x14ac:dyDescent="0.25"/>
    <row r="142" s="40" customFormat="1" x14ac:dyDescent="0.25"/>
    <row r="143" s="40" customFormat="1" x14ac:dyDescent="0.25"/>
    <row r="144" s="40" customFormat="1" x14ac:dyDescent="0.25"/>
    <row r="145" s="40" customFormat="1" x14ac:dyDescent="0.25"/>
    <row r="146" s="40" customFormat="1" x14ac:dyDescent="0.25"/>
    <row r="147" s="40" customFormat="1" x14ac:dyDescent="0.25"/>
    <row r="148" s="40" customFormat="1" x14ac:dyDescent="0.25"/>
    <row r="149" s="40" customFormat="1" x14ac:dyDescent="0.25"/>
    <row r="150" s="40" customFormat="1" x14ac:dyDescent="0.25"/>
    <row r="151" s="40" customFormat="1" x14ac:dyDescent="0.25"/>
    <row r="152" s="40" customFormat="1" x14ac:dyDescent="0.25"/>
    <row r="153" s="40" customFormat="1" x14ac:dyDescent="0.25"/>
    <row r="154" s="40" customFormat="1" x14ac:dyDescent="0.25"/>
    <row r="155" s="40" customFormat="1" x14ac:dyDescent="0.25"/>
    <row r="156" s="40" customFormat="1" x14ac:dyDescent="0.25"/>
    <row r="157" s="40" customFormat="1" x14ac:dyDescent="0.25"/>
    <row r="158" s="40" customFormat="1" x14ac:dyDescent="0.25"/>
    <row r="159" s="40" customFormat="1" x14ac:dyDescent="0.25"/>
    <row r="160" s="40" customFormat="1" x14ac:dyDescent="0.25"/>
    <row r="161" s="40" customFormat="1" x14ac:dyDescent="0.25"/>
    <row r="162" s="40" customFormat="1" x14ac:dyDescent="0.25"/>
    <row r="163" s="40" customFormat="1" x14ac:dyDescent="0.25"/>
    <row r="164" s="40" customFormat="1" x14ac:dyDescent="0.25"/>
    <row r="165" s="40" customFormat="1" x14ac:dyDescent="0.25"/>
    <row r="166" s="40" customFormat="1" x14ac:dyDescent="0.25"/>
    <row r="167" s="40" customFormat="1" x14ac:dyDescent="0.25"/>
    <row r="168" s="40" customFormat="1" x14ac:dyDescent="0.25"/>
    <row r="169" s="40" customFormat="1" x14ac:dyDescent="0.25"/>
    <row r="170" s="40" customFormat="1" x14ac:dyDescent="0.25"/>
    <row r="171" s="40" customFormat="1" x14ac:dyDescent="0.25"/>
    <row r="172" s="40" customFormat="1" x14ac:dyDescent="0.25"/>
    <row r="173" s="40" customFormat="1" x14ac:dyDescent="0.25"/>
    <row r="174" s="40" customFormat="1" x14ac:dyDescent="0.25"/>
    <row r="175" s="40" customFormat="1" x14ac:dyDescent="0.25"/>
    <row r="176" s="40" customFormat="1" x14ac:dyDescent="0.25"/>
    <row r="177" s="40" customFormat="1" x14ac:dyDescent="0.25"/>
    <row r="178" s="40" customFormat="1" x14ac:dyDescent="0.25"/>
    <row r="179" s="40" customFormat="1" x14ac:dyDescent="0.25"/>
    <row r="180" s="40" customFormat="1" x14ac:dyDescent="0.25"/>
    <row r="181" s="40" customFormat="1" x14ac:dyDescent="0.25"/>
    <row r="182" s="40" customFormat="1" x14ac:dyDescent="0.25"/>
    <row r="183" s="40" customFormat="1" x14ac:dyDescent="0.25"/>
    <row r="184" s="40" customFormat="1" x14ac:dyDescent="0.25"/>
    <row r="185" s="40" customFormat="1" x14ac:dyDescent="0.25"/>
    <row r="186" s="40" customFormat="1" x14ac:dyDescent="0.25"/>
    <row r="187" s="40" customFormat="1" x14ac:dyDescent="0.25"/>
    <row r="188" s="40" customFormat="1" x14ac:dyDescent="0.25"/>
    <row r="189" s="40" customFormat="1" x14ac:dyDescent="0.25"/>
    <row r="190" s="40" customFormat="1" x14ac:dyDescent="0.25"/>
    <row r="191" s="40" customFormat="1" x14ac:dyDescent="0.25"/>
    <row r="192" s="40" customFormat="1" x14ac:dyDescent="0.25"/>
    <row r="193" s="40" customFormat="1" x14ac:dyDescent="0.25"/>
    <row r="194" s="40" customFormat="1" x14ac:dyDescent="0.25"/>
    <row r="195" s="40" customFormat="1" x14ac:dyDescent="0.25"/>
    <row r="196" s="40" customFormat="1" x14ac:dyDescent="0.25"/>
    <row r="197" s="40" customFormat="1" x14ac:dyDescent="0.25"/>
    <row r="198" s="40" customFormat="1" x14ac:dyDescent="0.25"/>
    <row r="199" s="40" customFormat="1" x14ac:dyDescent="0.25"/>
    <row r="200" s="40" customFormat="1" x14ac:dyDescent="0.25"/>
    <row r="201" s="40" customFormat="1" x14ac:dyDescent="0.25"/>
    <row r="202" s="40" customFormat="1" x14ac:dyDescent="0.25"/>
    <row r="203" s="40" customFormat="1" x14ac:dyDescent="0.25"/>
    <row r="204" s="40" customFormat="1" x14ac:dyDescent="0.25"/>
    <row r="205" s="40" customFormat="1" x14ac:dyDescent="0.25"/>
    <row r="206" s="40" customFormat="1" x14ac:dyDescent="0.25"/>
    <row r="207" s="40" customFormat="1" x14ac:dyDescent="0.25"/>
    <row r="208" s="40" customFormat="1" x14ac:dyDescent="0.25"/>
    <row r="209" s="40" customFormat="1" x14ac:dyDescent="0.25"/>
    <row r="210" s="40" customFormat="1" x14ac:dyDescent="0.25"/>
    <row r="211" s="40" customFormat="1" x14ac:dyDescent="0.25"/>
    <row r="212" s="40" customFormat="1" x14ac:dyDescent="0.25"/>
    <row r="213" s="40" customFormat="1" x14ac:dyDescent="0.25"/>
    <row r="214" s="40" customFormat="1" x14ac:dyDescent="0.25"/>
    <row r="215" s="40" customFormat="1" x14ac:dyDescent="0.25"/>
    <row r="216" s="40" customFormat="1" x14ac:dyDescent="0.25"/>
    <row r="217" s="40" customFormat="1" x14ac:dyDescent="0.25"/>
    <row r="218" s="40" customFormat="1" x14ac:dyDescent="0.25"/>
    <row r="219" s="40" customFormat="1" x14ac:dyDescent="0.25"/>
    <row r="220" s="40" customFormat="1" x14ac:dyDescent="0.25"/>
    <row r="221" s="40" customFormat="1" x14ac:dyDescent="0.25"/>
    <row r="222" s="40" customFormat="1" x14ac:dyDescent="0.25"/>
    <row r="223" s="40" customFormat="1" x14ac:dyDescent="0.25"/>
    <row r="224" s="40" customFormat="1" x14ac:dyDescent="0.25"/>
    <row r="225" s="40" customFormat="1" x14ac:dyDescent="0.25"/>
    <row r="226" s="40" customFormat="1" x14ac:dyDescent="0.25"/>
    <row r="227" s="40" customFormat="1" x14ac:dyDescent="0.25"/>
    <row r="228" s="40" customFormat="1" x14ac:dyDescent="0.25"/>
    <row r="229" s="40" customFormat="1" x14ac:dyDescent="0.25"/>
    <row r="230" s="40" customFormat="1" x14ac:dyDescent="0.25"/>
    <row r="231" s="40" customFormat="1" x14ac:dyDescent="0.25"/>
    <row r="232" s="40" customFormat="1" x14ac:dyDescent="0.25"/>
    <row r="233" s="40" customFormat="1" x14ac:dyDescent="0.25"/>
    <row r="234" s="40" customFormat="1" x14ac:dyDescent="0.25"/>
    <row r="235" s="40" customFormat="1" x14ac:dyDescent="0.25"/>
    <row r="236" s="40" customFormat="1" x14ac:dyDescent="0.25"/>
    <row r="237" s="40" customFormat="1" x14ac:dyDescent="0.25"/>
    <row r="238" s="40" customFormat="1" x14ac:dyDescent="0.25"/>
    <row r="239" s="40" customFormat="1" x14ac:dyDescent="0.25"/>
    <row r="240" s="40" customFormat="1" x14ac:dyDescent="0.25"/>
    <row r="241" s="40" customFormat="1" x14ac:dyDescent="0.25"/>
    <row r="242" s="40" customFormat="1" x14ac:dyDescent="0.25"/>
    <row r="243" s="40" customFormat="1" x14ac:dyDescent="0.25"/>
    <row r="244" s="40" customFormat="1" x14ac:dyDescent="0.25"/>
    <row r="245" s="40" customFormat="1" x14ac:dyDescent="0.25"/>
    <row r="246" s="40" customFormat="1" x14ac:dyDescent="0.25"/>
    <row r="247" s="40" customFormat="1" x14ac:dyDescent="0.25"/>
    <row r="248" s="40" customFormat="1" x14ac:dyDescent="0.25"/>
    <row r="249" s="40" customFormat="1" x14ac:dyDescent="0.25"/>
    <row r="250" s="40" customFormat="1" x14ac:dyDescent="0.25"/>
    <row r="251" s="40" customFormat="1" x14ac:dyDescent="0.25"/>
    <row r="252" s="40" customFormat="1" x14ac:dyDescent="0.25"/>
    <row r="253" s="40" customFormat="1" x14ac:dyDescent="0.25"/>
    <row r="254" s="40" customFormat="1" x14ac:dyDescent="0.25"/>
    <row r="255" s="40" customFormat="1" x14ac:dyDescent="0.25"/>
    <row r="256" s="40" customFormat="1" x14ac:dyDescent="0.25"/>
    <row r="257" s="40" customFormat="1" x14ac:dyDescent="0.25"/>
    <row r="258" s="40" customFormat="1" x14ac:dyDescent="0.25"/>
    <row r="259" s="40" customFormat="1" x14ac:dyDescent="0.25"/>
    <row r="260" s="40" customFormat="1" x14ac:dyDescent="0.25"/>
    <row r="261" s="40" customFormat="1" x14ac:dyDescent="0.25"/>
    <row r="262" s="40" customFormat="1" x14ac:dyDescent="0.25"/>
    <row r="263" s="40" customFormat="1" x14ac:dyDescent="0.25"/>
    <row r="264" s="40" customFormat="1" x14ac:dyDescent="0.25"/>
    <row r="265" s="40" customFormat="1" x14ac:dyDescent="0.25"/>
    <row r="266" s="40" customFormat="1" x14ac:dyDescent="0.25"/>
    <row r="267" s="40" customFormat="1" x14ac:dyDescent="0.25"/>
    <row r="268" s="40" customFormat="1" x14ac:dyDescent="0.25"/>
    <row r="269" s="40" customFormat="1" x14ac:dyDescent="0.25"/>
    <row r="270" s="40" customFormat="1" x14ac:dyDescent="0.25"/>
    <row r="271" s="40" customFormat="1" x14ac:dyDescent="0.25"/>
    <row r="272" s="40" customFormat="1" x14ac:dyDescent="0.25"/>
    <row r="273" s="40" customFormat="1" x14ac:dyDescent="0.25"/>
    <row r="274" s="40" customFormat="1" x14ac:dyDescent="0.25"/>
    <row r="275" s="40" customFormat="1" x14ac:dyDescent="0.25"/>
    <row r="276" s="40" customFormat="1" x14ac:dyDescent="0.25"/>
    <row r="277" s="40" customFormat="1" x14ac:dyDescent="0.25"/>
    <row r="278" s="40" customFormat="1" x14ac:dyDescent="0.25"/>
    <row r="279" s="40" customFormat="1" x14ac:dyDescent="0.25"/>
    <row r="280" s="40" customFormat="1" x14ac:dyDescent="0.25"/>
    <row r="281" s="40" customFormat="1" x14ac:dyDescent="0.25"/>
    <row r="282" s="40" customFormat="1" x14ac:dyDescent="0.25"/>
    <row r="283" s="40" customFormat="1" x14ac:dyDescent="0.25"/>
    <row r="284" s="40" customFormat="1" x14ac:dyDescent="0.25"/>
    <row r="285" s="40" customFormat="1" x14ac:dyDescent="0.25"/>
    <row r="286" s="40" customFormat="1" x14ac:dyDescent="0.25"/>
    <row r="287" s="40" customFormat="1" x14ac:dyDescent="0.25"/>
    <row r="288" s="40" customFormat="1" x14ac:dyDescent="0.25"/>
    <row r="289" s="40" customFormat="1" x14ac:dyDescent="0.25"/>
    <row r="290" s="40" customFormat="1" x14ac:dyDescent="0.25"/>
    <row r="291" s="40" customFormat="1" x14ac:dyDescent="0.25"/>
    <row r="292" s="40" customFormat="1" x14ac:dyDescent="0.25"/>
    <row r="293" s="40" customFormat="1" x14ac:dyDescent="0.25"/>
    <row r="294" s="40" customFormat="1" x14ac:dyDescent="0.25"/>
    <row r="295" s="40" customFormat="1" x14ac:dyDescent="0.25"/>
    <row r="296" s="40" customFormat="1" x14ac:dyDescent="0.25"/>
    <row r="297" s="40" customFormat="1" x14ac:dyDescent="0.25"/>
    <row r="298" s="40" customFormat="1" x14ac:dyDescent="0.25"/>
    <row r="299" s="40" customFormat="1" x14ac:dyDescent="0.25"/>
    <row r="300" s="40" customFormat="1" x14ac:dyDescent="0.25"/>
    <row r="301" s="40" customFormat="1" x14ac:dyDescent="0.25"/>
    <row r="302" s="40" customFormat="1" x14ac:dyDescent="0.25"/>
    <row r="303" s="40" customFormat="1" x14ac:dyDescent="0.25"/>
    <row r="304" s="40" customFormat="1" x14ac:dyDescent="0.25"/>
    <row r="305" s="40" customFormat="1" x14ac:dyDescent="0.25"/>
    <row r="306" s="40" customFormat="1" x14ac:dyDescent="0.25"/>
    <row r="307" s="40" customFormat="1" x14ac:dyDescent="0.25"/>
    <row r="308" s="40" customFormat="1" x14ac:dyDescent="0.25"/>
    <row r="309" s="40" customFormat="1" x14ac:dyDescent="0.25"/>
    <row r="310" s="40" customFormat="1" x14ac:dyDescent="0.25"/>
    <row r="311" s="40" customFormat="1" x14ac:dyDescent="0.25"/>
    <row r="312" s="40" customFormat="1" x14ac:dyDescent="0.25"/>
    <row r="313" s="40" customFormat="1" x14ac:dyDescent="0.25"/>
    <row r="314" s="40" customFormat="1" x14ac:dyDescent="0.25"/>
    <row r="315" s="40" customFormat="1" x14ac:dyDescent="0.25"/>
    <row r="316" s="40" customFormat="1" x14ac:dyDescent="0.25"/>
    <row r="317" s="40" customFormat="1" x14ac:dyDescent="0.25"/>
    <row r="318" s="40" customFormat="1" x14ac:dyDescent="0.25"/>
    <row r="319" s="40" customFormat="1" x14ac:dyDescent="0.25"/>
    <row r="320" s="40" customFormat="1" x14ac:dyDescent="0.25"/>
    <row r="321" s="40" customFormat="1" x14ac:dyDescent="0.25"/>
    <row r="322" s="40" customFormat="1" x14ac:dyDescent="0.25"/>
    <row r="323" s="40" customFormat="1" x14ac:dyDescent="0.25"/>
    <row r="324" s="40" customFormat="1" x14ac:dyDescent="0.25"/>
    <row r="325" s="40" customFormat="1" x14ac:dyDescent="0.25"/>
    <row r="326" s="40" customFormat="1" x14ac:dyDescent="0.25"/>
    <row r="327" s="40" customFormat="1" x14ac:dyDescent="0.25"/>
    <row r="328" s="40" customFormat="1" x14ac:dyDescent="0.25"/>
    <row r="329" s="40" customFormat="1" x14ac:dyDescent="0.25"/>
    <row r="330" s="40" customFormat="1" x14ac:dyDescent="0.25"/>
    <row r="331" s="40" customFormat="1" x14ac:dyDescent="0.25"/>
    <row r="332" s="40" customFormat="1" x14ac:dyDescent="0.25"/>
    <row r="333" s="40" customFormat="1" x14ac:dyDescent="0.25"/>
    <row r="334" s="40" customFormat="1" x14ac:dyDescent="0.25"/>
    <row r="335" s="40" customFormat="1" x14ac:dyDescent="0.25"/>
    <row r="336" s="40" customFormat="1" x14ac:dyDescent="0.25"/>
    <row r="337" s="40" customFormat="1" x14ac:dyDescent="0.25"/>
    <row r="338" s="40" customFormat="1" x14ac:dyDescent="0.25"/>
    <row r="339" s="40" customFormat="1" x14ac:dyDescent="0.25"/>
    <row r="340" s="40" customFormat="1" x14ac:dyDescent="0.25"/>
    <row r="341" s="40" customFormat="1" x14ac:dyDescent="0.25"/>
    <row r="342" s="40" customFormat="1" x14ac:dyDescent="0.25"/>
    <row r="343" s="40" customFormat="1" x14ac:dyDescent="0.25"/>
    <row r="344" s="40" customFormat="1" x14ac:dyDescent="0.25"/>
    <row r="345" s="40" customFormat="1" x14ac:dyDescent="0.25"/>
    <row r="346" s="40" customFormat="1" x14ac:dyDescent="0.25"/>
    <row r="347" s="40" customFormat="1" x14ac:dyDescent="0.25"/>
    <row r="348" s="40" customFormat="1" x14ac:dyDescent="0.25"/>
    <row r="349" s="40" customFormat="1" x14ac:dyDescent="0.25"/>
    <row r="350" s="40" customFormat="1" x14ac:dyDescent="0.25"/>
    <row r="351" s="40" customFormat="1" x14ac:dyDescent="0.25"/>
    <row r="352" s="40" customFormat="1" x14ac:dyDescent="0.25"/>
    <row r="353" s="40" customFormat="1" x14ac:dyDescent="0.25"/>
    <row r="354" s="40" customFormat="1" x14ac:dyDescent="0.25"/>
    <row r="355" s="40" customFormat="1" x14ac:dyDescent="0.25"/>
    <row r="356" s="40" customFormat="1" x14ac:dyDescent="0.25"/>
    <row r="357" s="40" customFormat="1" x14ac:dyDescent="0.25"/>
    <row r="358" s="40" customFormat="1" x14ac:dyDescent="0.25"/>
    <row r="359" s="40" customFormat="1" x14ac:dyDescent="0.25"/>
    <row r="360" s="40" customFormat="1" x14ac:dyDescent="0.25"/>
    <row r="361" s="40" customFormat="1" x14ac:dyDescent="0.25"/>
    <row r="362" s="40" customFormat="1" x14ac:dyDescent="0.25"/>
    <row r="363" s="40" customFormat="1" x14ac:dyDescent="0.25"/>
    <row r="364" s="40" customFormat="1" x14ac:dyDescent="0.25"/>
    <row r="365" s="40" customFormat="1" x14ac:dyDescent="0.25"/>
    <row r="366" s="40" customFormat="1" x14ac:dyDescent="0.25"/>
    <row r="367" s="40" customFormat="1" x14ac:dyDescent="0.25"/>
    <row r="368" s="40" customFormat="1" x14ac:dyDescent="0.25"/>
    <row r="369" s="40" customFormat="1" x14ac:dyDescent="0.25"/>
    <row r="370" s="40" customFormat="1" x14ac:dyDescent="0.25"/>
    <row r="371" s="40" customFormat="1" x14ac:dyDescent="0.25"/>
    <row r="372" s="40" customFormat="1" x14ac:dyDescent="0.25"/>
    <row r="373" s="40" customFormat="1" x14ac:dyDescent="0.25"/>
    <row r="374" s="40" customFormat="1" x14ac:dyDescent="0.25"/>
    <row r="375" s="40" customFormat="1" x14ac:dyDescent="0.25"/>
    <row r="376" s="40" customFormat="1" x14ac:dyDescent="0.25"/>
    <row r="377" s="40" customFormat="1" x14ac:dyDescent="0.25"/>
    <row r="378" s="40" customFormat="1" x14ac:dyDescent="0.25"/>
    <row r="379" s="40" customFormat="1" x14ac:dyDescent="0.25"/>
    <row r="380" s="40" customFormat="1" x14ac:dyDescent="0.25"/>
    <row r="381" s="40" customFormat="1" x14ac:dyDescent="0.25"/>
    <row r="382" s="40" customFormat="1" x14ac:dyDescent="0.25"/>
    <row r="383" s="40" customFormat="1" x14ac:dyDescent="0.25"/>
    <row r="384" s="40" customFormat="1" x14ac:dyDescent="0.25"/>
    <row r="385" s="40" customFormat="1" x14ac:dyDescent="0.25"/>
    <row r="386" s="40" customFormat="1" x14ac:dyDescent="0.25"/>
    <row r="387" s="40" customFormat="1" x14ac:dyDescent="0.25"/>
    <row r="388" s="40" customFormat="1" x14ac:dyDescent="0.25"/>
    <row r="389" s="40" customFormat="1" x14ac:dyDescent="0.25"/>
    <row r="390" s="40" customFormat="1" x14ac:dyDescent="0.25"/>
    <row r="391" s="40" customFormat="1" x14ac:dyDescent="0.25"/>
    <row r="392" s="40" customFormat="1" x14ac:dyDescent="0.25"/>
    <row r="393" s="40" customFormat="1" x14ac:dyDescent="0.25"/>
    <row r="394" s="40" customFormat="1" x14ac:dyDescent="0.25"/>
    <row r="395" s="40" customFormat="1" x14ac:dyDescent="0.25"/>
    <row r="396" s="40" customFormat="1" x14ac:dyDescent="0.25"/>
    <row r="397" s="40" customFormat="1" x14ac:dyDescent="0.25"/>
    <row r="398" s="40" customFormat="1" x14ac:dyDescent="0.25"/>
    <row r="399" s="40" customFormat="1" x14ac:dyDescent="0.25"/>
    <row r="400" s="40" customFormat="1" x14ac:dyDescent="0.25"/>
    <row r="401" s="40" customFormat="1" x14ac:dyDescent="0.25"/>
    <row r="402" s="40" customFormat="1" x14ac:dyDescent="0.25"/>
    <row r="403" s="40" customFormat="1" x14ac:dyDescent="0.25"/>
    <row r="404" s="40" customFormat="1" x14ac:dyDescent="0.25"/>
    <row r="405" s="40" customFormat="1" x14ac:dyDescent="0.25"/>
    <row r="406" s="40" customFormat="1" x14ac:dyDescent="0.25"/>
    <row r="407" s="40" customFormat="1" x14ac:dyDescent="0.25"/>
    <row r="408" s="40" customFormat="1" x14ac:dyDescent="0.25"/>
    <row r="409" s="40" customFormat="1" x14ac:dyDescent="0.25"/>
    <row r="410" s="40" customFormat="1" x14ac:dyDescent="0.25"/>
    <row r="411" s="40" customFormat="1" x14ac:dyDescent="0.25"/>
    <row r="412" s="40" customFormat="1" x14ac:dyDescent="0.25"/>
    <row r="413" s="40" customFormat="1" x14ac:dyDescent="0.25"/>
    <row r="414" s="40" customFormat="1" x14ac:dyDescent="0.25"/>
    <row r="415" s="40" customFormat="1" x14ac:dyDescent="0.25"/>
    <row r="416" s="40" customFormat="1" x14ac:dyDescent="0.25"/>
    <row r="417" s="40" customFormat="1" x14ac:dyDescent="0.25"/>
    <row r="418" s="40" customFormat="1" x14ac:dyDescent="0.25"/>
    <row r="419" s="40" customFormat="1" x14ac:dyDescent="0.25"/>
    <row r="420" s="40" customFormat="1" x14ac:dyDescent="0.25"/>
    <row r="421" s="40" customFormat="1" x14ac:dyDescent="0.25"/>
    <row r="422" s="40" customFormat="1" x14ac:dyDescent="0.25"/>
    <row r="423" s="40" customFormat="1" x14ac:dyDescent="0.25"/>
    <row r="424" s="40" customFormat="1" x14ac:dyDescent="0.25"/>
    <row r="425" s="40" customFormat="1" x14ac:dyDescent="0.25"/>
    <row r="426" s="40" customFormat="1" x14ac:dyDescent="0.25"/>
    <row r="427" s="40" customFormat="1" x14ac:dyDescent="0.25"/>
    <row r="428" s="40" customFormat="1" x14ac:dyDescent="0.25"/>
    <row r="429" s="40" customFormat="1" x14ac:dyDescent="0.25"/>
    <row r="430" s="40" customFormat="1" x14ac:dyDescent="0.25"/>
    <row r="431" s="40" customFormat="1" x14ac:dyDescent="0.25"/>
    <row r="432" s="40" customFormat="1" x14ac:dyDescent="0.25"/>
    <row r="433" s="40" customFormat="1" x14ac:dyDescent="0.25"/>
    <row r="434" s="40" customFormat="1" x14ac:dyDescent="0.25"/>
    <row r="435" s="40" customFormat="1" x14ac:dyDescent="0.25"/>
    <row r="436" s="40" customFormat="1" x14ac:dyDescent="0.25"/>
    <row r="437" s="40" customFormat="1" x14ac:dyDescent="0.25"/>
    <row r="438" s="40" customFormat="1" x14ac:dyDescent="0.25"/>
    <row r="439" s="40" customFormat="1" x14ac:dyDescent="0.25"/>
    <row r="440" s="40" customFormat="1" x14ac:dyDescent="0.25"/>
    <row r="441" s="40" customFormat="1" x14ac:dyDescent="0.25"/>
    <row r="442" s="40" customFormat="1" x14ac:dyDescent="0.25"/>
    <row r="443" s="40" customFormat="1" x14ac:dyDescent="0.25"/>
    <row r="444" s="40" customFormat="1" x14ac:dyDescent="0.25"/>
    <row r="445" s="40" customFormat="1" x14ac:dyDescent="0.25"/>
    <row r="446" s="40" customFormat="1" x14ac:dyDescent="0.25"/>
    <row r="447" s="40" customFormat="1" x14ac:dyDescent="0.25"/>
    <row r="448" s="40" customFormat="1" x14ac:dyDescent="0.25"/>
    <row r="449" s="40" customFormat="1" x14ac:dyDescent="0.25"/>
    <row r="450" s="40" customFormat="1" x14ac:dyDescent="0.25"/>
    <row r="451" s="40" customFormat="1" x14ac:dyDescent="0.25"/>
    <row r="452" s="40" customFormat="1" x14ac:dyDescent="0.25"/>
    <row r="453" s="40" customFormat="1" x14ac:dyDescent="0.25"/>
    <row r="454" s="40" customFormat="1" x14ac:dyDescent="0.25"/>
    <row r="455" s="40" customFormat="1" x14ac:dyDescent="0.25"/>
    <row r="456" s="40" customFormat="1" x14ac:dyDescent="0.25"/>
    <row r="457" s="40" customFormat="1" x14ac:dyDescent="0.25"/>
    <row r="458" s="40" customFormat="1" x14ac:dyDescent="0.25"/>
    <row r="459" s="40" customFormat="1" x14ac:dyDescent="0.25"/>
    <row r="460" s="40" customFormat="1" x14ac:dyDescent="0.25"/>
    <row r="461" s="40" customFormat="1" x14ac:dyDescent="0.25"/>
    <row r="462" s="40" customFormat="1" x14ac:dyDescent="0.25"/>
    <row r="463" s="40" customFormat="1" x14ac:dyDescent="0.25"/>
    <row r="464" s="40" customFormat="1" x14ac:dyDescent="0.25"/>
    <row r="465" spans="1:5" s="40" customFormat="1" x14ac:dyDescent="0.25"/>
    <row r="466" spans="1:5" s="40" customFormat="1" x14ac:dyDescent="0.25"/>
    <row r="467" spans="1:5" s="40" customFormat="1" x14ac:dyDescent="0.25"/>
    <row r="468" spans="1:5" s="40" customFormat="1" x14ac:dyDescent="0.25"/>
    <row r="469" spans="1:5" s="40" customFormat="1" x14ac:dyDescent="0.25"/>
    <row r="470" spans="1:5" s="40" customFormat="1" x14ac:dyDescent="0.25"/>
    <row r="471" spans="1:5" s="40" customFormat="1" x14ac:dyDescent="0.25"/>
    <row r="472" spans="1:5" s="40" customFormat="1" x14ac:dyDescent="0.25"/>
    <row r="473" spans="1:5" s="40" customFormat="1" x14ac:dyDescent="0.25"/>
    <row r="474" spans="1:5" s="40" customFormat="1" x14ac:dyDescent="0.25"/>
    <row r="475" spans="1:5" s="40" customFormat="1" x14ac:dyDescent="0.25"/>
    <row r="476" spans="1:5" s="40" customFormat="1" x14ac:dyDescent="0.25"/>
    <row r="477" spans="1:5" x14ac:dyDescent="0.25">
      <c r="A477" s="40"/>
      <c r="E477" s="40"/>
    </row>
  </sheetData>
  <mergeCells count="17">
    <mergeCell ref="F20:H20"/>
    <mergeCell ref="C2:H2"/>
    <mergeCell ref="B17:C17"/>
    <mergeCell ref="B6:H6"/>
    <mergeCell ref="C4:H4"/>
    <mergeCell ref="B7:H7"/>
    <mergeCell ref="B20:C20"/>
    <mergeCell ref="B19:C19"/>
    <mergeCell ref="B12:C12"/>
    <mergeCell ref="B13:C13"/>
    <mergeCell ref="B18:C18"/>
    <mergeCell ref="F17:H19"/>
    <mergeCell ref="F10:H14"/>
    <mergeCell ref="B10:C10"/>
    <mergeCell ref="B16:C16"/>
    <mergeCell ref="B1:H1"/>
    <mergeCell ref="B11:C11"/>
  </mergeCells>
  <conditionalFormatting sqref="D17">
    <cfRule type="expression" dxfId="5" priority="10" stopIfTrue="1">
      <formula>$D$17&gt;=$D$11</formula>
    </cfRule>
  </conditionalFormatting>
  <conditionalFormatting sqref="D18:D20">
    <cfRule type="expression" dxfId="4" priority="1" stopIfTrue="1">
      <formula>$D$17&gt;=$D$11</formula>
    </cfRule>
  </conditionalFormatting>
  <hyperlinks>
    <hyperlink ref="B6" location="Irányelvek!A1" display="Az irányelvek megtekintése és az adatlap kitöltése"/>
    <hyperlink ref="B6:H6" location="Irányelvek!A1" display="Az irányelvek megtekintése és az adatlap kitöltése"/>
    <hyperlink ref="C3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Munka2"/>
  <dimension ref="A1:L38"/>
  <sheetViews>
    <sheetView zoomScaleNormal="100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3.140625" style="40" customWidth="1"/>
    <col min="2" max="2" width="15.85546875" style="35" customWidth="1"/>
    <col min="3" max="3" width="54.140625" style="36" customWidth="1"/>
    <col min="4" max="4" width="10.5703125" style="29" customWidth="1"/>
    <col min="5" max="5" width="10.5703125" style="30" customWidth="1"/>
    <col min="6" max="6" width="9.85546875" style="22" customWidth="1"/>
    <col min="7" max="7" width="9.140625" style="22"/>
    <col min="8" max="8" width="13" style="22" customWidth="1"/>
    <col min="9" max="9" width="16" style="22" customWidth="1"/>
    <col min="10" max="10" width="10.85546875" style="22" customWidth="1"/>
    <col min="11" max="11" width="11.7109375" customWidth="1"/>
    <col min="12" max="12" width="9.7109375" customWidth="1"/>
  </cols>
  <sheetData>
    <row r="1" spans="1:12" s="5" customFormat="1" ht="39" thickBot="1" x14ac:dyDescent="0.25">
      <c r="A1" s="75"/>
      <c r="B1" s="85" t="s">
        <v>5</v>
      </c>
      <c r="C1" s="86" t="s">
        <v>4</v>
      </c>
      <c r="D1" s="87" t="s">
        <v>52</v>
      </c>
      <c r="E1" s="87" t="s">
        <v>51</v>
      </c>
      <c r="F1" s="86" t="s">
        <v>38</v>
      </c>
      <c r="G1" s="86" t="s">
        <v>29</v>
      </c>
      <c r="H1" s="86" t="s">
        <v>18</v>
      </c>
      <c r="I1" s="86" t="s">
        <v>50</v>
      </c>
      <c r="J1" s="88" t="s">
        <v>19</v>
      </c>
      <c r="L1" s="6"/>
    </row>
    <row r="2" spans="1:12" s="2" customFormat="1" ht="24.75" x14ac:dyDescent="0.25">
      <c r="A2" s="76">
        <v>1</v>
      </c>
      <c r="B2" s="69" t="s">
        <v>49</v>
      </c>
      <c r="C2" s="45" t="s">
        <v>67</v>
      </c>
      <c r="D2" s="46" t="b">
        <v>1</v>
      </c>
      <c r="E2" s="46" t="b">
        <v>1</v>
      </c>
      <c r="F2" s="47" t="b">
        <v>1</v>
      </c>
      <c r="G2" s="48">
        <v>2</v>
      </c>
      <c r="H2" s="48">
        <f>IF(D2=TRUE,G2,IF(F2=TRUE,-2,""))</f>
        <v>2</v>
      </c>
      <c r="I2" s="49">
        <f>IF(E2=TRUE,G2,IF(F2=TRUE,-2,""))</f>
        <v>2</v>
      </c>
      <c r="J2" s="50">
        <f>IF(H2=I2,0,1)</f>
        <v>0</v>
      </c>
    </row>
    <row r="3" spans="1:12" s="2" customFormat="1" ht="30" x14ac:dyDescent="0.25">
      <c r="A3" s="77">
        <v>2</v>
      </c>
      <c r="B3" s="70" t="s">
        <v>49</v>
      </c>
      <c r="C3" s="31" t="s">
        <v>22</v>
      </c>
      <c r="D3" s="23" t="b">
        <v>1</v>
      </c>
      <c r="E3" s="23" t="b">
        <v>1</v>
      </c>
      <c r="F3" s="18"/>
      <c r="G3" s="19">
        <v>1</v>
      </c>
      <c r="H3" s="16">
        <f t="shared" ref="H3:H36" si="0">IF(D3=TRUE,G3,IF(F3=TRUE,-2,""))</f>
        <v>1</v>
      </c>
      <c r="I3" s="17">
        <f t="shared" ref="I3:I36" si="1">IF(E3=TRUE,G3,IF(F3=TRUE,-2,""))</f>
        <v>1</v>
      </c>
      <c r="J3" s="51">
        <f t="shared" ref="J3:J36" si="2">IF(H3=I3,0,1)</f>
        <v>0</v>
      </c>
    </row>
    <row r="4" spans="1:12" s="2" customFormat="1" ht="45" x14ac:dyDescent="0.25">
      <c r="A4" s="77">
        <v>3</v>
      </c>
      <c r="B4" s="71" t="s">
        <v>49</v>
      </c>
      <c r="C4" s="32" t="s">
        <v>64</v>
      </c>
      <c r="D4" s="23" t="b">
        <v>1</v>
      </c>
      <c r="E4" s="24" t="b">
        <v>1</v>
      </c>
      <c r="F4" s="18" t="b">
        <v>1</v>
      </c>
      <c r="G4" s="19">
        <v>2</v>
      </c>
      <c r="H4" s="16">
        <f t="shared" si="0"/>
        <v>2</v>
      </c>
      <c r="I4" s="17">
        <f t="shared" si="1"/>
        <v>2</v>
      </c>
      <c r="J4" s="51">
        <f t="shared" si="2"/>
        <v>0</v>
      </c>
      <c r="L4" s="8"/>
    </row>
    <row r="5" spans="1:12" s="2" customFormat="1" ht="45" x14ac:dyDescent="0.25">
      <c r="A5" s="77">
        <v>4</v>
      </c>
      <c r="B5" s="70" t="s">
        <v>49</v>
      </c>
      <c r="C5" s="32" t="s">
        <v>68</v>
      </c>
      <c r="D5" s="23" t="b">
        <v>1</v>
      </c>
      <c r="E5" s="24" t="b">
        <v>1</v>
      </c>
      <c r="F5" s="18" t="b">
        <v>1</v>
      </c>
      <c r="G5" s="19">
        <v>2</v>
      </c>
      <c r="H5" s="16">
        <f t="shared" si="0"/>
        <v>2</v>
      </c>
      <c r="I5" s="17">
        <f t="shared" si="1"/>
        <v>2</v>
      </c>
      <c r="J5" s="51">
        <f t="shared" si="2"/>
        <v>0</v>
      </c>
      <c r="L5" s="9"/>
    </row>
    <row r="6" spans="1:12" s="2" customFormat="1" ht="60.75" thickBot="1" x14ac:dyDescent="0.3">
      <c r="A6" s="77">
        <v>6</v>
      </c>
      <c r="B6" s="70" t="s">
        <v>49</v>
      </c>
      <c r="C6" s="32" t="s">
        <v>69</v>
      </c>
      <c r="D6" s="25" t="b">
        <v>1</v>
      </c>
      <c r="E6" s="24" t="b">
        <v>1</v>
      </c>
      <c r="F6" s="18" t="b">
        <v>1</v>
      </c>
      <c r="G6" s="19">
        <v>2</v>
      </c>
      <c r="H6" s="16">
        <f t="shared" si="0"/>
        <v>2</v>
      </c>
      <c r="I6" s="17">
        <f t="shared" si="1"/>
        <v>2</v>
      </c>
      <c r="J6" s="51">
        <f t="shared" si="2"/>
        <v>0</v>
      </c>
    </row>
    <row r="7" spans="1:12" s="2" customFormat="1" ht="30.75" thickBot="1" x14ac:dyDescent="0.3">
      <c r="A7" s="78">
        <v>7</v>
      </c>
      <c r="B7" s="69" t="s">
        <v>9</v>
      </c>
      <c r="C7" s="61" t="s">
        <v>26</v>
      </c>
      <c r="D7" s="53" t="b">
        <v>1</v>
      </c>
      <c r="E7" s="54" t="b">
        <v>1</v>
      </c>
      <c r="F7" s="55" t="b">
        <v>1</v>
      </c>
      <c r="G7" s="56">
        <v>3</v>
      </c>
      <c r="H7" s="57">
        <f t="shared" si="0"/>
        <v>3</v>
      </c>
      <c r="I7" s="58">
        <f t="shared" si="1"/>
        <v>3</v>
      </c>
      <c r="J7" s="59">
        <f t="shared" si="2"/>
        <v>0</v>
      </c>
    </row>
    <row r="8" spans="1:12" ht="30" x14ac:dyDescent="0.25">
      <c r="A8" s="77">
        <v>9</v>
      </c>
      <c r="B8" s="73" t="s">
        <v>9</v>
      </c>
      <c r="C8" s="32" t="s">
        <v>34</v>
      </c>
      <c r="D8" s="27" t="b">
        <v>1</v>
      </c>
      <c r="E8" s="24" t="b">
        <v>1</v>
      </c>
      <c r="F8" s="18"/>
      <c r="G8" s="19">
        <v>1</v>
      </c>
      <c r="H8" s="16">
        <f t="shared" si="0"/>
        <v>1</v>
      </c>
      <c r="I8" s="17">
        <f t="shared" si="1"/>
        <v>1</v>
      </c>
      <c r="J8" s="51">
        <f t="shared" si="2"/>
        <v>0</v>
      </c>
    </row>
    <row r="9" spans="1:12" ht="30" x14ac:dyDescent="0.25">
      <c r="A9" s="77">
        <v>10</v>
      </c>
      <c r="B9" s="70" t="s">
        <v>9</v>
      </c>
      <c r="C9" s="32" t="s">
        <v>70</v>
      </c>
      <c r="D9" s="27" t="b">
        <v>1</v>
      </c>
      <c r="E9" s="24" t="b">
        <v>1</v>
      </c>
      <c r="F9" s="18" t="b">
        <v>1</v>
      </c>
      <c r="G9" s="19">
        <v>5</v>
      </c>
      <c r="H9" s="16">
        <f t="shared" si="0"/>
        <v>5</v>
      </c>
      <c r="I9" s="17">
        <f t="shared" si="1"/>
        <v>5</v>
      </c>
      <c r="J9" s="51">
        <f t="shared" si="2"/>
        <v>0</v>
      </c>
    </row>
    <row r="10" spans="1:12" ht="30" x14ac:dyDescent="0.25">
      <c r="A10" s="77">
        <v>11</v>
      </c>
      <c r="B10" s="70" t="s">
        <v>9</v>
      </c>
      <c r="C10" s="32" t="s">
        <v>40</v>
      </c>
      <c r="D10" s="27" t="b">
        <v>1</v>
      </c>
      <c r="E10" s="24" t="b">
        <v>1</v>
      </c>
      <c r="F10" s="18" t="b">
        <v>1</v>
      </c>
      <c r="G10" s="19">
        <v>5</v>
      </c>
      <c r="H10" s="16">
        <f t="shared" si="0"/>
        <v>5</v>
      </c>
      <c r="I10" s="17">
        <f t="shared" si="1"/>
        <v>5</v>
      </c>
      <c r="J10" s="51">
        <f t="shared" si="2"/>
        <v>0</v>
      </c>
    </row>
    <row r="11" spans="1:12" ht="30" x14ac:dyDescent="0.25">
      <c r="A11" s="77">
        <v>12</v>
      </c>
      <c r="B11" s="70" t="s">
        <v>9</v>
      </c>
      <c r="C11" s="34" t="s">
        <v>10</v>
      </c>
      <c r="D11" s="27" t="b">
        <v>1</v>
      </c>
      <c r="E11" s="24" t="b">
        <v>1</v>
      </c>
      <c r="F11" s="18"/>
      <c r="G11" s="19">
        <v>1</v>
      </c>
      <c r="H11" s="16">
        <f t="shared" si="0"/>
        <v>1</v>
      </c>
      <c r="I11" s="17">
        <f t="shared" si="1"/>
        <v>1</v>
      </c>
      <c r="J11" s="51">
        <f t="shared" si="2"/>
        <v>0</v>
      </c>
    </row>
    <row r="12" spans="1:12" ht="30.75" thickBot="1" x14ac:dyDescent="0.3">
      <c r="A12" s="77">
        <v>13</v>
      </c>
      <c r="B12" s="74" t="s">
        <v>9</v>
      </c>
      <c r="C12" s="33" t="s">
        <v>71</v>
      </c>
      <c r="D12" s="28" t="b">
        <v>1</v>
      </c>
      <c r="E12" s="26" t="b">
        <v>1</v>
      </c>
      <c r="F12" s="20" t="b">
        <v>1</v>
      </c>
      <c r="G12" s="21">
        <v>5</v>
      </c>
      <c r="H12" s="66">
        <f t="shared" si="0"/>
        <v>5</v>
      </c>
      <c r="I12" s="67">
        <f t="shared" si="1"/>
        <v>5</v>
      </c>
      <c r="J12" s="68">
        <f t="shared" si="2"/>
        <v>0</v>
      </c>
    </row>
    <row r="13" spans="1:12" ht="51" customHeight="1" x14ac:dyDescent="0.25">
      <c r="A13" s="77">
        <v>14</v>
      </c>
      <c r="B13" s="60" t="s">
        <v>66</v>
      </c>
      <c r="C13" s="61" t="s">
        <v>75</v>
      </c>
      <c r="D13" s="65" t="b">
        <v>1</v>
      </c>
      <c r="E13" s="62" t="b">
        <v>1</v>
      </c>
      <c r="F13" s="47" t="b">
        <v>1</v>
      </c>
      <c r="G13" s="48">
        <v>5</v>
      </c>
      <c r="H13" s="48">
        <f t="shared" si="0"/>
        <v>5</v>
      </c>
      <c r="I13" s="49">
        <f t="shared" si="1"/>
        <v>5</v>
      </c>
      <c r="J13" s="50">
        <f t="shared" si="2"/>
        <v>0</v>
      </c>
    </row>
    <row r="14" spans="1:12" ht="30" x14ac:dyDescent="0.25">
      <c r="A14" s="77">
        <v>15</v>
      </c>
      <c r="B14" s="63" t="s">
        <v>9</v>
      </c>
      <c r="C14" s="32" t="s">
        <v>72</v>
      </c>
      <c r="D14" s="27" t="b">
        <v>1</v>
      </c>
      <c r="E14" s="24" t="b">
        <v>1</v>
      </c>
      <c r="F14" s="18" t="b">
        <v>1</v>
      </c>
      <c r="G14" s="19">
        <v>3</v>
      </c>
      <c r="H14" s="16">
        <f t="shared" si="0"/>
        <v>3</v>
      </c>
      <c r="I14" s="17">
        <f t="shared" si="1"/>
        <v>3</v>
      </c>
      <c r="J14" s="51">
        <f t="shared" si="2"/>
        <v>0</v>
      </c>
    </row>
    <row r="15" spans="1:12" ht="20.25" customHeight="1" thickBot="1" x14ac:dyDescent="0.3">
      <c r="A15" s="77">
        <v>17</v>
      </c>
      <c r="B15" s="63" t="s">
        <v>9</v>
      </c>
      <c r="C15" s="32" t="s">
        <v>73</v>
      </c>
      <c r="D15" s="84" t="b">
        <v>1</v>
      </c>
      <c r="E15" s="24" t="b">
        <v>1</v>
      </c>
      <c r="F15" s="18" t="b">
        <v>1</v>
      </c>
      <c r="G15" s="19">
        <v>2</v>
      </c>
      <c r="H15" s="16">
        <f t="shared" si="0"/>
        <v>2</v>
      </c>
      <c r="I15" s="17">
        <f t="shared" si="1"/>
        <v>2</v>
      </c>
      <c r="J15" s="51">
        <f t="shared" si="2"/>
        <v>0</v>
      </c>
      <c r="K15" s="1"/>
    </row>
    <row r="16" spans="1:12" ht="19.5" customHeight="1" x14ac:dyDescent="0.25">
      <c r="A16" s="77">
        <v>21</v>
      </c>
      <c r="B16" s="69" t="s">
        <v>11</v>
      </c>
      <c r="C16" s="61" t="s">
        <v>12</v>
      </c>
      <c r="D16" s="65" t="b">
        <v>1</v>
      </c>
      <c r="E16" s="62" t="b">
        <v>1</v>
      </c>
      <c r="F16" s="47"/>
      <c r="G16" s="48">
        <v>1</v>
      </c>
      <c r="H16" s="48">
        <f t="shared" si="0"/>
        <v>1</v>
      </c>
      <c r="I16" s="49">
        <f t="shared" si="1"/>
        <v>1</v>
      </c>
      <c r="J16" s="50">
        <f t="shared" si="2"/>
        <v>0</v>
      </c>
    </row>
    <row r="17" spans="1:10" ht="45" x14ac:dyDescent="0.25">
      <c r="A17" s="77">
        <v>22</v>
      </c>
      <c r="B17" s="70" t="s">
        <v>11</v>
      </c>
      <c r="C17" s="32" t="s">
        <v>41</v>
      </c>
      <c r="D17" s="27" t="b">
        <v>1</v>
      </c>
      <c r="E17" s="24" t="b">
        <v>1</v>
      </c>
      <c r="F17" s="18"/>
      <c r="G17" s="19">
        <v>1</v>
      </c>
      <c r="H17" s="16">
        <f t="shared" si="0"/>
        <v>1</v>
      </c>
      <c r="I17" s="17">
        <f t="shared" si="1"/>
        <v>1</v>
      </c>
      <c r="J17" s="51">
        <f t="shared" si="2"/>
        <v>0</v>
      </c>
    </row>
    <row r="18" spans="1:10" ht="30" x14ac:dyDescent="0.25">
      <c r="A18" s="77">
        <v>23</v>
      </c>
      <c r="B18" s="70" t="s">
        <v>11</v>
      </c>
      <c r="C18" s="32" t="s">
        <v>27</v>
      </c>
      <c r="D18" s="27" t="b">
        <v>1</v>
      </c>
      <c r="E18" s="24" t="b">
        <v>1</v>
      </c>
      <c r="F18" s="18"/>
      <c r="G18" s="19">
        <v>1</v>
      </c>
      <c r="H18" s="16">
        <f t="shared" si="0"/>
        <v>1</v>
      </c>
      <c r="I18" s="17">
        <f t="shared" si="1"/>
        <v>1</v>
      </c>
      <c r="J18" s="51">
        <f t="shared" si="2"/>
        <v>0</v>
      </c>
    </row>
    <row r="19" spans="1:10" s="1" customFormat="1" ht="45" x14ac:dyDescent="0.25">
      <c r="A19" s="77">
        <v>24</v>
      </c>
      <c r="B19" s="70" t="s">
        <v>11</v>
      </c>
      <c r="C19" s="32" t="s">
        <v>28</v>
      </c>
      <c r="D19" s="27" t="b">
        <v>1</v>
      </c>
      <c r="E19" s="24" t="b">
        <v>1</v>
      </c>
      <c r="F19" s="18"/>
      <c r="G19" s="19">
        <v>1</v>
      </c>
      <c r="H19" s="16">
        <f t="shared" si="0"/>
        <v>1</v>
      </c>
      <c r="I19" s="17">
        <f t="shared" si="1"/>
        <v>1</v>
      </c>
      <c r="J19" s="51">
        <f t="shared" si="2"/>
        <v>0</v>
      </c>
    </row>
    <row r="20" spans="1:10" ht="30" x14ac:dyDescent="0.25">
      <c r="A20" s="77">
        <v>25</v>
      </c>
      <c r="B20" s="70" t="s">
        <v>11</v>
      </c>
      <c r="C20" s="32" t="s">
        <v>13</v>
      </c>
      <c r="D20" s="27" t="b">
        <v>1</v>
      </c>
      <c r="E20" s="24" t="b">
        <v>1</v>
      </c>
      <c r="F20" s="18"/>
      <c r="G20" s="19">
        <v>1</v>
      </c>
      <c r="H20" s="16">
        <f t="shared" si="0"/>
        <v>1</v>
      </c>
      <c r="I20" s="17">
        <f t="shared" si="1"/>
        <v>1</v>
      </c>
      <c r="J20" s="51">
        <f t="shared" si="2"/>
        <v>0</v>
      </c>
    </row>
    <row r="21" spans="1:10" ht="30" x14ac:dyDescent="0.25">
      <c r="A21" s="77">
        <v>26</v>
      </c>
      <c r="B21" s="70" t="s">
        <v>11</v>
      </c>
      <c r="C21" s="32" t="s">
        <v>14</v>
      </c>
      <c r="D21" s="27" t="b">
        <v>1</v>
      </c>
      <c r="E21" s="24" t="b">
        <v>1</v>
      </c>
      <c r="F21" s="18"/>
      <c r="G21" s="19">
        <v>1</v>
      </c>
      <c r="H21" s="16">
        <f t="shared" si="0"/>
        <v>1</v>
      </c>
      <c r="I21" s="17">
        <f t="shared" si="1"/>
        <v>1</v>
      </c>
      <c r="J21" s="51">
        <f t="shared" si="2"/>
        <v>0</v>
      </c>
    </row>
    <row r="22" spans="1:10" x14ac:dyDescent="0.25">
      <c r="A22" s="77">
        <v>27</v>
      </c>
      <c r="B22" s="70" t="s">
        <v>11</v>
      </c>
      <c r="C22" s="32" t="s">
        <v>15</v>
      </c>
      <c r="D22" s="27" t="b">
        <v>1</v>
      </c>
      <c r="E22" s="24" t="b">
        <v>1</v>
      </c>
      <c r="F22" s="18"/>
      <c r="G22" s="19">
        <v>1</v>
      </c>
      <c r="H22" s="16">
        <f t="shared" si="0"/>
        <v>1</v>
      </c>
      <c r="I22" s="17">
        <f t="shared" si="1"/>
        <v>1</v>
      </c>
      <c r="J22" s="51">
        <f t="shared" si="2"/>
        <v>0</v>
      </c>
    </row>
    <row r="23" spans="1:10" s="1" customFormat="1" ht="45.75" thickBot="1" x14ac:dyDescent="0.3">
      <c r="A23" s="79">
        <v>28</v>
      </c>
      <c r="B23" s="74" t="s">
        <v>11</v>
      </c>
      <c r="C23" s="33" t="s">
        <v>20</v>
      </c>
      <c r="D23" s="28" t="b">
        <v>1</v>
      </c>
      <c r="E23" s="26" t="b">
        <v>1</v>
      </c>
      <c r="F23" s="20" t="b">
        <v>1</v>
      </c>
      <c r="G23" s="21">
        <v>4</v>
      </c>
      <c r="H23" s="66">
        <f t="shared" si="0"/>
        <v>4</v>
      </c>
      <c r="I23" s="67">
        <f t="shared" si="1"/>
        <v>4</v>
      </c>
      <c r="J23" s="68">
        <f t="shared" si="2"/>
        <v>0</v>
      </c>
    </row>
    <row r="24" spans="1:10" s="1" customFormat="1" ht="30" x14ac:dyDescent="0.25">
      <c r="A24" s="76">
        <v>29</v>
      </c>
      <c r="B24" s="69" t="s">
        <v>17</v>
      </c>
      <c r="C24" s="61" t="s">
        <v>65</v>
      </c>
      <c r="D24" s="65" t="b">
        <v>1</v>
      </c>
      <c r="E24" s="62" t="b">
        <v>1</v>
      </c>
      <c r="F24" s="47" t="b">
        <v>1</v>
      </c>
      <c r="G24" s="48">
        <v>4</v>
      </c>
      <c r="H24" s="48">
        <f t="shared" si="0"/>
        <v>4</v>
      </c>
      <c r="I24" s="49">
        <f t="shared" si="1"/>
        <v>4</v>
      </c>
      <c r="J24" s="50">
        <f t="shared" si="2"/>
        <v>0</v>
      </c>
    </row>
    <row r="25" spans="1:10" s="1" customFormat="1" ht="30" x14ac:dyDescent="0.25">
      <c r="A25" s="77">
        <v>30</v>
      </c>
      <c r="B25" s="70" t="s">
        <v>17</v>
      </c>
      <c r="C25" s="32" t="s">
        <v>6</v>
      </c>
      <c r="D25" s="27" t="b">
        <v>1</v>
      </c>
      <c r="E25" s="24" t="b">
        <v>1</v>
      </c>
      <c r="F25" s="18"/>
      <c r="G25" s="19">
        <v>1</v>
      </c>
      <c r="H25" s="16">
        <f t="shared" si="0"/>
        <v>1</v>
      </c>
      <c r="I25" s="17">
        <f t="shared" si="1"/>
        <v>1</v>
      </c>
      <c r="J25" s="51">
        <f t="shared" si="2"/>
        <v>0</v>
      </c>
    </row>
    <row r="26" spans="1:10" s="1" customFormat="1" ht="30" x14ac:dyDescent="0.25">
      <c r="A26" s="77">
        <v>31</v>
      </c>
      <c r="B26" s="70" t="s">
        <v>17</v>
      </c>
      <c r="C26" s="32" t="s">
        <v>48</v>
      </c>
      <c r="D26" s="27" t="b">
        <v>1</v>
      </c>
      <c r="E26" s="24" t="b">
        <v>1</v>
      </c>
      <c r="F26" s="18"/>
      <c r="G26" s="19">
        <v>1</v>
      </c>
      <c r="H26" s="16">
        <f t="shared" si="0"/>
        <v>1</v>
      </c>
      <c r="I26" s="17">
        <f t="shared" si="1"/>
        <v>1</v>
      </c>
      <c r="J26" s="51">
        <f t="shared" si="2"/>
        <v>0</v>
      </c>
    </row>
    <row r="27" spans="1:10" s="1" customFormat="1" ht="45.75" thickBot="1" x14ac:dyDescent="0.3">
      <c r="A27" s="78">
        <v>32</v>
      </c>
      <c r="B27" s="72" t="s">
        <v>17</v>
      </c>
      <c r="C27" s="52" t="s">
        <v>8</v>
      </c>
      <c r="D27" s="64" t="b">
        <v>1</v>
      </c>
      <c r="E27" s="54" t="b">
        <v>1</v>
      </c>
      <c r="F27" s="55" t="b">
        <v>1</v>
      </c>
      <c r="G27" s="56">
        <v>2</v>
      </c>
      <c r="H27" s="57">
        <f t="shared" si="0"/>
        <v>2</v>
      </c>
      <c r="I27" s="58">
        <f t="shared" si="1"/>
        <v>2</v>
      </c>
      <c r="J27" s="59">
        <f t="shared" si="2"/>
        <v>0</v>
      </c>
    </row>
    <row r="28" spans="1:10" ht="30" x14ac:dyDescent="0.25">
      <c r="A28" s="76">
        <v>33</v>
      </c>
      <c r="B28" s="69" t="s">
        <v>7</v>
      </c>
      <c r="C28" s="61" t="s">
        <v>42</v>
      </c>
      <c r="D28" s="65" t="b">
        <v>1</v>
      </c>
      <c r="E28" s="62" t="b">
        <v>1</v>
      </c>
      <c r="F28" s="47" t="b">
        <v>1</v>
      </c>
      <c r="G28" s="48">
        <v>2</v>
      </c>
      <c r="H28" s="48">
        <f t="shared" si="0"/>
        <v>2</v>
      </c>
      <c r="I28" s="49">
        <f t="shared" si="1"/>
        <v>2</v>
      </c>
      <c r="J28" s="50">
        <f t="shared" si="2"/>
        <v>0</v>
      </c>
    </row>
    <row r="29" spans="1:10" ht="30" x14ac:dyDescent="0.25">
      <c r="A29" s="77">
        <v>34</v>
      </c>
      <c r="B29" s="70" t="s">
        <v>7</v>
      </c>
      <c r="C29" s="34" t="s">
        <v>43</v>
      </c>
      <c r="D29" s="27" t="b">
        <v>1</v>
      </c>
      <c r="E29" s="24" t="b">
        <v>1</v>
      </c>
      <c r="F29" s="18"/>
      <c r="G29" s="19">
        <v>1</v>
      </c>
      <c r="H29" s="16">
        <f t="shared" si="0"/>
        <v>1</v>
      </c>
      <c r="I29" s="17">
        <f t="shared" si="1"/>
        <v>1</v>
      </c>
      <c r="J29" s="51">
        <f t="shared" si="2"/>
        <v>0</v>
      </c>
    </row>
    <row r="30" spans="1:10" ht="30" x14ac:dyDescent="0.25">
      <c r="A30" s="77">
        <v>35</v>
      </c>
      <c r="B30" s="70" t="s">
        <v>7</v>
      </c>
      <c r="C30" s="32" t="s">
        <v>16</v>
      </c>
      <c r="D30" s="27" t="b">
        <v>1</v>
      </c>
      <c r="E30" s="24" t="b">
        <v>1</v>
      </c>
      <c r="F30" s="18" t="b">
        <v>1</v>
      </c>
      <c r="G30" s="19">
        <v>2</v>
      </c>
      <c r="H30" s="16">
        <f t="shared" si="0"/>
        <v>2</v>
      </c>
      <c r="I30" s="17">
        <f t="shared" si="1"/>
        <v>2</v>
      </c>
      <c r="J30" s="51">
        <f t="shared" si="2"/>
        <v>0</v>
      </c>
    </row>
    <row r="31" spans="1:10" ht="15.75" thickBot="1" x14ac:dyDescent="0.3">
      <c r="A31" s="78">
        <v>36</v>
      </c>
      <c r="B31" s="72" t="s">
        <v>7</v>
      </c>
      <c r="C31" s="32" t="s">
        <v>47</v>
      </c>
      <c r="D31" s="64" t="b">
        <v>1</v>
      </c>
      <c r="E31" s="54" t="b">
        <v>1</v>
      </c>
      <c r="F31" s="55" t="b">
        <v>1</v>
      </c>
      <c r="G31" s="56">
        <v>2</v>
      </c>
      <c r="H31" s="57">
        <f t="shared" si="0"/>
        <v>2</v>
      </c>
      <c r="I31" s="58">
        <f t="shared" si="1"/>
        <v>2</v>
      </c>
      <c r="J31" s="59">
        <f t="shared" si="2"/>
        <v>0</v>
      </c>
    </row>
    <row r="32" spans="1:10" ht="30" x14ac:dyDescent="0.25">
      <c r="A32" s="76">
        <v>37</v>
      </c>
      <c r="B32" s="69" t="s">
        <v>24</v>
      </c>
      <c r="C32" s="61" t="s">
        <v>23</v>
      </c>
      <c r="D32" s="65" t="b">
        <v>1</v>
      </c>
      <c r="E32" s="62" t="b">
        <v>1</v>
      </c>
      <c r="F32" s="47" t="b">
        <v>1</v>
      </c>
      <c r="G32" s="48">
        <v>1</v>
      </c>
      <c r="H32" s="48">
        <f t="shared" si="0"/>
        <v>1</v>
      </c>
      <c r="I32" s="49">
        <f t="shared" si="1"/>
        <v>1</v>
      </c>
      <c r="J32" s="50">
        <f t="shared" si="2"/>
        <v>0</v>
      </c>
    </row>
    <row r="33" spans="1:10" ht="30" x14ac:dyDescent="0.25">
      <c r="A33" s="77">
        <v>38</v>
      </c>
      <c r="B33" s="70" t="s">
        <v>24</v>
      </c>
      <c r="C33" s="32" t="s">
        <v>25</v>
      </c>
      <c r="D33" s="27" t="b">
        <v>1</v>
      </c>
      <c r="E33" s="24" t="b">
        <v>1</v>
      </c>
      <c r="F33" s="18" t="b">
        <v>1</v>
      </c>
      <c r="G33" s="19">
        <v>2</v>
      </c>
      <c r="H33" s="16">
        <f t="shared" si="0"/>
        <v>2</v>
      </c>
      <c r="I33" s="17">
        <f t="shared" si="1"/>
        <v>2</v>
      </c>
      <c r="J33" s="51">
        <f t="shared" si="2"/>
        <v>0</v>
      </c>
    </row>
    <row r="34" spans="1:10" ht="35.25" customHeight="1" x14ac:dyDescent="0.25">
      <c r="A34" s="77">
        <v>39</v>
      </c>
      <c r="B34" s="70" t="s">
        <v>24</v>
      </c>
      <c r="C34" s="32" t="s">
        <v>74</v>
      </c>
      <c r="D34" s="27" t="b">
        <v>1</v>
      </c>
      <c r="E34" s="24" t="b">
        <v>1</v>
      </c>
      <c r="F34" s="18" t="b">
        <v>1</v>
      </c>
      <c r="G34" s="19">
        <v>2</v>
      </c>
      <c r="H34" s="16">
        <f t="shared" si="0"/>
        <v>2</v>
      </c>
      <c r="I34" s="17">
        <f t="shared" si="1"/>
        <v>2</v>
      </c>
      <c r="J34" s="51">
        <f t="shared" si="2"/>
        <v>0</v>
      </c>
    </row>
    <row r="35" spans="1:10" s="2" customFormat="1" ht="30" x14ac:dyDescent="0.25">
      <c r="A35" s="77">
        <v>40</v>
      </c>
      <c r="B35" s="70" t="s">
        <v>24</v>
      </c>
      <c r="C35" s="32" t="s">
        <v>46</v>
      </c>
      <c r="D35" s="25" t="b">
        <v>1</v>
      </c>
      <c r="E35" s="24" t="b">
        <v>1</v>
      </c>
      <c r="F35" s="18" t="b">
        <v>1</v>
      </c>
      <c r="G35" s="19">
        <v>5</v>
      </c>
      <c r="H35" s="16">
        <f t="shared" si="0"/>
        <v>5</v>
      </c>
      <c r="I35" s="17">
        <f t="shared" si="1"/>
        <v>5</v>
      </c>
      <c r="J35" s="51">
        <f t="shared" si="2"/>
        <v>0</v>
      </c>
    </row>
    <row r="36" spans="1:10" s="2" customFormat="1" ht="30.75" thickBot="1" x14ac:dyDescent="0.3">
      <c r="A36" s="78">
        <v>41</v>
      </c>
      <c r="B36" s="72" t="s">
        <v>24</v>
      </c>
      <c r="C36" s="52" t="s">
        <v>21</v>
      </c>
      <c r="D36" s="80" t="b">
        <v>1</v>
      </c>
      <c r="E36" s="54" t="b">
        <v>1</v>
      </c>
      <c r="F36" s="55" t="b">
        <v>1</v>
      </c>
      <c r="G36" s="56">
        <v>5</v>
      </c>
      <c r="H36" s="57">
        <f t="shared" si="0"/>
        <v>5</v>
      </c>
      <c r="I36" s="58">
        <f t="shared" si="1"/>
        <v>5</v>
      </c>
      <c r="J36" s="59">
        <f t="shared" si="2"/>
        <v>0</v>
      </c>
    </row>
    <row r="38" spans="1:10" x14ac:dyDescent="0.25">
      <c r="I38" s="89"/>
    </row>
  </sheetData>
  <sheetProtection algorithmName="SHA-512" hashValue="pjlQRUSH+vYR48ww0xjQiwRaAu+ZOxRhINe9mO4fwJMRhZDCmM05QYfR+nNk+EieAyOYeqbwogkf97ic5qEy1w==" saltValue="CW3ddG5XC18S0JZmhf5Wdg==" spinCount="100000" sheet="1" objects="1" scenarios="1"/>
  <conditionalFormatting sqref="C2:C4 C6 C8:C36">
    <cfRule type="expression" dxfId="3" priority="10" stopIfTrue="1">
      <formula>F2=TRUE</formula>
    </cfRule>
  </conditionalFormatting>
  <conditionalFormatting sqref="D1:E1048576">
    <cfRule type="cellIs" dxfId="2" priority="7" stopIfTrue="1" operator="equal">
      <formula>TRUE</formula>
    </cfRule>
  </conditionalFormatting>
  <conditionalFormatting sqref="C5">
    <cfRule type="expression" dxfId="1" priority="3" stopIfTrue="1">
      <formula>F5=TRUE</formula>
    </cfRule>
  </conditionalFormatting>
  <conditionalFormatting sqref="C7">
    <cfRule type="expression" dxfId="0" priority="1" stopIfTrue="1">
      <formula>F7=TRUE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104775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104775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104775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4</xdr:col>
                    <xdr:colOff>104775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8" name="checkbox_D9">
              <controlPr defaultSize="0" autoFill="0" autoLine="0" autoPict="0">
                <anchor moveWithCells="1">
                  <from>
                    <xdr:col>3</xdr:col>
                    <xdr:colOff>28575</xdr:colOff>
                    <xdr:row>5</xdr:row>
                    <xdr:rowOff>19050</xdr:rowOff>
                  </from>
                  <to>
                    <xdr:col>4</xdr:col>
                    <xdr:colOff>133350</xdr:colOff>
                    <xdr:row>5</xdr:row>
                    <xdr:rowOff>476250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9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104775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0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133350</xdr:rowOff>
                  </from>
                  <to>
                    <xdr:col>4</xdr:col>
                    <xdr:colOff>104775</xdr:colOff>
                    <xdr:row>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1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104775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2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3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104775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4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3</xdr:col>
                    <xdr:colOff>657225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5" name="checkbox_D17">
              <controlPr defaultSize="0" autoFill="0" autoLine="0" autoPict="0">
                <anchor moveWithCells="1">
                  <from>
                    <xdr:col>3</xdr:col>
                    <xdr:colOff>9525</xdr:colOff>
                    <xdr:row>12</xdr:row>
                    <xdr:rowOff>276225</xdr:rowOff>
                  </from>
                  <to>
                    <xdr:col>4</xdr:col>
                    <xdr:colOff>114300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6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104775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7" name="checkbox_D19">
              <controlPr defaultSize="0" autoFill="0" autoLine="0" autoPict="0">
                <anchor moveWithCells="1">
                  <from>
                    <xdr:col>3</xdr:col>
                    <xdr:colOff>47625</xdr:colOff>
                    <xdr:row>14</xdr:row>
                    <xdr:rowOff>38100</xdr:rowOff>
                  </from>
                  <to>
                    <xdr:col>4</xdr:col>
                    <xdr:colOff>152400</xdr:colOff>
                    <xdr:row>14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18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66675</xdr:rowOff>
                  </from>
                  <to>
                    <xdr:col>4</xdr:col>
                    <xdr:colOff>104775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19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104775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0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104775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1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104775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2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104775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3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104775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24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104775</xdr:colOff>
                    <xdr:row>21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25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104775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26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104775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27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104775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28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104775</xdr:colOff>
                    <xdr:row>25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29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104775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0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104775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1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104775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2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104775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3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104775</xdr:colOff>
                    <xdr:row>30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34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104775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35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104775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36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200025</xdr:rowOff>
                  </from>
                  <to>
                    <xdr:col>4</xdr:col>
                    <xdr:colOff>104775</xdr:colOff>
                    <xdr:row>34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37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19050</xdr:rowOff>
                  </from>
                  <to>
                    <xdr:col>4</xdr:col>
                    <xdr:colOff>104775</xdr:colOff>
                    <xdr:row>34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38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104775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39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0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1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2" name="checkbox_F5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152400</xdr:colOff>
                    <xdr:row>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43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5</xdr:row>
                    <xdr:rowOff>9525</xdr:rowOff>
                  </from>
                  <to>
                    <xdr:col>4</xdr:col>
                    <xdr:colOff>685800</xdr:colOff>
                    <xdr:row>5</xdr:row>
                    <xdr:rowOff>552450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44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5</xdr:col>
                    <xdr:colOff>152400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45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142875</xdr:rowOff>
                  </from>
                  <to>
                    <xdr:col>5</xdr:col>
                    <xdr:colOff>152400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46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47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48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49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4</xdr:col>
                    <xdr:colOff>695325</xdr:colOff>
                    <xdr:row>12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0" name="checkbox_F17">
              <controlPr defaultSize="0" autoFill="0" autoLine="0" autoPict="0">
                <anchor moveWithCells="1">
                  <from>
                    <xdr:col>3</xdr:col>
                    <xdr:colOff>695325</xdr:colOff>
                    <xdr:row>12</xdr:row>
                    <xdr:rowOff>266700</xdr:rowOff>
                  </from>
                  <to>
                    <xdr:col>5</xdr:col>
                    <xdr:colOff>142875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1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52" name="checkbox_F19">
              <controlPr defaultSize="0" autoFill="0" autoLine="0" autoPict="0">
                <anchor moveWithCells="1">
                  <from>
                    <xdr:col>4</xdr:col>
                    <xdr:colOff>9525</xdr:colOff>
                    <xdr:row>14</xdr:row>
                    <xdr:rowOff>47625</xdr:rowOff>
                  </from>
                  <to>
                    <xdr:col>5</xdr:col>
                    <xdr:colOff>161925</xdr:colOff>
                    <xdr:row>14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53" name="checkbox_F33">
              <controlPr defaultSize="0" autoFill="0" autoLine="0" autoPict="0">
                <anchor moveWithCells="1">
                  <from>
                    <xdr:col>3</xdr:col>
                    <xdr:colOff>695325</xdr:colOff>
                    <xdr:row>15</xdr:row>
                    <xdr:rowOff>76200</xdr:rowOff>
                  </from>
                  <to>
                    <xdr:col>5</xdr:col>
                    <xdr:colOff>142875</xdr:colOff>
                    <xdr:row>15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54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55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56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57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19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58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20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59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60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61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62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24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63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64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65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66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67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29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68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69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70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209550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71" name="checkbox_F61">
              <controlPr defaultSize="0" autoFill="0" autoLine="0" autoPict="0">
                <anchor moveWithCells="1">
                  <from>
                    <xdr:col>3</xdr:col>
                    <xdr:colOff>695325</xdr:colOff>
                    <xdr:row>33</xdr:row>
                    <xdr:rowOff>247650</xdr:rowOff>
                  </from>
                  <to>
                    <xdr:col>5</xdr:col>
                    <xdr:colOff>142875</xdr:colOff>
                    <xdr:row>34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72" name="checkbox_F65">
              <controlPr defaultSize="0" autoFill="0" autoLine="0" autoPict="0">
                <anchor moveWithCells="1">
                  <from>
                    <xdr:col>4</xdr:col>
                    <xdr:colOff>19050</xdr:colOff>
                    <xdr:row>34</xdr:row>
                    <xdr:rowOff>85725</xdr:rowOff>
                  </from>
                  <to>
                    <xdr:col>5</xdr:col>
                    <xdr:colOff>171450</xdr:colOff>
                    <xdr:row>34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73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6"/>
  <dimension ref="A1:O25"/>
  <sheetViews>
    <sheetView workbookViewId="0">
      <selection activeCell="C4" sqref="C4"/>
    </sheetView>
  </sheetViews>
  <sheetFormatPr defaultRowHeight="15" x14ac:dyDescent="0.25"/>
  <cols>
    <col min="1" max="1" width="9.140625" style="12"/>
    <col min="3" max="3" width="11.7109375" style="1" bestFit="1" customWidth="1"/>
    <col min="4" max="4" width="17.7109375" customWidth="1"/>
    <col min="7" max="7" width="16.42578125" bestFit="1" customWidth="1"/>
    <col min="8" max="8" width="13.7109375" customWidth="1"/>
    <col min="13" max="13" width="13.28515625" bestFit="1" customWidth="1"/>
  </cols>
  <sheetData>
    <row r="1" spans="2:15" x14ac:dyDescent="0.25">
      <c r="B1" s="13" t="s">
        <v>31</v>
      </c>
      <c r="C1" s="14"/>
      <c r="D1" s="14"/>
      <c r="G1" s="1" t="s">
        <v>35</v>
      </c>
      <c r="H1" s="1" t="s">
        <v>37</v>
      </c>
      <c r="N1" s="1"/>
      <c r="O1" s="1"/>
    </row>
    <row r="2" spans="2:15" x14ac:dyDescent="0.25">
      <c r="B2" s="4"/>
      <c r="C2" s="4">
        <v>140</v>
      </c>
      <c r="D2" s="4"/>
      <c r="E2" s="1"/>
      <c r="F2" s="1"/>
      <c r="G2" s="1">
        <v>0</v>
      </c>
      <c r="H2" s="1">
        <v>20</v>
      </c>
      <c r="N2" s="1"/>
      <c r="O2" s="1"/>
    </row>
    <row r="3" spans="2:15" x14ac:dyDescent="0.25">
      <c r="B3" s="10">
        <v>0.4</v>
      </c>
      <c r="C3" s="11">
        <v>-100</v>
      </c>
      <c r="D3" s="4" t="s">
        <v>59</v>
      </c>
      <c r="E3" s="1"/>
      <c r="F3" s="1"/>
      <c r="G3" s="1">
        <v>2</v>
      </c>
      <c r="H3" s="1">
        <v>18</v>
      </c>
      <c r="N3" s="1"/>
      <c r="O3" s="1"/>
    </row>
    <row r="4" spans="2:15" x14ac:dyDescent="0.25">
      <c r="B4" s="10">
        <v>0.55000000000000004</v>
      </c>
      <c r="C4" s="11">
        <f>ROUNDDOWN($C$2*B3+1,0)</f>
        <v>57</v>
      </c>
      <c r="D4" s="4" t="s">
        <v>60</v>
      </c>
      <c r="E4" s="1"/>
      <c r="F4" s="1"/>
      <c r="G4" s="1">
        <v>4</v>
      </c>
      <c r="H4" s="1">
        <v>16</v>
      </c>
      <c r="N4" s="1"/>
      <c r="O4" s="1"/>
    </row>
    <row r="5" spans="2:15" x14ac:dyDescent="0.25">
      <c r="B5" s="10">
        <v>0.7</v>
      </c>
      <c r="C5" s="11">
        <f>ROUNDDOWN($C$2*B4+1,0)</f>
        <v>78</v>
      </c>
      <c r="D5" s="4" t="s">
        <v>61</v>
      </c>
      <c r="E5" s="1"/>
      <c r="F5" s="1"/>
      <c r="G5" s="1">
        <v>6</v>
      </c>
      <c r="H5" s="1">
        <v>14</v>
      </c>
      <c r="N5" s="1"/>
      <c r="O5" s="1"/>
    </row>
    <row r="6" spans="2:15" x14ac:dyDescent="0.25">
      <c r="B6" s="10">
        <v>0.85</v>
      </c>
      <c r="C6" s="11">
        <f>ROUNDDOWN($C$2*B5+1,0)</f>
        <v>99</v>
      </c>
      <c r="D6" s="4" t="s">
        <v>62</v>
      </c>
      <c r="E6" s="1"/>
      <c r="F6" s="1"/>
      <c r="G6" s="1">
        <v>8</v>
      </c>
      <c r="H6" s="1">
        <v>12</v>
      </c>
      <c r="N6" s="1"/>
      <c r="O6" s="1"/>
    </row>
    <row r="7" spans="2:15" x14ac:dyDescent="0.25">
      <c r="B7" s="10">
        <v>1</v>
      </c>
      <c r="C7" s="11">
        <f>ROUNDDOWN($C$2*B6+1,0)</f>
        <v>120</v>
      </c>
      <c r="D7" s="4" t="s">
        <v>63</v>
      </c>
      <c r="E7" s="1"/>
      <c r="F7" s="1"/>
      <c r="G7" s="1">
        <v>10</v>
      </c>
      <c r="H7" s="1">
        <v>10</v>
      </c>
      <c r="N7" s="1"/>
      <c r="O7" s="1"/>
    </row>
    <row r="8" spans="2:15" x14ac:dyDescent="0.25">
      <c r="D8" s="7"/>
      <c r="E8" s="1"/>
      <c r="F8" s="1"/>
      <c r="G8" s="1">
        <v>12</v>
      </c>
      <c r="H8" s="1">
        <v>8</v>
      </c>
      <c r="N8" s="1"/>
      <c r="O8" s="1"/>
    </row>
    <row r="9" spans="2:15" x14ac:dyDescent="0.25">
      <c r="B9" s="3"/>
      <c r="C9" s="3"/>
      <c r="D9" s="3"/>
      <c r="E9" s="3"/>
      <c r="F9" s="3"/>
      <c r="G9" s="1">
        <v>14</v>
      </c>
      <c r="H9" s="1">
        <v>6</v>
      </c>
      <c r="M9" s="1"/>
      <c r="N9" s="1"/>
      <c r="O9" s="1"/>
    </row>
    <row r="10" spans="2:15" x14ac:dyDescent="0.25">
      <c r="B10" s="3"/>
      <c r="C10" s="3"/>
      <c r="D10" s="3"/>
      <c r="E10" s="3"/>
      <c r="F10" s="3"/>
      <c r="G10" s="1">
        <v>16</v>
      </c>
      <c r="H10" s="1">
        <v>4</v>
      </c>
      <c r="M10" s="1"/>
      <c r="N10" s="1"/>
      <c r="O10" s="1"/>
    </row>
    <row r="11" spans="2:15" x14ac:dyDescent="0.25">
      <c r="B11" s="3"/>
      <c r="C11" s="3"/>
      <c r="D11" s="3"/>
      <c r="E11" s="3"/>
      <c r="F11" s="3"/>
      <c r="G11" s="1">
        <v>18</v>
      </c>
      <c r="H11" s="1">
        <v>2</v>
      </c>
      <c r="M11" s="1"/>
      <c r="N11" s="1"/>
      <c r="O11" s="1"/>
    </row>
    <row r="12" spans="2:15" x14ac:dyDescent="0.25">
      <c r="B12" s="3"/>
      <c r="C12" s="3"/>
      <c r="D12" s="3"/>
      <c r="E12" s="3"/>
      <c r="F12" s="3"/>
      <c r="G12" s="1">
        <v>20</v>
      </c>
      <c r="H12" s="1">
        <v>0</v>
      </c>
      <c r="N12" s="1"/>
      <c r="O12" s="1"/>
    </row>
    <row r="13" spans="2:15" x14ac:dyDescent="0.25">
      <c r="B13" s="3"/>
      <c r="C13" s="3"/>
      <c r="D13" s="3"/>
      <c r="E13" s="3"/>
      <c r="F13" s="3"/>
      <c r="G13" s="1"/>
      <c r="H13" s="1"/>
      <c r="N13" s="1"/>
      <c r="O13" s="1"/>
    </row>
    <row r="14" spans="2:15" x14ac:dyDescent="0.25">
      <c r="B14" s="3"/>
      <c r="C14" s="3"/>
      <c r="D14" s="3"/>
      <c r="E14" s="3"/>
      <c r="F14" s="3"/>
      <c r="G14" s="1"/>
      <c r="H14" s="1"/>
      <c r="N14" s="1"/>
      <c r="O14" s="1"/>
    </row>
    <row r="15" spans="2:15" x14ac:dyDescent="0.25">
      <c r="B15" s="3"/>
      <c r="C15" s="3"/>
      <c r="D15" s="3"/>
      <c r="E15" s="3"/>
      <c r="F15" s="3"/>
      <c r="G15" s="1"/>
      <c r="H15" s="1"/>
      <c r="N15" s="1"/>
      <c r="O15" s="1"/>
    </row>
    <row r="16" spans="2:15" x14ac:dyDescent="0.25">
      <c r="B16" s="3"/>
      <c r="C16" s="3"/>
      <c r="D16" s="3"/>
      <c r="E16" s="3"/>
      <c r="F16" s="3"/>
      <c r="G16" s="1"/>
      <c r="H16" s="1"/>
      <c r="N16" s="1"/>
      <c r="O16" s="1"/>
    </row>
    <row r="17" spans="2:15" x14ac:dyDescent="0.25">
      <c r="B17" s="3"/>
      <c r="C17" s="3"/>
      <c r="D17" s="3"/>
      <c r="E17" s="3"/>
      <c r="F17" s="3"/>
      <c r="G17" s="1"/>
      <c r="H17" s="1"/>
      <c r="N17" s="1"/>
      <c r="O17" s="1"/>
    </row>
    <row r="18" spans="2:15" x14ac:dyDescent="0.25">
      <c r="B18" s="3"/>
      <c r="C18" s="3"/>
      <c r="D18" s="3"/>
      <c r="E18" s="3"/>
      <c r="F18" s="3"/>
      <c r="G18" s="1"/>
      <c r="H18" s="1"/>
      <c r="N18" s="1"/>
      <c r="O18" s="1"/>
    </row>
    <row r="19" spans="2:15" x14ac:dyDescent="0.25">
      <c r="B19" s="15"/>
      <c r="C19" s="3"/>
      <c r="D19" s="3"/>
      <c r="E19" s="3"/>
      <c r="F19" s="3"/>
      <c r="G19" s="1"/>
      <c r="H19" s="1"/>
      <c r="N19" s="1"/>
      <c r="O19" s="1"/>
    </row>
    <row r="20" spans="2:15" x14ac:dyDescent="0.25">
      <c r="B20" s="3"/>
      <c r="C20" s="3"/>
      <c r="D20" s="3"/>
      <c r="E20" s="3"/>
      <c r="F20" s="3"/>
      <c r="G20" s="1"/>
      <c r="H20" s="1"/>
      <c r="N20" s="1"/>
      <c r="O20" s="1"/>
    </row>
    <row r="21" spans="2:15" x14ac:dyDescent="0.25">
      <c r="B21" s="3"/>
      <c r="C21" s="3"/>
      <c r="D21" s="3"/>
      <c r="E21" s="3"/>
      <c r="F21" s="3"/>
      <c r="G21" s="1"/>
      <c r="H21" s="1"/>
      <c r="N21" s="1"/>
      <c r="O21" s="1"/>
    </row>
    <row r="22" spans="2:15" x14ac:dyDescent="0.25">
      <c r="B22" s="3"/>
      <c r="C22" s="3"/>
      <c r="D22" s="3"/>
      <c r="E22" s="3"/>
      <c r="F22" s="3"/>
      <c r="G22" s="1"/>
      <c r="H22" s="1"/>
      <c r="N22" s="1"/>
      <c r="O22" s="1"/>
    </row>
    <row r="23" spans="2:15" x14ac:dyDescent="0.25">
      <c r="B23" s="3"/>
      <c r="C23" s="3"/>
      <c r="D23" s="3"/>
      <c r="E23" s="3"/>
      <c r="F23" s="3"/>
      <c r="N23" s="1"/>
      <c r="O23" s="1"/>
    </row>
    <row r="24" spans="2:15" x14ac:dyDescent="0.25">
      <c r="B24" s="3"/>
      <c r="C24" s="3"/>
      <c r="D24" s="3"/>
      <c r="E24" s="3"/>
      <c r="F24" s="3"/>
    </row>
    <row r="25" spans="2:15" x14ac:dyDescent="0.25">
      <c r="B25" s="3"/>
      <c r="C25" s="3"/>
      <c r="D25" s="3"/>
      <c r="E25" s="3"/>
      <c r="F25" s="3"/>
    </row>
  </sheetData>
  <sheetProtection algorithmName="SHA-512" hashValue="PauWntPJxp6pdOeUdL+wwoA6mwQ1xAmCuHzF+CWHtwhuHj7a//YQsKVluTyyjYPJhfjzZE+buic87UogqgXmoQ==" saltValue="vhxx8qmHH3aQrpx8v+t0BQ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ivadi.mate</cp:lastModifiedBy>
  <dcterms:created xsi:type="dcterms:W3CDTF">2011-03-17T10:44:48Z</dcterms:created>
  <dcterms:modified xsi:type="dcterms:W3CDTF">2024-05-29T08:21:00Z</dcterms:modified>
</cp:coreProperties>
</file>