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8_{A336FC0D-A044-43E8-9F3A-E24359B83765}" xr6:coauthVersionLast="47" xr6:coauthVersionMax="47" xr10:uidLastSave="{00000000-0000-0000-0000-000000000000}"/>
  <bookViews>
    <workbookView xWindow="-120" yWindow="-120" windowWidth="29040" windowHeight="15840" tabRatio="415" activeTab="1" xr2:uid="{00000000-000D-0000-FFFF-FFFF00000000}"/>
  </bookViews>
  <sheets>
    <sheet name="Planification initiale" sheetId="17" r:id="rId1"/>
    <sheet name="Exemple journalier" sheetId="21" r:id="rId2"/>
    <sheet name="Feuil2" sheetId="20" r:id="rId3"/>
  </sheets>
  <definedNames>
    <definedName name="Heute" localSheetId="0">TODAY()</definedName>
    <definedName name="_xlnm.Print_Titles" localSheetId="0">'Planification initiale'!$6:$9</definedName>
    <definedName name="Projekt_Start" localSheetId="1">'Exemple journalier'!$C$6</definedName>
    <definedName name="Projekt_Start" localSheetId="0">'Planification initiale'!$C$6</definedName>
    <definedName name="Scrollschrittweite" localSheetId="1">'Exemple journalier'!$C$7</definedName>
    <definedName name="Scrollschrittweite" localSheetId="0">'Planification initiale'!$C$7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1" l="1" a="1"/>
  <c r="C6" i="21" s="1"/>
  <c r="E12" i="17"/>
  <c r="E13" i="17"/>
  <c r="E19" i="17" l="1"/>
  <c r="E15" i="17"/>
  <c r="E17" i="17"/>
  <c r="H16" i="21" l="1"/>
  <c r="H13" i="21"/>
  <c r="H11" i="21"/>
  <c r="H14" i="21"/>
  <c r="H17" i="21"/>
  <c r="C6" i="17" a="1"/>
  <c r="C6" i="17" s="1"/>
  <c r="H7" i="17" s="1"/>
  <c r="H9" i="17" s="1"/>
  <c r="I13" i="21" l="1"/>
  <c r="I11" i="21"/>
  <c r="I14" i="21"/>
  <c r="I17" i="21"/>
  <c r="I16" i="21"/>
  <c r="H18" i="17"/>
  <c r="H16" i="17"/>
  <c r="H6" i="17"/>
  <c r="I7" i="17"/>
  <c r="I9" i="17" s="1"/>
  <c r="H14" i="17"/>
  <c r="H13" i="17"/>
  <c r="H11" i="17"/>
  <c r="H19" i="17"/>
  <c r="H17" i="17"/>
  <c r="J13" i="21" l="1"/>
  <c r="J11" i="21"/>
  <c r="J14" i="21"/>
  <c r="J12" i="21"/>
  <c r="J16" i="21"/>
  <c r="J17" i="21"/>
  <c r="I16" i="17"/>
  <c r="I18" i="17"/>
  <c r="I17" i="17"/>
  <c r="I19" i="17"/>
  <c r="J7" i="17"/>
  <c r="J9" i="17" s="1"/>
  <c r="I14" i="17"/>
  <c r="I11" i="17"/>
  <c r="I13" i="17"/>
  <c r="K14" i="21" l="1"/>
  <c r="K12" i="21"/>
  <c r="K17" i="21"/>
  <c r="K11" i="21"/>
  <c r="K16" i="21"/>
  <c r="K13" i="21"/>
  <c r="J16" i="17"/>
  <c r="J18" i="17"/>
  <c r="J13" i="17"/>
  <c r="J12" i="17"/>
  <c r="J11" i="17"/>
  <c r="J14" i="17"/>
  <c r="J17" i="17"/>
  <c r="K7" i="17"/>
  <c r="K9" i="17" s="1"/>
  <c r="J19" i="17"/>
  <c r="L17" i="21" l="1"/>
  <c r="L16" i="21"/>
  <c r="L11" i="21"/>
  <c r="L12" i="21"/>
  <c r="L14" i="21"/>
  <c r="K16" i="17"/>
  <c r="K18" i="17"/>
  <c r="K17" i="17"/>
  <c r="K19" i="17"/>
  <c r="K13" i="17"/>
  <c r="L7" i="17"/>
  <c r="L9" i="17" s="1"/>
  <c r="K12" i="17"/>
  <c r="K11" i="17"/>
  <c r="K14" i="17"/>
  <c r="M17" i="21" l="1"/>
  <c r="M16" i="21"/>
  <c r="M14" i="21"/>
  <c r="M13" i="21"/>
  <c r="M12" i="21"/>
  <c r="M11" i="21"/>
  <c r="L16" i="17"/>
  <c r="L18" i="17"/>
  <c r="L12" i="17"/>
  <c r="L17" i="17"/>
  <c r="L19" i="17"/>
  <c r="M7" i="17"/>
  <c r="M9" i="17" s="1"/>
  <c r="L11" i="17"/>
  <c r="L14" i="17"/>
  <c r="N17" i="21" l="1"/>
  <c r="N16" i="21"/>
  <c r="N15" i="21"/>
  <c r="N11" i="21"/>
  <c r="N12" i="21"/>
  <c r="N13" i="21"/>
  <c r="N14" i="21"/>
  <c r="M16" i="17"/>
  <c r="M18" i="17"/>
  <c r="M11" i="17"/>
  <c r="M17" i="17"/>
  <c r="M14" i="17"/>
  <c r="N7" i="17"/>
  <c r="N9" i="17" s="1"/>
  <c r="M12" i="17"/>
  <c r="M19" i="17"/>
  <c r="M13" i="17"/>
  <c r="O17" i="21" l="1"/>
  <c r="O16" i="21"/>
  <c r="O15" i="21"/>
  <c r="O11" i="21"/>
  <c r="O14" i="21"/>
  <c r="O13" i="21"/>
  <c r="O12" i="21"/>
  <c r="N16" i="17"/>
  <c r="N18" i="17"/>
  <c r="N12" i="17"/>
  <c r="N19" i="17"/>
  <c r="N11" i="17"/>
  <c r="N14" i="17"/>
  <c r="N17" i="17"/>
  <c r="N15" i="17"/>
  <c r="O7" i="17"/>
  <c r="N13" i="17"/>
  <c r="P16" i="21" l="1"/>
  <c r="P15" i="21"/>
  <c r="P11" i="21"/>
  <c r="P14" i="21"/>
  <c r="P13" i="21"/>
  <c r="P12" i="21"/>
  <c r="P17" i="21"/>
  <c r="O18" i="17"/>
  <c r="O9" i="17"/>
  <c r="O16" i="17"/>
  <c r="O6" i="17"/>
  <c r="O17" i="17"/>
  <c r="O12" i="17"/>
  <c r="O14" i="17"/>
  <c r="O15" i="17"/>
  <c r="O19" i="17"/>
  <c r="O13" i="17"/>
  <c r="O11" i="17"/>
  <c r="P7" i="17"/>
  <c r="P9" i="17" s="1"/>
  <c r="P16" i="17" l="1"/>
  <c r="P18" i="17"/>
  <c r="P13" i="17"/>
  <c r="P15" i="17"/>
  <c r="P11" i="17"/>
  <c r="P14" i="17"/>
  <c r="P12" i="17"/>
  <c r="Q7" i="17"/>
  <c r="Q9" i="17" s="1"/>
  <c r="P19" i="17"/>
  <c r="P17" i="17"/>
  <c r="Q16" i="17" l="1"/>
  <c r="Q18" i="17"/>
  <c r="R7" i="17"/>
  <c r="R9" i="17" s="1"/>
  <c r="Q13" i="17"/>
  <c r="Q11" i="17"/>
  <c r="Q12" i="17"/>
  <c r="Q15" i="17"/>
  <c r="Q19" i="17"/>
  <c r="Q17" i="17"/>
  <c r="Q14" i="17"/>
  <c r="R16" i="17" l="1"/>
  <c r="R18" i="17"/>
  <c r="R19" i="17"/>
  <c r="R17" i="17"/>
  <c r="S7" i="17"/>
  <c r="R15" i="17"/>
  <c r="R12" i="17"/>
  <c r="R13" i="17"/>
  <c r="R11" i="17"/>
  <c r="R14" i="17"/>
  <c r="S18" i="17" l="1"/>
  <c r="S9" i="17"/>
  <c r="S17" i="17"/>
  <c r="S16" i="17"/>
  <c r="S14" i="17"/>
  <c r="S13" i="17"/>
  <c r="T7" i="17"/>
  <c r="T9" i="17" s="1"/>
  <c r="S15" i="17"/>
  <c r="S12" i="17"/>
  <c r="S11" i="17"/>
  <c r="S19" i="17"/>
  <c r="T16" i="17" l="1"/>
  <c r="T18" i="17"/>
  <c r="T17" i="17"/>
  <c r="T11" i="17"/>
  <c r="U7" i="17"/>
  <c r="U9" i="17" s="1"/>
  <c r="T19" i="17"/>
  <c r="T15" i="17"/>
  <c r="T12" i="17"/>
  <c r="T13" i="17"/>
  <c r="T14" i="17"/>
  <c r="U16" i="17" l="1"/>
  <c r="U18" i="17"/>
  <c r="U19" i="17"/>
  <c r="U11" i="17"/>
  <c r="U15" i="17"/>
  <c r="V7" i="17"/>
  <c r="U17" i="17"/>
  <c r="U14" i="17"/>
  <c r="U13" i="17"/>
  <c r="U12" i="17"/>
  <c r="V18" i="17" l="1"/>
  <c r="V9" i="17"/>
  <c r="V16" i="17"/>
  <c r="V19" i="17"/>
  <c r="V14" i="17"/>
  <c r="V17" i="17"/>
  <c r="W7" i="17"/>
  <c r="V13" i="17"/>
  <c r="V6" i="17"/>
  <c r="V12" i="17"/>
  <c r="V15" i="17"/>
  <c r="V11" i="17"/>
  <c r="W18" i="17" l="1"/>
  <c r="W9" i="17"/>
  <c r="W16" i="17"/>
  <c r="W11" i="17"/>
  <c r="W15" i="17"/>
  <c r="W17" i="17"/>
  <c r="W12" i="17"/>
  <c r="W19" i="17"/>
  <c r="W14" i="17"/>
  <c r="X7" i="17"/>
  <c r="W13" i="17"/>
  <c r="X18" i="17" l="1"/>
  <c r="X9" i="17"/>
  <c r="X16" i="17"/>
  <c r="X14" i="17"/>
  <c r="X19" i="17"/>
  <c r="X15" i="17"/>
  <c r="X11" i="17"/>
  <c r="X12" i="17"/>
  <c r="Y7" i="17"/>
  <c r="X17" i="17"/>
  <c r="X13" i="17"/>
  <c r="Y18" i="17" l="1"/>
  <c r="Y9" i="17"/>
  <c r="Y16" i="17"/>
  <c r="Y11" i="17"/>
  <c r="Y15" i="17"/>
  <c r="Y19" i="17"/>
  <c r="Y14" i="17"/>
  <c r="Z7" i="17"/>
  <c r="Y13" i="17"/>
  <c r="Y12" i="17"/>
  <c r="Y17" i="17"/>
  <c r="Z18" i="17" l="1"/>
  <c r="Z9" i="17"/>
  <c r="Z16" i="17"/>
  <c r="Z15" i="17"/>
  <c r="Z13" i="17"/>
  <c r="AA7" i="17"/>
  <c r="Z12" i="17"/>
  <c r="Z17" i="17"/>
  <c r="Z11" i="17"/>
  <c r="Z14" i="17"/>
  <c r="Z19" i="17"/>
  <c r="AA18" i="17" l="1"/>
  <c r="AA9" i="17"/>
  <c r="AA16" i="17"/>
  <c r="AB7" i="17"/>
  <c r="AA11" i="17"/>
  <c r="AA19" i="17"/>
  <c r="AA13" i="17"/>
  <c r="AA14" i="17"/>
  <c r="AA12" i="17"/>
  <c r="AA15" i="17"/>
  <c r="AB18" i="17" l="1"/>
  <c r="AB9" i="17"/>
  <c r="AB16" i="17"/>
  <c r="AB15" i="17"/>
  <c r="AB19" i="17"/>
  <c r="AB12" i="17"/>
  <c r="AC7" i="17"/>
  <c r="AB11" i="17"/>
  <c r="AB17" i="17"/>
  <c r="AB13" i="17"/>
  <c r="AB14" i="17"/>
  <c r="AC18" i="17" l="1"/>
  <c r="AC9" i="17"/>
  <c r="AC6" i="17"/>
  <c r="AC16" i="17"/>
  <c r="AC12" i="17"/>
  <c r="AC17" i="17"/>
  <c r="AC15" i="17"/>
  <c r="AC14" i="17"/>
  <c r="AD7" i="17"/>
  <c r="AC19" i="17"/>
  <c r="AC11" i="17"/>
  <c r="AC13" i="17"/>
  <c r="AD18" i="17" l="1"/>
  <c r="AD9" i="17"/>
  <c r="AD16" i="17"/>
  <c r="AD17" i="17"/>
  <c r="AD19" i="17"/>
  <c r="AE7" i="17"/>
  <c r="AD12" i="17"/>
  <c r="AD13" i="17"/>
  <c r="AD15" i="17"/>
  <c r="AD14" i="17"/>
  <c r="AD11" i="17"/>
  <c r="AE18" i="17" l="1"/>
  <c r="AE9" i="17"/>
  <c r="AE16" i="17"/>
  <c r="AE17" i="17"/>
  <c r="AE19" i="17"/>
  <c r="AE15" i="17"/>
  <c r="AE14" i="17"/>
  <c r="AE11" i="17"/>
  <c r="AF7" i="17"/>
  <c r="AE12" i="17"/>
  <c r="AE13" i="17"/>
  <c r="AF18" i="17" l="1"/>
  <c r="AF9" i="17"/>
  <c r="AF16" i="17"/>
  <c r="AG7" i="17"/>
  <c r="AF19" i="17"/>
  <c r="AF15" i="17"/>
  <c r="AF14" i="17"/>
  <c r="AF13" i="17"/>
  <c r="AF12" i="17"/>
  <c r="AF11" i="17"/>
  <c r="AF17" i="17"/>
  <c r="AG18" i="17" l="1"/>
  <c r="AG9" i="17"/>
  <c r="AG16" i="17"/>
  <c r="AG11" i="17"/>
  <c r="AG12" i="17"/>
  <c r="AG19" i="17"/>
  <c r="AG13" i="17"/>
  <c r="AG15" i="17"/>
  <c r="AH7" i="17"/>
  <c r="AG17" i="17"/>
  <c r="AG14" i="17"/>
  <c r="AH18" i="17" l="1"/>
  <c r="AH9" i="17"/>
  <c r="AH16" i="17"/>
  <c r="AH19" i="17"/>
  <c r="AH15" i="17"/>
  <c r="AH11" i="17"/>
  <c r="AI7" i="17"/>
  <c r="AH17" i="17"/>
  <c r="AH14" i="17"/>
  <c r="AH12" i="17"/>
  <c r="AH13" i="17"/>
  <c r="AI18" i="17" l="1"/>
  <c r="AI9" i="17"/>
  <c r="AI16" i="17"/>
  <c r="AI14" i="17"/>
  <c r="AI17" i="17"/>
  <c r="AI11" i="17"/>
  <c r="AI19" i="17"/>
  <c r="AJ7" i="17"/>
  <c r="AI13" i="17"/>
  <c r="AI12" i="17"/>
  <c r="AI15" i="17"/>
  <c r="AJ19" i="17" l="1"/>
  <c r="AJ9" i="17"/>
  <c r="AJ16" i="17"/>
  <c r="AJ18" i="17"/>
  <c r="AJ13" i="17"/>
  <c r="AJ12" i="17"/>
  <c r="AJ11" i="17"/>
  <c r="AM19" i="17"/>
  <c r="AJ6" i="17"/>
  <c r="AJ17" i="17"/>
  <c r="AJ15" i="17"/>
  <c r="AK7" i="17"/>
  <c r="AJ14" i="17"/>
  <c r="AK18" i="17" l="1"/>
  <c r="AK9" i="17"/>
  <c r="AK16" i="17"/>
  <c r="AK13" i="17"/>
  <c r="AK14" i="17"/>
  <c r="AK12" i="17"/>
  <c r="AK19" i="17"/>
  <c r="AK15" i="17"/>
  <c r="AK17" i="17"/>
  <c r="AK11" i="17"/>
  <c r="AL7" i="17"/>
  <c r="AL9" i="17" s="1"/>
  <c r="AL18" i="17" l="1"/>
  <c r="AL19" i="17"/>
  <c r="AL16" i="17"/>
  <c r="AL11" i="17"/>
  <c r="AL12" i="17"/>
  <c r="AL14" i="17"/>
  <c r="AL17" i="17"/>
  <c r="AL13" i="17"/>
  <c r="AL15" i="17"/>
  <c r="AN19" i="17"/>
  <c r="AM7" i="17"/>
  <c r="AM18" i="17" l="1"/>
  <c r="AM9" i="17"/>
  <c r="AM16" i="17"/>
  <c r="AM15" i="17"/>
  <c r="AM11" i="17"/>
  <c r="AM14" i="17"/>
  <c r="AN7" i="17"/>
  <c r="AM13" i="17"/>
  <c r="AM12" i="17"/>
  <c r="AM17" i="17"/>
  <c r="AN18" i="17" l="1"/>
  <c r="AN9" i="17"/>
  <c r="AN16" i="17"/>
  <c r="AN13" i="17"/>
  <c r="AO7" i="17"/>
  <c r="AN14" i="17"/>
  <c r="AN17" i="17"/>
  <c r="AN15" i="17"/>
  <c r="AN12" i="17"/>
  <c r="AN11" i="17"/>
  <c r="AO18" i="17" l="1"/>
  <c r="AO9" i="17"/>
  <c r="AO16" i="17"/>
  <c r="AO15" i="17"/>
  <c r="AP7" i="17"/>
  <c r="AP9" i="17" s="1"/>
  <c r="AO12" i="17"/>
  <c r="AO19" i="17"/>
  <c r="AO13" i="17"/>
  <c r="AO14" i="17"/>
  <c r="AO17" i="17"/>
  <c r="AO11" i="17"/>
  <c r="Q14" i="21" l="1"/>
  <c r="Q13" i="21"/>
  <c r="Q12" i="21"/>
  <c r="Q15" i="21"/>
  <c r="Q16" i="21"/>
  <c r="Q11" i="21"/>
  <c r="Q9" i="21"/>
  <c r="Q17" i="21"/>
  <c r="AP17" i="17"/>
  <c r="AP18" i="17"/>
  <c r="AP16" i="17"/>
  <c r="AP12" i="17"/>
  <c r="AP13" i="17"/>
  <c r="AP15" i="17"/>
  <c r="AQ7" i="17"/>
  <c r="AQ9" i="17" s="1"/>
  <c r="AP14" i="17"/>
  <c r="AP11" i="17"/>
  <c r="AP19" i="17"/>
  <c r="R17" i="21" l="1"/>
  <c r="R16" i="21"/>
  <c r="R15" i="21"/>
  <c r="R11" i="21"/>
  <c r="R9" i="21"/>
  <c r="R12" i="21"/>
  <c r="R13" i="21"/>
  <c r="R14" i="21"/>
  <c r="AQ16" i="17"/>
  <c r="AQ18" i="17"/>
  <c r="AQ14" i="17"/>
  <c r="AQ13" i="17"/>
  <c r="AQ15" i="17"/>
  <c r="AQ6" i="17"/>
  <c r="AQ17" i="17"/>
  <c r="AQ11" i="17"/>
  <c r="AR7" i="17"/>
  <c r="AQ19" i="17"/>
  <c r="AQ12" i="17"/>
  <c r="S17" i="21" l="1"/>
  <c r="S16" i="21"/>
  <c r="S15" i="21"/>
  <c r="S14" i="21"/>
  <c r="S13" i="21"/>
  <c r="S12" i="21"/>
  <c r="S11" i="21"/>
  <c r="S9" i="21"/>
  <c r="AS7" i="17"/>
  <c r="AT7" i="17" s="1"/>
  <c r="AR9" i="17"/>
  <c r="AR13" i="17"/>
  <c r="AR12" i="17"/>
  <c r="AR11" i="17"/>
  <c r="AR14" i="17"/>
  <c r="AR18" i="17"/>
  <c r="AR15" i="17"/>
  <c r="AR19" i="17"/>
  <c r="AR16" i="17"/>
  <c r="AR17" i="17"/>
  <c r="AS12" i="17" l="1"/>
  <c r="AS16" i="17"/>
  <c r="T17" i="21"/>
  <c r="T16" i="21"/>
  <c r="T15" i="21"/>
  <c r="T11" i="21"/>
  <c r="T9" i="21"/>
  <c r="T13" i="21"/>
  <c r="T12" i="21"/>
  <c r="T14" i="21"/>
  <c r="AS13" i="17"/>
  <c r="AS19" i="17"/>
  <c r="AS15" i="17"/>
  <c r="AS14" i="17"/>
  <c r="AS11" i="17"/>
  <c r="AS17" i="17"/>
  <c r="AT18" i="17"/>
  <c r="AT9" i="17"/>
  <c r="AS18" i="17"/>
  <c r="AS9" i="17"/>
  <c r="AT16" i="17"/>
  <c r="AT14" i="17"/>
  <c r="AT19" i="17"/>
  <c r="AT13" i="17"/>
  <c r="AT12" i="17"/>
  <c r="AU7" i="17"/>
  <c r="AT17" i="17"/>
  <c r="AT11" i="17"/>
  <c r="AT15" i="17"/>
  <c r="U17" i="21" l="1"/>
  <c r="U16" i="21"/>
  <c r="U15" i="21"/>
  <c r="U11" i="21"/>
  <c r="U9" i="21"/>
  <c r="U14" i="21"/>
  <c r="U13" i="21"/>
  <c r="U12" i="21"/>
  <c r="AU18" i="17"/>
  <c r="AU9" i="17"/>
  <c r="AU16" i="17"/>
  <c r="AU19" i="17"/>
  <c r="AU17" i="17"/>
  <c r="AU12" i="17"/>
  <c r="AV7" i="17"/>
  <c r="AU11" i="17"/>
  <c r="AU15" i="17"/>
  <c r="AU14" i="17"/>
  <c r="AU13" i="17"/>
  <c r="V17" i="21" l="1"/>
  <c r="V16" i="21"/>
  <c r="V15" i="21"/>
  <c r="V9" i="21"/>
  <c r="V11" i="21"/>
  <c r="V14" i="21"/>
  <c r="V13" i="21"/>
  <c r="V12" i="21"/>
  <c r="AV18" i="17"/>
  <c r="AV9" i="17"/>
  <c r="AV16" i="17"/>
  <c r="AV17" i="17"/>
  <c r="AV14" i="17"/>
  <c r="AV11" i="17"/>
  <c r="AV19" i="17"/>
  <c r="AV15" i="17"/>
  <c r="AV13" i="17"/>
  <c r="AW7" i="17"/>
  <c r="AV12" i="17"/>
  <c r="W11" i="21" l="1"/>
  <c r="W9" i="21"/>
  <c r="W14" i="21"/>
  <c r="W13" i="21"/>
  <c r="W12" i="21"/>
  <c r="W16" i="21"/>
  <c r="W17" i="21"/>
  <c r="W15" i="21"/>
  <c r="AW18" i="17"/>
  <c r="AW9" i="17"/>
  <c r="AW16" i="17"/>
  <c r="AW14" i="17"/>
  <c r="AW19" i="17"/>
  <c r="AW15" i="17"/>
  <c r="AW17" i="17"/>
  <c r="AW13" i="17"/>
  <c r="AW12" i="17"/>
  <c r="AX7" i="17"/>
  <c r="AX9" i="17" s="1"/>
  <c r="AW11" i="17"/>
  <c r="X11" i="21" l="1"/>
  <c r="X9" i="21"/>
  <c r="X14" i="21"/>
  <c r="X13" i="21"/>
  <c r="X12" i="21"/>
  <c r="X17" i="21"/>
  <c r="X16" i="21"/>
  <c r="X15" i="21"/>
  <c r="AX16" i="17"/>
  <c r="AX18" i="17"/>
  <c r="AX6" i="17"/>
  <c r="AX14" i="17"/>
  <c r="AX19" i="17"/>
  <c r="AX17" i="17"/>
  <c r="AX13" i="17"/>
  <c r="AX12" i="17"/>
  <c r="AY7" i="17"/>
  <c r="AX11" i="17"/>
  <c r="AX15" i="17"/>
  <c r="Y14" i="21" l="1"/>
  <c r="Y13" i="21"/>
  <c r="Y12" i="21"/>
  <c r="Y16" i="21"/>
  <c r="Y17" i="21"/>
  <c r="Y15" i="21"/>
  <c r="Y9" i="21"/>
  <c r="Y11" i="21"/>
  <c r="AY18" i="17"/>
  <c r="AY9" i="17"/>
  <c r="AY16" i="17"/>
  <c r="AY19" i="17"/>
  <c r="AY17" i="17"/>
  <c r="AY12" i="17"/>
  <c r="AZ7" i="17"/>
  <c r="AY11" i="17"/>
  <c r="AY14" i="17"/>
  <c r="AY15" i="17"/>
  <c r="AY13" i="17"/>
  <c r="Z17" i="21" l="1"/>
  <c r="Z16" i="21"/>
  <c r="Z15" i="21"/>
  <c r="Z11" i="21"/>
  <c r="Z9" i="21"/>
  <c r="Z12" i="21"/>
  <c r="Z13" i="21"/>
  <c r="Z14" i="21"/>
  <c r="AZ18" i="17"/>
  <c r="AZ9" i="17"/>
  <c r="AZ16" i="17"/>
  <c r="AZ17" i="17"/>
  <c r="AZ14" i="17"/>
  <c r="AZ11" i="17"/>
  <c r="AZ15" i="17"/>
  <c r="AZ13" i="17"/>
  <c r="BA7" i="17"/>
  <c r="AZ12" i="17"/>
  <c r="AZ19" i="17"/>
  <c r="AA17" i="21" l="1"/>
  <c r="AA16" i="21"/>
  <c r="AA15" i="21"/>
  <c r="AA14" i="21"/>
  <c r="AA13" i="21"/>
  <c r="AA12" i="21"/>
  <c r="AA11" i="21"/>
  <c r="AA9" i="21"/>
  <c r="BA18" i="17"/>
  <c r="BA9" i="17"/>
  <c r="BA16" i="17"/>
  <c r="BA14" i="17"/>
  <c r="BA15" i="17"/>
  <c r="BA13" i="17"/>
  <c r="BA19" i="17"/>
  <c r="BA12" i="17"/>
  <c r="BB7" i="17"/>
  <c r="BA11" i="17"/>
  <c r="BA17" i="17"/>
  <c r="AB17" i="21" l="1"/>
  <c r="AB16" i="21"/>
  <c r="AB15" i="21"/>
  <c r="AB11" i="21"/>
  <c r="AB9" i="21"/>
  <c r="AB13" i="21"/>
  <c r="AB14" i="21"/>
  <c r="AB12" i="21"/>
  <c r="BB18" i="17"/>
  <c r="BB9" i="17"/>
  <c r="BB16" i="17"/>
  <c r="BB14" i="17"/>
  <c r="BB19" i="17"/>
  <c r="BB13" i="17"/>
  <c r="BB12" i="17"/>
  <c r="BC7" i="17"/>
  <c r="BB17" i="17"/>
  <c r="BB11" i="17"/>
  <c r="BB15" i="17"/>
  <c r="AC17" i="21" l="1"/>
  <c r="AC16" i="21"/>
  <c r="AC15" i="21"/>
  <c r="AC11" i="21"/>
  <c r="AC9" i="21"/>
  <c r="AC14" i="21"/>
  <c r="AC13" i="21"/>
  <c r="AC12" i="21"/>
  <c r="BC18" i="17"/>
  <c r="BC9" i="17"/>
  <c r="BC16" i="17"/>
  <c r="BC19" i="17"/>
  <c r="BC17" i="17"/>
  <c r="BC12" i="17"/>
  <c r="BD7" i="17"/>
  <c r="BC14" i="17"/>
  <c r="BC11" i="17"/>
  <c r="BC15" i="17"/>
  <c r="BC13" i="17"/>
  <c r="AD17" i="21" l="1"/>
  <c r="AD16" i="21"/>
  <c r="AD15" i="21"/>
  <c r="AD9" i="21"/>
  <c r="AD11" i="21"/>
  <c r="AD14" i="21"/>
  <c r="AD13" i="21"/>
  <c r="AD12" i="21"/>
  <c r="BD18" i="17"/>
  <c r="BD9" i="17"/>
  <c r="BD16" i="17"/>
  <c r="BD17" i="17"/>
  <c r="BD14" i="17"/>
  <c r="BD11" i="17"/>
  <c r="BD19" i="17"/>
  <c r="BD15" i="17"/>
  <c r="BD13" i="17"/>
  <c r="BE7" i="17"/>
  <c r="BE9" i="17" s="1"/>
  <c r="BD12" i="17"/>
  <c r="AE11" i="21" l="1"/>
  <c r="AE9" i="21"/>
  <c r="AE14" i="21"/>
  <c r="AE13" i="21"/>
  <c r="AE12" i="21"/>
  <c r="AE17" i="21"/>
  <c r="AE15" i="21"/>
  <c r="AE16" i="21"/>
  <c r="BE16" i="17"/>
  <c r="BE18" i="17"/>
  <c r="BE6" i="17"/>
  <c r="BE14" i="17"/>
  <c r="BE19" i="17"/>
  <c r="BE15" i="17"/>
  <c r="BE17" i="17"/>
  <c r="BE13" i="17"/>
  <c r="BE12" i="17"/>
  <c r="BF7" i="17"/>
  <c r="BE11" i="17"/>
  <c r="AF11" i="21" l="1"/>
  <c r="AF9" i="21"/>
  <c r="AF14" i="21"/>
  <c r="AF13" i="21"/>
  <c r="AF12" i="21"/>
  <c r="AF17" i="21"/>
  <c r="AF16" i="21"/>
  <c r="AF15" i="21"/>
  <c r="BF18" i="17"/>
  <c r="BF9" i="17"/>
  <c r="BF16" i="17"/>
  <c r="BF14" i="17"/>
  <c r="BF19" i="17"/>
  <c r="BF17" i="17"/>
  <c r="BF13" i="17"/>
  <c r="BF12" i="17"/>
  <c r="BG7" i="17"/>
  <c r="BF11" i="17"/>
  <c r="BF15" i="17"/>
  <c r="AG14" i="21" l="1"/>
  <c r="AG13" i="21"/>
  <c r="AG12" i="21"/>
  <c r="AG17" i="21"/>
  <c r="AG9" i="21"/>
  <c r="AG11" i="21"/>
  <c r="AG16" i="21"/>
  <c r="AG15" i="21"/>
  <c r="BG18" i="17"/>
  <c r="BG9" i="17"/>
  <c r="BG16" i="17"/>
  <c r="BG19" i="17"/>
  <c r="BG17" i="17"/>
  <c r="BG14" i="17"/>
  <c r="BG12" i="17"/>
  <c r="BH7" i="17"/>
  <c r="BG11" i="17"/>
  <c r="BG15" i="17"/>
  <c r="BG13" i="17"/>
  <c r="AH17" i="21" l="1"/>
  <c r="AH16" i="21"/>
  <c r="AH15" i="21"/>
  <c r="AH11" i="21"/>
  <c r="AH9" i="21"/>
  <c r="AH13" i="21"/>
  <c r="AH14" i="21"/>
  <c r="AH12" i="21"/>
  <c r="BH18" i="17"/>
  <c r="BH9" i="17"/>
  <c r="BH16" i="17"/>
  <c r="BH17" i="17"/>
  <c r="BH14" i="17"/>
  <c r="BH11" i="17"/>
  <c r="BH15" i="17"/>
  <c r="BH13" i="17"/>
  <c r="BH12" i="17"/>
  <c r="BH19" i="17"/>
  <c r="BI7" i="17"/>
  <c r="AI17" i="21" l="1"/>
  <c r="AI16" i="21"/>
  <c r="AI15" i="21"/>
  <c r="AI14" i="21"/>
  <c r="AI13" i="21"/>
  <c r="AI12" i="21"/>
  <c r="AI9" i="21"/>
  <c r="AI11" i="21"/>
  <c r="BI18" i="17"/>
  <c r="BI9" i="17"/>
  <c r="BI16" i="17"/>
  <c r="BI14" i="17"/>
  <c r="BI15" i="17"/>
  <c r="BI13" i="17"/>
  <c r="BI19" i="17"/>
  <c r="BI12" i="17"/>
  <c r="BJ7" i="17"/>
  <c r="BI17" i="17"/>
  <c r="BI11" i="17"/>
  <c r="AJ17" i="21" l="1"/>
  <c r="AJ16" i="21"/>
  <c r="AJ15" i="21"/>
  <c r="AJ11" i="21"/>
  <c r="AJ9" i="21"/>
  <c r="AJ14" i="21"/>
  <c r="AJ13" i="21"/>
  <c r="AJ12" i="21"/>
  <c r="BJ18" i="17"/>
  <c r="BJ9" i="17"/>
  <c r="BJ16" i="17"/>
  <c r="BJ14" i="17"/>
  <c r="BJ19" i="17"/>
  <c r="BJ13" i="17"/>
  <c r="BJ12" i="17"/>
  <c r="BK7" i="17"/>
  <c r="BJ17" i="17"/>
  <c r="BJ11" i="17"/>
  <c r="BJ15" i="17"/>
  <c r="AK17" i="21" l="1"/>
  <c r="AK16" i="21"/>
  <c r="AK15" i="21"/>
  <c r="AK11" i="21"/>
  <c r="AK9" i="21"/>
  <c r="AK14" i="21"/>
  <c r="AK13" i="21"/>
  <c r="AK12" i="21"/>
  <c r="BK18" i="17"/>
  <c r="BK9" i="17"/>
  <c r="BK16" i="17"/>
  <c r="BK19" i="17"/>
  <c r="BK17" i="17"/>
  <c r="BK12" i="17"/>
  <c r="BK11" i="17"/>
  <c r="BK14" i="17"/>
  <c r="BK15" i="17"/>
  <c r="BK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<sst xmlns="http://schemas.openxmlformats.org/spreadsheetml/2006/main" count="77" uniqueCount="65">
  <si>
    <t>Zugewiesen zu</t>
  </si>
  <si>
    <t>Start</t>
  </si>
  <si>
    <t>Geben Sie den Namen des Projektleiters in Zelle B5 ein. Geben Sie das Projektstartdatum in Zelle C6 ein oder lassen Sie die Beispielformel den kleinsten Datumswert aus der Gantt-Datentabelle ermitteln.
Projektstartdatum: Die Bezeichnung befindet sich in Zelle B6.</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</si>
  <si>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</si>
  <si>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 xml:space="preserve">Sprint 1 : </t>
  </si>
  <si>
    <t xml:space="preserve">annalyse </t>
  </si>
  <si>
    <t>implémentation</t>
  </si>
  <si>
    <t>tests</t>
  </si>
  <si>
    <t xml:space="preserve">documentations </t>
  </si>
  <si>
    <t xml:space="preserve">45 min </t>
  </si>
  <si>
    <t xml:space="preserve">Lundi </t>
  </si>
  <si>
    <t>Mardi</t>
  </si>
  <si>
    <t xml:space="preserve">Mercredi </t>
  </si>
  <si>
    <t xml:space="preserve">Jeudi </t>
  </si>
  <si>
    <t xml:space="preserve">Vendredi </t>
  </si>
  <si>
    <t xml:space="preserve">Planification de projet </t>
  </si>
  <si>
    <t>CPNV</t>
  </si>
  <si>
    <t>StellarMap</t>
  </si>
  <si>
    <t>Date de début</t>
  </si>
  <si>
    <t xml:space="preserve">
incrément de défilement</t>
  </si>
  <si>
    <t>Semaine 1</t>
  </si>
  <si>
    <t>Semaine 2</t>
  </si>
  <si>
    <t>Semaine 3</t>
  </si>
  <si>
    <t>Semaine 4</t>
  </si>
  <si>
    <t>Semaine 5</t>
  </si>
  <si>
    <t>Sprint 2</t>
  </si>
  <si>
    <t>Sprint 3</t>
  </si>
  <si>
    <t>Sprint 4</t>
  </si>
  <si>
    <t xml:space="preserve">Catégorie </t>
  </si>
  <si>
    <t>Description du jalon</t>
  </si>
  <si>
    <t>Progrès</t>
  </si>
  <si>
    <t>jours</t>
  </si>
  <si>
    <t>API</t>
  </si>
  <si>
    <t>Planettes</t>
  </si>
  <si>
    <t>Satelites</t>
  </si>
  <si>
    <t>UI</t>
  </si>
  <si>
    <t>Documentation</t>
  </si>
  <si>
    <t>Lundi</t>
  </si>
  <si>
    <t>Jours</t>
  </si>
  <si>
    <t>Colonne1</t>
  </si>
  <si>
    <t>Colonne2</t>
  </si>
  <si>
    <t>Colonne3</t>
  </si>
  <si>
    <t>Colonne4</t>
  </si>
  <si>
    <t>Mercredi</t>
  </si>
  <si>
    <t>Jeudi</t>
  </si>
  <si>
    <t>Vendredi</t>
  </si>
  <si>
    <t>Samedi</t>
  </si>
  <si>
    <t>Dimanche</t>
  </si>
  <si>
    <t>Légende:</t>
  </si>
  <si>
    <t xml:space="preserve">Légende : </t>
  </si>
  <si>
    <t>P1</t>
  </si>
  <si>
    <t>P2</t>
  </si>
  <si>
    <t>P3</t>
  </si>
  <si>
    <t>P4</t>
  </si>
  <si>
    <t>P5</t>
  </si>
  <si>
    <t>P6</t>
  </si>
  <si>
    <t>P7</t>
  </si>
  <si>
    <t>P8</t>
  </si>
  <si>
    <t>P9</t>
  </si>
  <si>
    <t>Horaire</t>
  </si>
  <si>
    <t>* P = Période de 45 minutes</t>
  </si>
  <si>
    <t>Annalyse</t>
  </si>
  <si>
    <t>Tests</t>
  </si>
  <si>
    <t>Implémentation</t>
  </si>
  <si>
    <t>Exemple d'un sprint d'une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</si>
</sst>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0_ ;\-#,##0\ "/>
    <numFmt numFmtId="167" formatCode="[$-F400]h:mm:ss\ AM/PM"/>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2"/>
      <name val="Calibri"/>
      <family val="2"/>
      <scheme val="minor"/>
    </font>
    <font>
      <b/>
      <sz val="11"/>
      <color theme="1" tint="0.249977111117893"/>
      <name val="Calibri"/>
      <family val="2"/>
      <scheme val="minor"/>
    </font>
    <font>
      <sz val="8"/>
      <name val="Calibri"/>
      <family val="2"/>
      <scheme val="minor"/>
    </font>
    <font>
      <b/>
      <sz val="14"/>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2"/>
        <bgColor indexed="64"/>
      </patternFill>
    </fill>
    <fill>
      <patternFill patternType="solid">
        <fgColor theme="7"/>
        <bgColor indexed="64"/>
      </patternFill>
    </fill>
    <fill>
      <patternFill patternType="solid">
        <fgColor theme="2" tint="-4.9989318521683403E-2"/>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style="thin">
        <color indexed="64"/>
      </right>
      <top style="thin">
        <color indexed="64"/>
      </top>
      <bottom style="thin">
        <color indexed="64"/>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indexed="64"/>
      </left>
      <right style="thin">
        <color theme="0" tint="-0.14999847407452621"/>
      </right>
      <top style="medium">
        <color indexed="64"/>
      </top>
      <bottom style="medium">
        <color indexed="64"/>
      </bottom>
      <diagonal/>
    </border>
    <border>
      <left style="thin">
        <color theme="0" tint="-0.14999847407452621"/>
      </left>
      <right style="thin">
        <color theme="0" tint="-0.14999847407452621"/>
      </right>
      <top style="medium">
        <color indexed="64"/>
      </top>
      <bottom style="medium">
        <color indexed="64"/>
      </bottom>
      <diagonal/>
    </border>
    <border>
      <left style="thin">
        <color theme="0" tint="-0.14999847407452621"/>
      </left>
      <right style="medium">
        <color indexed="64"/>
      </right>
      <top style="medium">
        <color indexed="64"/>
      </top>
      <bottom style="medium">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7" fillId="3" borderId="0" applyNumberFormat="0" applyBorder="0" applyAlignment="0" applyProtection="0"/>
  </cellStyleXfs>
  <cellXfs count="10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18"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8"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11" fillId="0" borderId="10" xfId="0" applyFont="1" applyBorder="1"/>
    <xf numFmtId="0" fontId="18" fillId="0" borderId="10" xfId="0" applyFont="1" applyBorder="1" applyAlignment="1">
      <alignment vertical="center"/>
    </xf>
    <xf numFmtId="0" fontId="20" fillId="0" borderId="10" xfId="0" applyFont="1" applyBorder="1" applyAlignment="1">
      <alignment vertical="center"/>
    </xf>
    <xf numFmtId="0" fontId="14" fillId="0" borderId="10" xfId="0" applyFont="1" applyBorder="1" applyAlignment="1">
      <alignment vertical="center"/>
    </xf>
    <xf numFmtId="165" fontId="1" fillId="9" borderId="8" xfId="0" applyNumberFormat="1" applyFont="1" applyFill="1" applyBorder="1" applyAlignment="1">
      <alignment horizontal="center" vertical="center"/>
    </xf>
    <xf numFmtId="165" fontId="1" fillId="9" borderId="5" xfId="0" applyNumberFormat="1" applyFont="1" applyFill="1" applyBorder="1" applyAlignment="1">
      <alignment horizontal="center" vertical="center"/>
    </xf>
    <xf numFmtId="165" fontId="1" fillId="9" borderId="9" xfId="0" applyNumberFormat="1" applyFont="1" applyFill="1" applyBorder="1" applyAlignment="1">
      <alignment horizontal="center" vertical="center"/>
    </xf>
    <xf numFmtId="165" fontId="1" fillId="9" borderId="2" xfId="0" applyNumberFormat="1" applyFont="1" applyFill="1" applyBorder="1" applyAlignment="1">
      <alignment horizontal="center" vertical="center"/>
    </xf>
    <xf numFmtId="165" fontId="1" fillId="9" borderId="0" xfId="0" applyNumberFormat="1" applyFont="1" applyFill="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3" xfId="0" applyNumberFormat="1" applyFont="1" applyFill="1" applyBorder="1" applyAlignment="1">
      <alignment horizontal="center" vertical="center"/>
    </xf>
    <xf numFmtId="0" fontId="1" fillId="9" borderId="1" xfId="0" applyFont="1" applyFill="1" applyBorder="1" applyAlignment="1">
      <alignment horizontal="center" vertical="center" shrinkToFit="1"/>
    </xf>
    <xf numFmtId="0" fontId="15" fillId="8" borderId="0" xfId="0" applyFont="1" applyFill="1" applyAlignment="1">
      <alignment horizontal="left" vertical="center" indent="1"/>
    </xf>
    <xf numFmtId="0" fontId="15" fillId="8" borderId="0" xfId="0" applyFont="1" applyFill="1" applyAlignment="1">
      <alignment horizontal="center" vertical="center" wrapText="1"/>
    </xf>
    <xf numFmtId="0" fontId="12" fillId="0" borderId="0" xfId="0" applyFont="1" applyAlignment="1">
      <alignment horizontal="left" vertical="center" wrapText="1" indent="1"/>
    </xf>
    <xf numFmtId="0" fontId="0" fillId="10" borderId="4" xfId="0" applyFill="1" applyBorder="1" applyAlignment="1">
      <alignment horizontal="center" vertical="center"/>
    </xf>
    <xf numFmtId="0" fontId="3" fillId="0" borderId="0" xfId="8" applyFont="1" applyFill="1" applyAlignment="1">
      <alignment horizontal="left" vertical="center" wrapText="1" indent="2"/>
    </xf>
    <xf numFmtId="14" fontId="15" fillId="0" borderId="0" xfId="9" applyFont="1" applyFill="1" applyBorder="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4" borderId="13" xfId="0" applyFill="1" applyBorder="1" applyAlignment="1">
      <alignment horizontal="center" vertical="center"/>
    </xf>
    <xf numFmtId="0" fontId="0" fillId="10" borderId="13" xfId="0" applyFill="1" applyBorder="1" applyAlignment="1">
      <alignment horizontal="center" vertical="center"/>
    </xf>
    <xf numFmtId="0" fontId="0" fillId="0" borderId="13" xfId="0"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xf numFmtId="0" fontId="0" fillId="10" borderId="19" xfId="0" applyFill="1" applyBorder="1" applyAlignment="1">
      <alignment horizontal="center" vertical="center"/>
    </xf>
    <xf numFmtId="0" fontId="0" fillId="0" borderId="19" xfId="0" applyBorder="1" applyAlignment="1">
      <alignment horizontal="center" vertical="center"/>
    </xf>
    <xf numFmtId="0" fontId="0" fillId="4" borderId="20" xfId="0" applyFill="1" applyBorder="1" applyAlignment="1">
      <alignment horizontal="center" vertical="center"/>
    </xf>
    <xf numFmtId="0" fontId="0" fillId="6" borderId="18" xfId="0" applyFill="1" applyBorder="1" applyAlignment="1">
      <alignment horizontal="center" vertical="center"/>
    </xf>
    <xf numFmtId="0" fontId="0" fillId="6" borderId="20" xfId="0" applyFill="1" applyBorder="1" applyAlignment="1">
      <alignment horizontal="center" vertical="center"/>
    </xf>
    <xf numFmtId="0" fontId="0" fillId="10" borderId="15"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0" fillId="11" borderId="18" xfId="0" applyFill="1" applyBorder="1" applyAlignment="1">
      <alignment horizontal="center" vertical="center"/>
    </xf>
    <xf numFmtId="0" fontId="0" fillId="11" borderId="19" xfId="0" applyFill="1" applyBorder="1" applyAlignment="1">
      <alignment horizontal="center" vertical="center"/>
    </xf>
    <xf numFmtId="0" fontId="0" fillId="11" borderId="20" xfId="0" applyFill="1" applyBorder="1" applyAlignment="1">
      <alignment horizontal="center" vertical="center"/>
    </xf>
    <xf numFmtId="0" fontId="0" fillId="10" borderId="0" xfId="0" applyFill="1" applyAlignment="1">
      <alignment horizontal="center" vertical="center"/>
    </xf>
    <xf numFmtId="0" fontId="8" fillId="0" borderId="0" xfId="0" applyFont="1" applyAlignment="1">
      <alignment horizontal="center" vertical="center" wrapText="1"/>
    </xf>
    <xf numFmtId="0" fontId="0" fillId="0" borderId="13" xfId="0" applyBorder="1" applyAlignment="1">
      <alignment vertical="center"/>
    </xf>
    <xf numFmtId="167" fontId="21" fillId="9" borderId="8" xfId="0" applyNumberFormat="1" applyFont="1" applyFill="1" applyBorder="1" applyAlignment="1">
      <alignment horizontal="center" vertical="center"/>
    </xf>
    <xf numFmtId="167" fontId="21" fillId="9" borderId="5" xfId="0" applyNumberFormat="1" applyFont="1" applyFill="1" applyBorder="1" applyAlignment="1">
      <alignment horizontal="center" vertical="center"/>
    </xf>
    <xf numFmtId="0" fontId="3" fillId="10" borderId="0" xfId="0" applyFont="1" applyFill="1" applyAlignment="1">
      <alignment horizontal="right" vertical="center"/>
    </xf>
    <xf numFmtId="0" fontId="0" fillId="10" borderId="0" xfId="0" applyFill="1"/>
    <xf numFmtId="0" fontId="3" fillId="10" borderId="0" xfId="0" applyFont="1" applyFill="1"/>
    <xf numFmtId="0" fontId="18" fillId="10" borderId="0" xfId="0" applyFont="1" applyFill="1" applyAlignment="1">
      <alignment vertical="center"/>
    </xf>
    <xf numFmtId="0" fontId="20" fillId="10" borderId="0" xfId="0" applyFont="1" applyFill="1" applyAlignment="1">
      <alignment vertical="center"/>
    </xf>
    <xf numFmtId="0" fontId="14" fillId="10" borderId="0" xfId="0" applyFont="1" applyFill="1" applyAlignment="1">
      <alignment vertical="center"/>
    </xf>
    <xf numFmtId="0" fontId="11" fillId="10" borderId="0" xfId="0" applyFont="1" applyFill="1"/>
    <xf numFmtId="167" fontId="1" fillId="10" borderId="0" xfId="0" applyNumberFormat="1" applyFont="1" applyFill="1" applyAlignment="1">
      <alignment horizontal="center" vertical="center"/>
    </xf>
    <xf numFmtId="165" fontId="1" fillId="10" borderId="0" xfId="0" applyNumberFormat="1" applyFont="1" applyFill="1" applyAlignment="1">
      <alignment horizontal="center" vertical="center"/>
    </xf>
    <xf numFmtId="0" fontId="1" fillId="10" borderId="0" xfId="0" applyFont="1" applyFill="1" applyAlignment="1">
      <alignment horizontal="center" vertical="center" shrinkToFit="1"/>
    </xf>
    <xf numFmtId="0" fontId="0" fillId="10" borderId="0" xfId="0" applyFill="1" applyAlignment="1">
      <alignment vertical="center"/>
    </xf>
    <xf numFmtId="0" fontId="22" fillId="8" borderId="0" xfId="0" applyFont="1" applyFill="1" applyAlignment="1">
      <alignment horizontal="center" vertical="center" wrapText="1"/>
    </xf>
    <xf numFmtId="0" fontId="24" fillId="10" borderId="0" xfId="11" applyFont="1" applyFill="1" applyAlignment="1">
      <alignment vertical="center"/>
    </xf>
    <xf numFmtId="165" fontId="1" fillId="9" borderId="2" xfId="0" applyNumberFormat="1" applyFont="1" applyFill="1" applyBorder="1" applyAlignment="1">
      <alignment horizontal="center" vertical="top"/>
    </xf>
    <xf numFmtId="165" fontId="1" fillId="9" borderId="0" xfId="0" applyNumberFormat="1" applyFont="1" applyFill="1" applyAlignment="1">
      <alignment horizontal="center" vertical="top"/>
    </xf>
    <xf numFmtId="0" fontId="0" fillId="12" borderId="13" xfId="0" applyFill="1" applyBorder="1" applyAlignment="1">
      <alignment horizontal="center" vertical="center"/>
    </xf>
    <xf numFmtId="0" fontId="9" fillId="10" borderId="0" xfId="0" applyFont="1" applyFill="1" applyAlignment="1">
      <alignment horizontal="center" vertical="center"/>
    </xf>
    <xf numFmtId="0" fontId="19" fillId="2" borderId="0" xfId="5" applyFont="1" applyFill="1" applyAlignment="1">
      <alignment horizontal="left" vertical="center" indent="1"/>
    </xf>
    <xf numFmtId="0" fontId="13" fillId="2" borderId="0" xfId="0" applyFont="1" applyFill="1" applyAlignment="1">
      <alignment horizontal="center" vertical="center"/>
    </xf>
    <xf numFmtId="0" fontId="3" fillId="2" borderId="0" xfId="0" applyFont="1" applyFill="1" applyAlignment="1">
      <alignment horizontal="center" vertical="center"/>
    </xf>
    <xf numFmtId="0" fontId="10" fillId="4" borderId="0" xfId="11"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5" borderId="0" xfId="0" applyFont="1" applyFill="1" applyAlignment="1">
      <alignment horizontal="center" vertical="center"/>
    </xf>
    <xf numFmtId="0" fontId="10" fillId="7" borderId="0" xfId="11" applyFont="1" applyFill="1" applyAlignment="1">
      <alignment horizontal="center" vertical="center"/>
    </xf>
    <xf numFmtId="0" fontId="10" fillId="11" borderId="0" xfId="0" applyFont="1" applyFill="1" applyAlignment="1">
      <alignment horizontal="center" vertical="center"/>
    </xf>
  </cellXfs>
  <cellStyles count="12">
    <cellStyle name="Accent3" xfId="11" builtinId="37"/>
    <cellStyle name="Datum" xfId="9" xr:uid="{229918B6-DD13-4F5A-97B9-305F7E002AA3}"/>
    <cellStyle name="Lien hypertexte" xfId="1" builtinId="8" customBuiltin="1"/>
    <cellStyle name="Milliers" xfId="4" builtinId="3" customBuiltin="1"/>
    <cellStyle name="Milliers [0]" xfId="10" builtinId="6" customBuiltin="1"/>
    <cellStyle name="Normal" xfId="0" builtinId="0"/>
    <cellStyle name="Pourcentage" xfId="2" builtinId="5" customBuiltin="1"/>
    <cellStyle name="Titre" xfId="5" builtinId="15" customBuiltin="1"/>
    <cellStyle name="Titre 1" xfId="6" builtinId="16" customBuiltin="1"/>
    <cellStyle name="Titre 2" xfId="7" builtinId="17" customBuiltin="1"/>
    <cellStyle name="Titre 3" xfId="8" builtinId="18" customBuiltin="1"/>
    <cellStyle name="zAusgeblText" xfId="3" xr:uid="{26E66EE6-E33F-4D77-BAE4-0FB4F5BBF673}"/>
  </cellStyles>
  <dxfs count="78">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77"/>
      <tableStyleElement type="headerRow" dxfId="76"/>
      <tableStyleElement type="firstRowStripe" dxfId="75"/>
      <tableStyleElement type="secondRowStripe" dxfId="74"/>
    </tableStyle>
    <tableStyle name="Aufgabenliste" pivot="0" count="9" xr9:uid="{00000000-0011-0000-FFFF-FFFF00000000}">
      <tableStyleElement type="wholeTable" dxfId="73"/>
      <tableStyleElement type="headerRow" dxfId="72"/>
      <tableStyleElement type="totalRow" dxfId="71"/>
      <tableStyleElement type="firstColumn" dxfId="70"/>
      <tableStyleElement type="lastColumn" dxfId="69"/>
      <tableStyleElement type="firstRowStripe" dxfId="68"/>
      <tableStyleElement type="secondRowStripe" dxfId="67"/>
      <tableStyleElement type="firstColumnStripe" dxfId="66"/>
      <tableStyleElement type="secondColumnStripe" dxfId="6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228600</xdr:colOff>
          <xdr:row>7</xdr:row>
          <xdr:rowOff>238125</xdr:rowOff>
        </xdr:to>
        <xdr:sp macro="" textlink="">
          <xdr:nvSpPr>
            <xdr:cNvPr id="16385" name="Scrollleiste 1" descr="Scrollleiste, um entlang der Gantt-Projektzeitachse zu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F19" totalsRowShown="0" headerRowDxfId="31" dataDxfId="30">
  <autoFilter ref="B9:F19"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Description du jalon" dataDxfId="29"/>
    <tableColumn id="2" xr3:uid="{39BD914E-FB02-4352-846C-6D59624DC0B0}" name="Catégorie " dataDxfId="28"/>
    <tableColumn id="4" xr3:uid="{8385BC6F-56EE-4363-A106-8DB0A1E4EF5A}" name="Progrès" dataDxfId="27"/>
    <tableColumn id="5" xr3:uid="{02926609-7B93-4B6F-BE96-92EC7A949E4B}" name="Start" dataDxfId="26" dataCellStyle="Datum"/>
    <tableColumn id="6" xr3:uid="{8FF9BE8E-04B7-4B39-AC27-D2E534204BC3}" name="jours" dataDxfId="25"/>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6947A5-A784-4831-AEDC-E4AD45658F29}" name="Meilensteine43523" displayName="Meilensteine43523" ref="B9:F17" totalsRowShown="0" headerRowDxfId="6" dataDxfId="5">
  <autoFilter ref="B9:F17" xr:uid="{7F6947A5-A784-4831-AEDC-E4AD45658F29}"/>
  <tableColumns count="5">
    <tableColumn id="1" xr3:uid="{69D95065-85F3-432F-BFDC-687A01ABA2C0}" name="Jours" dataDxfId="4"/>
    <tableColumn id="2" xr3:uid="{AC450232-7C02-478B-8F12-C3AD486F4ED1}" name="Colonne1" dataDxfId="3"/>
    <tableColumn id="4" xr3:uid="{5177133A-004F-4746-B012-B124D7350149}" name="Colonne2" dataDxfId="2"/>
    <tableColumn id="5" xr3:uid="{A368B99B-8A3C-4D70-89C9-BDBF59ED1B45}" name="Colonne3" dataDxfId="1" dataCellStyle="Datum"/>
    <tableColumn id="6" xr3:uid="{D93DBE16-CF4C-4B01-B85C-FCEA9C8DEEC9}" name="Colonne4" dataDxfId="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O20"/>
  <sheetViews>
    <sheetView showGridLines="0" showRuler="0" topLeftCell="A3" zoomScale="85" zoomScaleNormal="85" zoomScalePageLayoutView="70" workbookViewId="0">
      <selection activeCell="AC4" activeCellId="3" sqref="H4:M4 O4:T4 V4:AA4 AC4:AG4"/>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0.42578125" style="2" customWidth="1"/>
    <col min="6" max="6" width="10.42578125" customWidth="1"/>
    <col min="7" max="7" width="2.7109375" customWidth="1"/>
    <col min="8" max="63" width="3.5703125" customWidth="1"/>
    <col min="64" max="64" width="2.7109375" customWidth="1"/>
  </cols>
  <sheetData>
    <row r="1" spans="1:67" ht="25.15" customHeight="1" x14ac:dyDescent="0.25"/>
    <row r="2" spans="1:67" ht="49.9" customHeight="1" x14ac:dyDescent="0.25">
      <c r="A2" s="5"/>
      <c r="B2" s="99" t="s">
        <v>15</v>
      </c>
      <c r="C2" s="99"/>
      <c r="D2" s="99"/>
      <c r="E2" s="99"/>
      <c r="F2" s="99"/>
      <c r="G2" s="99"/>
      <c r="H2" s="100"/>
      <c r="I2" s="100"/>
      <c r="J2" s="100"/>
      <c r="K2" s="100"/>
      <c r="L2" s="100"/>
      <c r="M2" s="100"/>
      <c r="N2" s="101"/>
      <c r="O2" s="101"/>
      <c r="P2" s="101"/>
      <c r="Q2" s="101"/>
      <c r="R2" s="101"/>
      <c r="S2" s="101"/>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row>
    <row r="3" spans="1:67" ht="19.899999999999999" customHeight="1" x14ac:dyDescent="0.25">
      <c r="A3" s="5"/>
      <c r="B3" s="19"/>
      <c r="C3" s="20"/>
      <c r="D3" s="21"/>
      <c r="E3" s="22"/>
      <c r="F3" s="21"/>
      <c r="G3" s="21"/>
      <c r="H3" s="34"/>
      <c r="I3" s="1"/>
      <c r="J3" s="1"/>
      <c r="K3" s="1"/>
    </row>
    <row r="4" spans="1:67" ht="30" customHeight="1" x14ac:dyDescent="0.25">
      <c r="A4" s="5"/>
      <c r="B4" s="23" t="s">
        <v>16</v>
      </c>
      <c r="C4" s="24"/>
      <c r="D4" s="26"/>
      <c r="E4" s="27"/>
      <c r="F4" s="35" t="s">
        <v>49</v>
      </c>
      <c r="G4" s="28"/>
      <c r="H4" s="102" t="s">
        <v>32</v>
      </c>
      <c r="I4" s="102"/>
      <c r="J4" s="102"/>
      <c r="K4" s="102"/>
      <c r="L4" s="102"/>
      <c r="M4" s="102"/>
      <c r="O4" s="103" t="s">
        <v>33</v>
      </c>
      <c r="P4" s="103"/>
      <c r="Q4" s="103"/>
      <c r="R4" s="103"/>
      <c r="S4" s="103"/>
      <c r="T4" s="103"/>
      <c r="V4" s="104" t="s">
        <v>34</v>
      </c>
      <c r="W4" s="104"/>
      <c r="X4" s="104"/>
      <c r="Y4" s="104"/>
      <c r="Z4" s="104"/>
      <c r="AA4" s="104"/>
      <c r="AC4" s="105" t="s">
        <v>35</v>
      </c>
      <c r="AD4" s="105"/>
      <c r="AE4" s="105"/>
      <c r="AF4" s="105"/>
      <c r="AG4" s="105"/>
      <c r="AI4" s="98"/>
      <c r="AJ4" s="98"/>
      <c r="AK4" s="98"/>
      <c r="AL4" s="98"/>
      <c r="AM4" s="98"/>
      <c r="AN4" s="98"/>
      <c r="AO4" s="98"/>
    </row>
    <row r="5" spans="1:67" ht="30" customHeight="1" x14ac:dyDescent="0.25">
      <c r="A5" s="5" t="s">
        <v>2</v>
      </c>
      <c r="B5" s="29" t="s">
        <v>17</v>
      </c>
      <c r="C5" s="25"/>
      <c r="D5" s="26"/>
      <c r="E5" s="27"/>
      <c r="F5" s="26"/>
      <c r="G5" s="26"/>
    </row>
    <row r="6" spans="1:67" ht="30" customHeight="1" x14ac:dyDescent="0.35">
      <c r="A6" s="5"/>
      <c r="B6" s="30" t="s">
        <v>18</v>
      </c>
      <c r="C6" s="31" cm="1">
        <f t="array" aca="1" ref="C6" ca="1">IFERROR(IF(MIN(Meilensteine4352[Start])=0,TODAY(),B11(Meilensteine4352[Start])),TODAY())</f>
        <v>45047</v>
      </c>
      <c r="D6" s="26"/>
      <c r="E6" s="27"/>
      <c r="F6" s="26"/>
      <c r="G6" s="26"/>
      <c r="H6" s="38" t="str">
        <f ca="1">TEXT(H7,"MMMM")</f>
        <v>mai</v>
      </c>
      <c r="I6" s="38"/>
      <c r="J6" s="38"/>
      <c r="K6" s="38"/>
      <c r="L6" s="38"/>
      <c r="M6" s="38"/>
      <c r="N6" s="38"/>
      <c r="O6" s="38" t="str">
        <f ca="1">IF(TEXT(O7,"MMMM")=H6,"",TEXT(O7,"MMMM"))</f>
        <v/>
      </c>
      <c r="P6" s="38"/>
      <c r="Q6" s="38"/>
      <c r="R6" s="38"/>
      <c r="S6" s="38"/>
      <c r="T6" s="38"/>
      <c r="U6" s="38"/>
      <c r="V6" s="38" t="str">
        <f ca="1">IF(OR(TEXT(V7,"MMMM")=O6,TEXT(V7,"MMMM")=H6),"",TEXT(V7,"MMMM"))</f>
        <v/>
      </c>
      <c r="W6" s="38"/>
      <c r="X6" s="38"/>
      <c r="Y6" s="38"/>
      <c r="Z6" s="38"/>
      <c r="AA6" s="38"/>
      <c r="AB6" s="38"/>
      <c r="AC6" s="38" t="str">
        <f ca="1">IF(OR(TEXT(AC7,"MMMM")=V6,TEXT(AC7,"MMMM")=O6,TEXT(AC7,"MMMM")=H6),"",TEXT(AC7,"MMMM"))</f>
        <v/>
      </c>
      <c r="AD6" s="38"/>
      <c r="AE6" s="38"/>
      <c r="AF6" s="38"/>
      <c r="AG6" s="38"/>
      <c r="AH6" s="38"/>
      <c r="AI6" s="38"/>
      <c r="AJ6" s="38" t="str">
        <f ca="1">IF(OR(TEXT(AJ7,"MMMM")=AC6,TEXT(AJ7,"MMMM")=V6,TEXT(AJ7,"MMMM")=O6,TEXT(AJ7,"MMMM")=H6),"",TEXT(AJ7,"MMMM"))</f>
        <v/>
      </c>
      <c r="AK6" s="38"/>
      <c r="AL6" s="38"/>
      <c r="AM6" s="38"/>
      <c r="AN6" s="38"/>
      <c r="AO6" s="38"/>
      <c r="AP6" s="38"/>
      <c r="AQ6" s="38" t="str">
        <f ca="1">IF(OR(TEXT(AQ7,"MMMM")=AJ6,TEXT(AQ7,"MMMM")=AC6,TEXT(AQ7,"MMMM")=V6,TEXT(AQ7,"MMMM")=O6),"",TEXT(AQ7,"MMMM"))</f>
        <v>juin</v>
      </c>
      <c r="AR6" s="38"/>
      <c r="AS6" s="38"/>
      <c r="AT6" s="38"/>
      <c r="AU6" s="38"/>
      <c r="AV6" s="38"/>
      <c r="AW6" s="39"/>
      <c r="AX6" s="39" t="str">
        <f ca="1">IF(OR(TEXT(AX7,"MMMM")=AQ6,TEXT(AX7,"MMMM")=AJ6,TEXT(AX7,"MMMM")=AC6,TEXT(AX7,"MMMM")=V6),"",TEXT(AX7,"MMMM"))</f>
        <v/>
      </c>
      <c r="AY6" s="39"/>
      <c r="AZ6" s="39"/>
      <c r="BA6" s="40"/>
      <c r="BB6" s="37"/>
      <c r="BC6" s="37"/>
      <c r="BD6" s="37"/>
      <c r="BE6" s="37" t="str">
        <f ca="1">IF(OR(TEXT(BE7,"MMMM")=AX6,TEXT(BE7,"MMMM")=AQ6,TEXT(BE7,"MMMM")=AJ6,TEXT(BE7,"MMMM")=AC6),"",TEXT(BE7,"MMMM"))</f>
        <v/>
      </c>
      <c r="BF6" s="37"/>
      <c r="BG6" s="37"/>
      <c r="BH6" s="37"/>
      <c r="BI6" s="37"/>
      <c r="BJ6" s="37"/>
      <c r="BK6" s="37"/>
    </row>
    <row r="7" spans="1:67" ht="30" customHeight="1" x14ac:dyDescent="0.25">
      <c r="A7" s="5"/>
      <c r="B7" s="54" t="s">
        <v>19</v>
      </c>
      <c r="C7" s="32">
        <v>0</v>
      </c>
      <c r="D7" s="26"/>
      <c r="E7" s="26"/>
      <c r="F7" s="26"/>
      <c r="G7" s="33"/>
      <c r="H7" s="41">
        <f ca="1">IFERROR(Projekt_Start+Scrollschrittweite,TODAY())</f>
        <v>45047</v>
      </c>
      <c r="I7" s="42">
        <f ca="1">H7+1</f>
        <v>45048</v>
      </c>
      <c r="J7" s="42">
        <f t="shared" ref="J7:AW7" ca="1" si="0">I7+1</f>
        <v>45049</v>
      </c>
      <c r="K7" s="42">
        <f t="shared" ca="1" si="0"/>
        <v>45050</v>
      </c>
      <c r="L7" s="42">
        <f t="shared" ca="1" si="0"/>
        <v>45051</v>
      </c>
      <c r="M7" s="42">
        <f t="shared" ca="1" si="0"/>
        <v>45052</v>
      </c>
      <c r="N7" s="43">
        <f t="shared" ca="1" si="0"/>
        <v>45053</v>
      </c>
      <c r="O7" s="42">
        <f ca="1">N7+1</f>
        <v>45054</v>
      </c>
      <c r="P7" s="42">
        <f ca="1">O7+1</f>
        <v>45055</v>
      </c>
      <c r="Q7" s="42">
        <f t="shared" ca="1" si="0"/>
        <v>45056</v>
      </c>
      <c r="R7" s="42">
        <f t="shared" ca="1" si="0"/>
        <v>45057</v>
      </c>
      <c r="S7" s="42">
        <f t="shared" ca="1" si="0"/>
        <v>45058</v>
      </c>
      <c r="T7" s="42">
        <f t="shared" ca="1" si="0"/>
        <v>45059</v>
      </c>
      <c r="U7" s="43">
        <f t="shared" ca="1" si="0"/>
        <v>45060</v>
      </c>
      <c r="V7" s="42">
        <f ca="1">U7+1</f>
        <v>45061</v>
      </c>
      <c r="W7" s="42">
        <f ca="1">V7+1</f>
        <v>45062</v>
      </c>
      <c r="X7" s="42">
        <f t="shared" ca="1" si="0"/>
        <v>45063</v>
      </c>
      <c r="Y7" s="42">
        <f t="shared" ca="1" si="0"/>
        <v>45064</v>
      </c>
      <c r="Z7" s="42">
        <f t="shared" ca="1" si="0"/>
        <v>45065</v>
      </c>
      <c r="AA7" s="42">
        <f t="shared" ca="1" si="0"/>
        <v>45066</v>
      </c>
      <c r="AB7" s="43">
        <f t="shared" ca="1" si="0"/>
        <v>45067</v>
      </c>
      <c r="AC7" s="42">
        <f ca="1">AB7+1</f>
        <v>45068</v>
      </c>
      <c r="AD7" s="42">
        <f ca="1">AC7+1</f>
        <v>45069</v>
      </c>
      <c r="AE7" s="42">
        <f t="shared" ca="1" si="0"/>
        <v>45070</v>
      </c>
      <c r="AF7" s="42">
        <f t="shared" ca="1" si="0"/>
        <v>45071</v>
      </c>
      <c r="AG7" s="42">
        <f t="shared" ca="1" si="0"/>
        <v>45072</v>
      </c>
      <c r="AH7" s="42">
        <f t="shared" ca="1" si="0"/>
        <v>45073</v>
      </c>
      <c r="AI7" s="43">
        <f t="shared" ca="1" si="0"/>
        <v>45074</v>
      </c>
      <c r="AJ7" s="42">
        <f ca="1">AI7+1</f>
        <v>45075</v>
      </c>
      <c r="AK7" s="42">
        <f ca="1">AJ7+1</f>
        <v>45076</v>
      </c>
      <c r="AL7" s="42">
        <f t="shared" ca="1" si="0"/>
        <v>45077</v>
      </c>
      <c r="AM7" s="42">
        <f t="shared" ca="1" si="0"/>
        <v>45078</v>
      </c>
      <c r="AN7" s="42">
        <f t="shared" ca="1" si="0"/>
        <v>45079</v>
      </c>
      <c r="AO7" s="42">
        <f t="shared" ca="1" si="0"/>
        <v>45080</v>
      </c>
      <c r="AP7" s="43">
        <f t="shared" ca="1" si="0"/>
        <v>45081</v>
      </c>
      <c r="AQ7" s="42">
        <f ca="1">AP7+1</f>
        <v>45082</v>
      </c>
      <c r="AR7" s="42">
        <f ca="1">AQ7+1</f>
        <v>45083</v>
      </c>
      <c r="AS7" s="42">
        <f t="shared" ca="1" si="0"/>
        <v>45084</v>
      </c>
      <c r="AT7" s="42">
        <f t="shared" ca="1" si="0"/>
        <v>45085</v>
      </c>
      <c r="AU7" s="42">
        <f t="shared" ca="1" si="0"/>
        <v>45086</v>
      </c>
      <c r="AV7" s="42">
        <f t="shared" ca="1" si="0"/>
        <v>45087</v>
      </c>
      <c r="AW7" s="43">
        <f t="shared" ca="1" si="0"/>
        <v>45088</v>
      </c>
      <c r="AX7" s="42">
        <f ca="1">AW7+1</f>
        <v>45089</v>
      </c>
      <c r="AY7" s="42">
        <f ca="1">AX7+1</f>
        <v>45090</v>
      </c>
      <c r="AZ7" s="42">
        <f t="shared" ref="AZ7:BD7" ca="1" si="1">AY7+1</f>
        <v>45091</v>
      </c>
      <c r="BA7" s="42">
        <f t="shared" ca="1" si="1"/>
        <v>45092</v>
      </c>
      <c r="BB7" s="42">
        <f t="shared" ca="1" si="1"/>
        <v>45093</v>
      </c>
      <c r="BC7" s="42">
        <f t="shared" ca="1" si="1"/>
        <v>45094</v>
      </c>
      <c r="BD7" s="43">
        <f t="shared" ca="1" si="1"/>
        <v>45095</v>
      </c>
      <c r="BE7" s="42">
        <f ca="1">BD7+1</f>
        <v>45096</v>
      </c>
      <c r="BF7" s="42">
        <f ca="1">BE7+1</f>
        <v>45097</v>
      </c>
      <c r="BG7" s="42">
        <f t="shared" ref="BG7:BK7" ca="1" si="2">BF7+1</f>
        <v>45098</v>
      </c>
      <c r="BH7" s="42">
        <f t="shared" ca="1" si="2"/>
        <v>45099</v>
      </c>
      <c r="BI7" s="42">
        <f t="shared" ca="1" si="2"/>
        <v>45100</v>
      </c>
      <c r="BJ7" s="42">
        <f t="shared" ca="1" si="2"/>
        <v>45101</v>
      </c>
      <c r="BK7" s="43">
        <f t="shared" ca="1" si="2"/>
        <v>45102</v>
      </c>
    </row>
    <row r="8" spans="1:67" ht="19.899999999999999" customHeight="1" x14ac:dyDescent="0.25">
      <c r="A8" s="5"/>
      <c r="B8" s="25"/>
      <c r="C8" s="25"/>
      <c r="D8" s="26"/>
      <c r="E8" s="26"/>
      <c r="F8" s="26"/>
      <c r="G8" s="33"/>
      <c r="H8" s="44"/>
      <c r="I8" s="45"/>
      <c r="J8" s="45"/>
      <c r="K8" s="45"/>
      <c r="L8" s="45"/>
      <c r="M8" s="45"/>
      <c r="N8" s="45"/>
      <c r="O8" s="46"/>
      <c r="P8" s="45"/>
      <c r="Q8" s="45"/>
      <c r="R8" s="45"/>
      <c r="S8" s="45"/>
      <c r="T8" s="45"/>
      <c r="U8" s="47"/>
      <c r="V8" s="45"/>
      <c r="W8" s="45"/>
      <c r="X8" s="45"/>
      <c r="Y8" s="45"/>
      <c r="Z8" s="45"/>
      <c r="AA8" s="45"/>
      <c r="AB8" s="47"/>
      <c r="AC8" s="45"/>
      <c r="AD8" s="45"/>
      <c r="AE8" s="45"/>
      <c r="AF8" s="45"/>
      <c r="AG8" s="45"/>
      <c r="AH8" s="45"/>
      <c r="AI8" s="47"/>
      <c r="AJ8" s="45"/>
      <c r="AK8" s="45"/>
      <c r="AL8" s="45"/>
      <c r="AM8" s="45"/>
      <c r="AN8" s="45"/>
      <c r="AO8" s="45"/>
      <c r="AP8" s="47"/>
      <c r="AQ8" s="45"/>
      <c r="AR8" s="45"/>
      <c r="AS8" s="45"/>
      <c r="AT8" s="45"/>
      <c r="AU8" s="45"/>
      <c r="AV8" s="45"/>
      <c r="AW8" s="47"/>
      <c r="AX8" s="45"/>
      <c r="AY8" s="45"/>
      <c r="AZ8" s="45"/>
      <c r="BA8" s="45"/>
      <c r="BB8" s="45"/>
      <c r="BC8" s="45"/>
      <c r="BD8" s="47"/>
      <c r="BE8" s="45"/>
      <c r="BF8" s="45"/>
      <c r="BG8" s="45"/>
      <c r="BH8" s="45"/>
      <c r="BI8" s="45"/>
      <c r="BJ8" s="45"/>
      <c r="BK8" s="48"/>
    </row>
    <row r="9" spans="1:67" ht="40.15" customHeight="1" x14ac:dyDescent="0.25">
      <c r="A9" s="5" t="s">
        <v>3</v>
      </c>
      <c r="B9" s="50" t="s">
        <v>29</v>
      </c>
      <c r="C9" s="51" t="s">
        <v>28</v>
      </c>
      <c r="D9" s="51" t="s">
        <v>30</v>
      </c>
      <c r="E9" s="51" t="s">
        <v>1</v>
      </c>
      <c r="F9" s="51" t="s">
        <v>31</v>
      </c>
      <c r="G9" s="36"/>
      <c r="H9" s="49" t="str">
        <f ca="1">LEFT(TEXT(H7,""),1)</f>
        <v/>
      </c>
      <c r="I9" s="49" t="str">
        <f t="shared" ref="I9:BK9" ca="1" si="3">LEFT(TEXT(I7,""),1)</f>
        <v/>
      </c>
      <c r="J9" s="49" t="str">
        <f t="shared" ca="1" si="3"/>
        <v/>
      </c>
      <c r="K9" s="49" t="str">
        <f t="shared" ca="1" si="3"/>
        <v/>
      </c>
      <c r="L9" s="49" t="str">
        <f t="shared" ca="1" si="3"/>
        <v/>
      </c>
      <c r="M9" s="49" t="str">
        <f t="shared" ca="1" si="3"/>
        <v/>
      </c>
      <c r="N9" s="49" t="str">
        <f t="shared" ca="1" si="3"/>
        <v/>
      </c>
      <c r="O9" s="49" t="str">
        <f t="shared" ca="1" si="3"/>
        <v/>
      </c>
      <c r="P9" s="49" t="str">
        <f t="shared" ca="1" si="3"/>
        <v/>
      </c>
      <c r="Q9" s="49" t="str">
        <f t="shared" ca="1" si="3"/>
        <v/>
      </c>
      <c r="R9" s="49" t="str">
        <f t="shared" ca="1" si="3"/>
        <v/>
      </c>
      <c r="S9" s="49" t="str">
        <f t="shared" ca="1" si="3"/>
        <v/>
      </c>
      <c r="T9" s="49" t="str">
        <f t="shared" ca="1" si="3"/>
        <v/>
      </c>
      <c r="U9" s="49" t="str">
        <f t="shared" ca="1" si="3"/>
        <v/>
      </c>
      <c r="V9" s="49" t="str">
        <f t="shared" ca="1" si="3"/>
        <v/>
      </c>
      <c r="W9" s="49" t="str">
        <f t="shared" ca="1" si="3"/>
        <v/>
      </c>
      <c r="X9" s="49" t="str">
        <f t="shared" ca="1" si="3"/>
        <v/>
      </c>
      <c r="Y9" s="49" t="str">
        <f t="shared" ca="1" si="3"/>
        <v/>
      </c>
      <c r="Z9" s="49" t="str">
        <f t="shared" ca="1" si="3"/>
        <v/>
      </c>
      <c r="AA9" s="49" t="str">
        <f t="shared" ca="1" si="3"/>
        <v/>
      </c>
      <c r="AB9" s="49" t="str">
        <f t="shared" ca="1" si="3"/>
        <v/>
      </c>
      <c r="AC9" s="49" t="str">
        <f t="shared" ca="1" si="3"/>
        <v/>
      </c>
      <c r="AD9" s="49" t="str">
        <f t="shared" ca="1" si="3"/>
        <v/>
      </c>
      <c r="AE9" s="49" t="str">
        <f t="shared" ca="1" si="3"/>
        <v/>
      </c>
      <c r="AF9" s="49" t="str">
        <f t="shared" ca="1" si="3"/>
        <v/>
      </c>
      <c r="AG9" s="49" t="str">
        <f t="shared" ca="1" si="3"/>
        <v/>
      </c>
      <c r="AH9" s="49" t="str">
        <f t="shared" ca="1" si="3"/>
        <v/>
      </c>
      <c r="AI9" s="49" t="str">
        <f t="shared" ca="1" si="3"/>
        <v/>
      </c>
      <c r="AJ9" s="49" t="str">
        <f t="shared" ca="1" si="3"/>
        <v/>
      </c>
      <c r="AK9" s="49" t="str">
        <f t="shared" ca="1" si="3"/>
        <v/>
      </c>
      <c r="AL9" s="49" t="str">
        <f t="shared" ca="1" si="3"/>
        <v/>
      </c>
      <c r="AM9" s="49" t="str">
        <f t="shared" ca="1" si="3"/>
        <v/>
      </c>
      <c r="AN9" s="49" t="str">
        <f t="shared" ca="1" si="3"/>
        <v/>
      </c>
      <c r="AO9" s="49" t="str">
        <f t="shared" ca="1" si="3"/>
        <v/>
      </c>
      <c r="AP9" s="49" t="str">
        <f t="shared" ca="1" si="3"/>
        <v/>
      </c>
      <c r="AQ9" s="49" t="str">
        <f t="shared" ca="1" si="3"/>
        <v/>
      </c>
      <c r="AR9" s="49" t="str">
        <f t="shared" ca="1" si="3"/>
        <v/>
      </c>
      <c r="AS9" s="49" t="str">
        <f t="shared" ca="1" si="3"/>
        <v/>
      </c>
      <c r="AT9" s="49" t="str">
        <f t="shared" ca="1" si="3"/>
        <v/>
      </c>
      <c r="AU9" s="49" t="str">
        <f t="shared" ca="1" si="3"/>
        <v/>
      </c>
      <c r="AV9" s="49" t="str">
        <f t="shared" ca="1" si="3"/>
        <v/>
      </c>
      <c r="AW9" s="49" t="str">
        <f t="shared" ca="1" si="3"/>
        <v/>
      </c>
      <c r="AX9" s="49" t="str">
        <f t="shared" ca="1" si="3"/>
        <v/>
      </c>
      <c r="AY9" s="49" t="str">
        <f t="shared" ca="1" si="3"/>
        <v/>
      </c>
      <c r="AZ9" s="49" t="str">
        <f t="shared" ca="1" si="3"/>
        <v/>
      </c>
      <c r="BA9" s="49" t="str">
        <f t="shared" ca="1" si="3"/>
        <v/>
      </c>
      <c r="BB9" s="49" t="str">
        <f t="shared" ca="1" si="3"/>
        <v/>
      </c>
      <c r="BC9" s="49" t="str">
        <f t="shared" ca="1" si="3"/>
        <v/>
      </c>
      <c r="BD9" s="49" t="str">
        <f t="shared" ca="1" si="3"/>
        <v/>
      </c>
      <c r="BE9" s="49" t="str">
        <f t="shared" ca="1" si="3"/>
        <v/>
      </c>
      <c r="BF9" s="49" t="str">
        <f t="shared" ca="1" si="3"/>
        <v/>
      </c>
      <c r="BG9" s="49" t="str">
        <f t="shared" ca="1" si="3"/>
        <v/>
      </c>
      <c r="BH9" s="49" t="str">
        <f t="shared" ca="1" si="3"/>
        <v/>
      </c>
      <c r="BI9" s="49" t="str">
        <f t="shared" ca="1" si="3"/>
        <v/>
      </c>
      <c r="BJ9" s="49" t="str">
        <f t="shared" ca="1" si="3"/>
        <v/>
      </c>
      <c r="BK9" s="49" t="str">
        <f t="shared" ca="1" si="3"/>
        <v/>
      </c>
    </row>
    <row r="10" spans="1:67" ht="30" hidden="1" customHeight="1" x14ac:dyDescent="0.25">
      <c r="B10" s="9"/>
      <c r="C10" s="7"/>
      <c r="D10" s="7"/>
      <c r="E10" s="55" t="s">
        <v>0</v>
      </c>
      <c r="F10" s="8"/>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row>
    <row r="11" spans="1:67" s="1" customFormat="1" ht="40.15" customHeight="1" thickBot="1" x14ac:dyDescent="0.3">
      <c r="A11" s="5"/>
      <c r="B11" s="52" t="s">
        <v>4</v>
      </c>
      <c r="C11" s="13"/>
      <c r="D11" s="14"/>
      <c r="E11" s="15"/>
      <c r="F11" s="16"/>
      <c r="G11" s="13"/>
      <c r="H11" s="10" t="str">
        <f t="shared" ref="H11:AM11" ca="1" si="4">IF(AND($C11="Ziel",H$7&gt;=$E11,H$7&lt;=$E11+$F11-1),2,IF(AND($C11="Meilenstein",H$7&gt;=$E11,H$7&lt;=$E11+$F11-1),1,""))</f>
        <v/>
      </c>
      <c r="I11" s="58" t="str">
        <f t="shared" ca="1" si="4"/>
        <v/>
      </c>
      <c r="J11" s="58" t="str">
        <f t="shared" ca="1" si="4"/>
        <v/>
      </c>
      <c r="K11" s="58" t="str">
        <f t="shared" ca="1" si="4"/>
        <v/>
      </c>
      <c r="L11" s="58"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ca="1" si="4"/>
        <v/>
      </c>
      <c r="Z11" s="10" t="str">
        <f t="shared" ca="1" si="4"/>
        <v/>
      </c>
      <c r="AA11" s="10" t="str">
        <f t="shared" ca="1" si="4"/>
        <v/>
      </c>
      <c r="AB11" s="10" t="str">
        <f t="shared" ca="1" si="4"/>
        <v/>
      </c>
      <c r="AC11" s="10" t="str">
        <f t="shared" ca="1" si="4"/>
        <v/>
      </c>
      <c r="AD11" s="10" t="str">
        <f t="shared" ca="1" si="4"/>
        <v/>
      </c>
      <c r="AE11" s="10" t="str">
        <f t="shared" ca="1" si="4"/>
        <v/>
      </c>
      <c r="AF11" s="10" t="str">
        <f t="shared" ca="1" si="4"/>
        <v/>
      </c>
      <c r="AG11" s="10" t="str">
        <f t="shared" ca="1" si="4"/>
        <v/>
      </c>
      <c r="AH11" s="10" t="str">
        <f t="shared" ca="1" si="4"/>
        <v/>
      </c>
      <c r="AI11" s="10" t="str">
        <f t="shared" ca="1" si="4"/>
        <v/>
      </c>
      <c r="AJ11" s="10" t="str">
        <f t="shared" ca="1" si="4"/>
        <v/>
      </c>
      <c r="AK11" s="10" t="str">
        <f t="shared" ca="1" si="4"/>
        <v/>
      </c>
      <c r="AL11" s="10" t="str">
        <f t="shared" ca="1" si="4"/>
        <v/>
      </c>
      <c r="AM11" s="10" t="str">
        <f t="shared" ca="1" si="4"/>
        <v/>
      </c>
      <c r="AN11" s="10" t="str">
        <f t="shared" ref="AN11:BK11" ca="1" si="5">IF(AND($C11="Ziel",AN$7&gt;=$E11,AN$7&lt;=$E11+$F11-1),2,IF(AND($C11="Meilenstein",AN$7&gt;=$E11,AN$7&lt;=$E11+$F11-1),1,""))</f>
        <v/>
      </c>
      <c r="AO11" s="10" t="str">
        <f t="shared" ca="1" si="5"/>
        <v/>
      </c>
      <c r="AP11" s="10" t="str">
        <f t="shared" ca="1" si="5"/>
        <v/>
      </c>
      <c r="AQ11" s="10" t="str">
        <f t="shared" ca="1" si="5"/>
        <v/>
      </c>
      <c r="AR11" s="10" t="str">
        <f t="shared" ca="1" si="5"/>
        <v/>
      </c>
      <c r="AS11" s="10" t="str">
        <f t="shared" ca="1" si="5"/>
        <v/>
      </c>
      <c r="AT11" s="10" t="str">
        <f t="shared" ca="1" si="5"/>
        <v/>
      </c>
      <c r="AU11" s="10" t="str">
        <f t="shared" ca="1" si="5"/>
        <v/>
      </c>
      <c r="AV11" s="10" t="str">
        <f t="shared" ca="1" si="5"/>
        <v/>
      </c>
      <c r="AW11" s="10" t="str">
        <f t="shared" ca="1" si="5"/>
        <v/>
      </c>
      <c r="AX11" s="10" t="str">
        <f t="shared" ca="1" si="5"/>
        <v/>
      </c>
      <c r="AY11" s="10" t="str">
        <f t="shared" ca="1" si="5"/>
        <v/>
      </c>
      <c r="AZ11" s="10" t="str">
        <f t="shared" ca="1" si="5"/>
        <v/>
      </c>
      <c r="BA11" s="10" t="str">
        <f t="shared" ca="1" si="5"/>
        <v/>
      </c>
      <c r="BB11" s="10" t="str">
        <f t="shared" ca="1" si="5"/>
        <v/>
      </c>
      <c r="BC11" s="10" t="str">
        <f t="shared" ca="1" si="5"/>
        <v/>
      </c>
      <c r="BD11" s="10" t="str">
        <f t="shared" ca="1" si="5"/>
        <v/>
      </c>
      <c r="BE11" s="10" t="str">
        <f t="shared" ca="1" si="5"/>
        <v/>
      </c>
      <c r="BF11" s="10" t="str">
        <f t="shared" ca="1" si="5"/>
        <v/>
      </c>
      <c r="BG11" s="10" t="str">
        <f t="shared" ca="1" si="5"/>
        <v/>
      </c>
      <c r="BH11" s="10" t="str">
        <f t="shared" ca="1" si="5"/>
        <v/>
      </c>
      <c r="BI11" s="10" t="str">
        <f t="shared" ca="1" si="5"/>
        <v/>
      </c>
      <c r="BJ11" s="10" t="str">
        <f t="shared" ca="1" si="5"/>
        <v/>
      </c>
      <c r="BK11" s="10" t="str">
        <f t="shared" ca="1" si="5"/>
        <v/>
      </c>
      <c r="BO11" s="12"/>
    </row>
    <row r="12" spans="1:67" s="1" customFormat="1" ht="40.15" customHeight="1" thickBot="1" x14ac:dyDescent="0.3">
      <c r="A12" s="5"/>
      <c r="B12" s="17" t="s">
        <v>20</v>
      </c>
      <c r="C12" s="13" t="s">
        <v>32</v>
      </c>
      <c r="D12" s="14">
        <v>0</v>
      </c>
      <c r="E12" s="15">
        <f ca="1">TODAY()</f>
        <v>45047</v>
      </c>
      <c r="F12" s="16">
        <v>3</v>
      </c>
      <c r="G12" s="13"/>
      <c r="H12" s="56"/>
      <c r="I12" s="63"/>
      <c r="J12" s="64" t="str">
        <f t="shared" ref="J12:AO12" ca="1" si="6">IF(AND($C12="Ziel",J$7&gt;=$E12,J$7&lt;=$E12+$F12-1),2,IF(AND($C12="Meilenstein",J$7&gt;=$E12,J$7&lt;=$E12+$F12-1),1,""))</f>
        <v/>
      </c>
      <c r="K12" s="65" t="str">
        <f t="shared" ca="1" si="6"/>
        <v/>
      </c>
      <c r="L12" s="67" t="str">
        <f t="shared" ca="1" si="6"/>
        <v/>
      </c>
      <c r="M12" s="57" t="str">
        <f t="shared" ca="1" si="6"/>
        <v/>
      </c>
      <c r="N12" s="10" t="str">
        <f t="shared" ca="1" si="6"/>
        <v/>
      </c>
      <c r="O12" s="58" t="str">
        <f t="shared" ca="1" si="6"/>
        <v/>
      </c>
      <c r="P12" s="58" t="str">
        <f t="shared" ca="1" si="6"/>
        <v/>
      </c>
      <c r="Q12" s="58" t="str">
        <f t="shared" ca="1" si="6"/>
        <v/>
      </c>
      <c r="R12" s="58" t="str">
        <f t="shared" ca="1" si="6"/>
        <v/>
      </c>
      <c r="S12" s="58" t="str">
        <f t="shared" ca="1" si="6"/>
        <v/>
      </c>
      <c r="T12" s="10" t="str">
        <f t="shared" ca="1" si="6"/>
        <v/>
      </c>
      <c r="U12" s="10" t="str">
        <f t="shared" ca="1" si="6"/>
        <v/>
      </c>
      <c r="V12" s="10" t="str">
        <f t="shared" ca="1" si="6"/>
        <v/>
      </c>
      <c r="W12" s="10" t="str">
        <f t="shared" ca="1" si="6"/>
        <v/>
      </c>
      <c r="X12" s="10" t="str">
        <f t="shared" ca="1" si="6"/>
        <v/>
      </c>
      <c r="Y12" s="10" t="str">
        <f t="shared" ca="1" si="6"/>
        <v/>
      </c>
      <c r="Z12" s="10" t="str">
        <f t="shared" ca="1" si="6"/>
        <v/>
      </c>
      <c r="AA12" s="10" t="str">
        <f t="shared" ca="1" si="6"/>
        <v/>
      </c>
      <c r="AB12" s="10" t="str">
        <f t="shared" ca="1" si="6"/>
        <v/>
      </c>
      <c r="AC12" s="10" t="str">
        <f t="shared" ca="1" si="6"/>
        <v/>
      </c>
      <c r="AD12" s="10" t="str">
        <f t="shared" ca="1" si="6"/>
        <v/>
      </c>
      <c r="AE12" s="10" t="str">
        <f t="shared" ca="1" si="6"/>
        <v/>
      </c>
      <c r="AF12" s="10" t="str">
        <f t="shared" ca="1" si="6"/>
        <v/>
      </c>
      <c r="AG12" s="10" t="str">
        <f t="shared" ca="1" si="6"/>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6"/>
        <v/>
      </c>
      <c r="AP12" s="10" t="str">
        <f t="shared" ref="AP12:BK12" ca="1" si="7">IF(AND($C12="Ziel",AP$7&gt;=$E12,AP$7&lt;=$E12+$F12-1),2,IF(AND($C12="Meilenstein",AP$7&gt;=$E12,AP$7&lt;=$E12+$F12-1),1,""))</f>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row>
    <row r="13" spans="1:67" s="1" customFormat="1" ht="40.15" customHeight="1" thickBot="1" x14ac:dyDescent="0.3">
      <c r="A13" s="5"/>
      <c r="B13" s="17" t="s">
        <v>21</v>
      </c>
      <c r="C13" s="13" t="s">
        <v>32</v>
      </c>
      <c r="D13" s="14">
        <v>0</v>
      </c>
      <c r="E13" s="15">
        <f ca="1">TODAY()+5</f>
        <v>45052</v>
      </c>
      <c r="F13" s="16">
        <v>4</v>
      </c>
      <c r="G13" s="13"/>
      <c r="H13" s="10" t="str">
        <f t="shared" ref="H13:K14" ca="1" si="8">IF(AND($C13="Ziel",H$7&gt;=$E13,H$7&lt;=$E13+$F13-1),2,IF(AND($C13="Meilenstein",H$7&gt;=$E13,H$7&lt;=$E13+$F13-1),1,""))</f>
        <v/>
      </c>
      <c r="I13" s="59" t="str">
        <f t="shared" ca="1" si="8"/>
        <v/>
      </c>
      <c r="J13" s="59" t="str">
        <f t="shared" ca="1" si="8"/>
        <v/>
      </c>
      <c r="K13" s="59" t="str">
        <f t="shared" ca="1" si="8"/>
        <v/>
      </c>
      <c r="L13" s="59"/>
      <c r="M13" s="10" t="str">
        <f t="shared" ref="M13:V14" ca="1" si="9">IF(AND($C13="Ziel",M$7&gt;=$E13,M$7&lt;=$E13+$F13-1),2,IF(AND($C13="Meilenstein",M$7&gt;=$E13,M$7&lt;=$E13+$F13-1),1,""))</f>
        <v/>
      </c>
      <c r="N13" s="56" t="str">
        <f t="shared" ca="1" si="9"/>
        <v/>
      </c>
      <c r="O13" s="63" t="str">
        <f t="shared" ca="1" si="9"/>
        <v/>
      </c>
      <c r="P13" s="64" t="str">
        <f t="shared" ca="1" si="9"/>
        <v/>
      </c>
      <c r="Q13" s="65" t="str">
        <f t="shared" ca="1" si="9"/>
        <v/>
      </c>
      <c r="R13" s="64" t="str">
        <f t="shared" ca="1" si="9"/>
        <v/>
      </c>
      <c r="S13" s="67" t="str">
        <f t="shared" ca="1" si="9"/>
        <v/>
      </c>
      <c r="T13" s="57" t="str">
        <f t="shared" ca="1" si="9"/>
        <v/>
      </c>
      <c r="U13" s="10" t="str">
        <f t="shared" ca="1" si="9"/>
        <v/>
      </c>
      <c r="V13" s="10" t="str">
        <f t="shared" ca="1" si="9"/>
        <v/>
      </c>
      <c r="W13" s="10" t="str">
        <f t="shared" ref="W13:AF14" ca="1" si="10">IF(AND($C13="Ziel",W$7&gt;=$E13,W$7&lt;=$E13+$F13-1),2,IF(AND($C13="Meilenstein",W$7&gt;=$E13,W$7&lt;=$E13+$F13-1),1,""))</f>
        <v/>
      </c>
      <c r="X13" s="10" t="str">
        <f t="shared" ca="1" si="10"/>
        <v/>
      </c>
      <c r="Y13" s="10" t="str">
        <f t="shared" ca="1" si="10"/>
        <v/>
      </c>
      <c r="Z13" s="10" t="str">
        <f t="shared" ca="1" si="10"/>
        <v/>
      </c>
      <c r="AA13" s="10" t="str">
        <f t="shared" ca="1" si="10"/>
        <v/>
      </c>
      <c r="AB13" s="10" t="str">
        <f t="shared" ca="1" si="10"/>
        <v/>
      </c>
      <c r="AC13" s="10" t="str">
        <f t="shared" ca="1" si="10"/>
        <v/>
      </c>
      <c r="AD13" s="10" t="str">
        <f t="shared" ca="1" si="10"/>
        <v/>
      </c>
      <c r="AE13" s="10" t="str">
        <f t="shared" ca="1" si="10"/>
        <v/>
      </c>
      <c r="AF13" s="10" t="str">
        <f t="shared" ca="1" si="10"/>
        <v/>
      </c>
      <c r="AG13" s="10" t="str">
        <f t="shared" ref="AG13:AP14" ca="1" si="11">IF(AND($C13="Ziel",AG$7&gt;=$E13,AG$7&lt;=$E13+$F13-1),2,IF(AND($C13="Meilenstein",AG$7&gt;=$E13,AG$7&lt;=$E13+$F13-1),1,""))</f>
        <v/>
      </c>
      <c r="AH13" s="10" t="str">
        <f t="shared" ca="1" si="11"/>
        <v/>
      </c>
      <c r="AI13" s="10" t="str">
        <f t="shared" ca="1" si="11"/>
        <v/>
      </c>
      <c r="AJ13" s="10" t="str">
        <f t="shared" ca="1" si="11"/>
        <v/>
      </c>
      <c r="AK13" s="10" t="str">
        <f t="shared" ca="1" si="11"/>
        <v/>
      </c>
      <c r="AL13" s="10" t="str">
        <f t="shared" ca="1" si="11"/>
        <v/>
      </c>
      <c r="AM13" s="10" t="str">
        <f t="shared" ca="1" si="11"/>
        <v/>
      </c>
      <c r="AN13" s="10" t="str">
        <f t="shared" ca="1" si="11"/>
        <v/>
      </c>
      <c r="AO13" s="10" t="str">
        <f t="shared" ca="1" si="11"/>
        <v/>
      </c>
      <c r="AP13" s="10" t="str">
        <f t="shared" ca="1" si="11"/>
        <v/>
      </c>
      <c r="AQ13" s="10" t="str">
        <f t="shared" ref="AQ13:AZ14" ca="1" si="12">IF(AND($C13="Ziel",AQ$7&gt;=$E13,AQ$7&lt;=$E13+$F13-1),2,IF(AND($C13="Meilenstein",AQ$7&gt;=$E13,AQ$7&lt;=$E13+$F13-1),1,""))</f>
        <v/>
      </c>
      <c r="AR13" s="10" t="str">
        <f t="shared" ca="1" si="12"/>
        <v/>
      </c>
      <c r="AS13" s="10" t="str">
        <f t="shared" ca="1" si="12"/>
        <v/>
      </c>
      <c r="AT13" s="10" t="str">
        <f t="shared" ca="1" si="12"/>
        <v/>
      </c>
      <c r="AU13" s="10" t="str">
        <f t="shared" ca="1" si="12"/>
        <v/>
      </c>
      <c r="AV13" s="10" t="str">
        <f t="shared" ca="1" si="12"/>
        <v/>
      </c>
      <c r="AW13" s="10" t="str">
        <f t="shared" ca="1" si="12"/>
        <v/>
      </c>
      <c r="AX13" s="10" t="str">
        <f t="shared" ca="1" si="12"/>
        <v/>
      </c>
      <c r="AY13" s="10" t="str">
        <f t="shared" ca="1" si="12"/>
        <v/>
      </c>
      <c r="AZ13" s="10" t="str">
        <f t="shared" ca="1" si="12"/>
        <v/>
      </c>
      <c r="BA13" s="10" t="str">
        <f t="shared" ref="BA13:BK14" ca="1" si="13">IF(AND($C13="Ziel",BA$7&gt;=$E13,BA$7&lt;=$E13+$F13-1),2,IF(AND($C13="Meilenstein",BA$7&gt;=$E13,BA$7&lt;=$E13+$F13-1),1,""))</f>
        <v/>
      </c>
      <c r="BB13" s="10" t="str">
        <f t="shared" ca="1" si="13"/>
        <v/>
      </c>
      <c r="BC13" s="10" t="str">
        <f t="shared" ca="1" si="13"/>
        <v/>
      </c>
      <c r="BD13" s="10" t="str">
        <f t="shared" ca="1" si="13"/>
        <v/>
      </c>
      <c r="BE13" s="10" t="str">
        <f t="shared" ca="1" si="13"/>
        <v/>
      </c>
      <c r="BF13" s="10" t="str">
        <f t="shared" ca="1" si="13"/>
        <v/>
      </c>
      <c r="BG13" s="10" t="str">
        <f t="shared" ca="1" si="13"/>
        <v/>
      </c>
      <c r="BH13" s="10" t="str">
        <f t="shared" ca="1" si="13"/>
        <v/>
      </c>
      <c r="BI13" s="10" t="str">
        <f t="shared" ca="1" si="13"/>
        <v/>
      </c>
      <c r="BJ13" s="10" t="str">
        <f t="shared" ca="1" si="13"/>
        <v/>
      </c>
      <c r="BK13" s="10" t="str">
        <f t="shared" ca="1" si="13"/>
        <v/>
      </c>
    </row>
    <row r="14" spans="1:67" s="1" customFormat="1" ht="40.15" customHeight="1" thickBot="1" x14ac:dyDescent="0.3">
      <c r="A14" s="4"/>
      <c r="B14" s="52" t="s">
        <v>25</v>
      </c>
      <c r="C14" s="13"/>
      <c r="D14" s="14"/>
      <c r="E14" s="15"/>
      <c r="F14" s="16"/>
      <c r="G14" s="13"/>
      <c r="H14" s="10" t="str">
        <f t="shared" ca="1" si="8"/>
        <v/>
      </c>
      <c r="I14" s="10" t="str">
        <f t="shared" ca="1" si="8"/>
        <v/>
      </c>
      <c r="J14" s="10" t="str">
        <f t="shared" ca="1" si="8"/>
        <v/>
      </c>
      <c r="K14" s="10" t="str">
        <f t="shared" ca="1" si="8"/>
        <v/>
      </c>
      <c r="L14" s="10" t="str">
        <f ca="1">IF(AND($C14="Ziel",L$7&gt;=$E14,L$7&lt;=$E14+$F14-1),2,IF(AND($C14="Meilenstein",L$7&gt;=$E14,L$7&lt;=$E14+$F14-1),1,""))</f>
        <v/>
      </c>
      <c r="M14" s="10" t="str">
        <f t="shared" ca="1" si="9"/>
        <v/>
      </c>
      <c r="N14" s="10" t="str">
        <f t="shared" ca="1" si="9"/>
        <v/>
      </c>
      <c r="O14" s="59" t="str">
        <f t="shared" ca="1" si="9"/>
        <v/>
      </c>
      <c r="P14" s="59" t="str">
        <f t="shared" ca="1" si="9"/>
        <v/>
      </c>
      <c r="Q14" s="59" t="str">
        <f t="shared" ca="1" si="9"/>
        <v/>
      </c>
      <c r="R14" s="59" t="str">
        <f t="shared" ca="1" si="9"/>
        <v/>
      </c>
      <c r="S14" s="59" t="str">
        <f t="shared" ca="1" si="9"/>
        <v/>
      </c>
      <c r="T14" s="10" t="str">
        <f t="shared" ca="1" si="9"/>
        <v/>
      </c>
      <c r="U14" s="10" t="str">
        <f t="shared" ca="1" si="9"/>
        <v/>
      </c>
      <c r="V14" s="58" t="str">
        <f t="shared" ca="1" si="9"/>
        <v/>
      </c>
      <c r="W14" s="58" t="str">
        <f t="shared" ca="1" si="10"/>
        <v/>
      </c>
      <c r="X14" s="10" t="str">
        <f t="shared" ca="1" si="10"/>
        <v/>
      </c>
      <c r="Y14" s="10" t="str">
        <f t="shared" ca="1" si="10"/>
        <v/>
      </c>
      <c r="Z14" s="10" t="str">
        <f t="shared" ca="1" si="10"/>
        <v/>
      </c>
      <c r="AA14" s="10" t="str">
        <f t="shared" ca="1" si="10"/>
        <v/>
      </c>
      <c r="AB14" s="10" t="str">
        <f t="shared" ca="1" si="10"/>
        <v/>
      </c>
      <c r="AC14" s="10" t="str">
        <f t="shared" ca="1" si="10"/>
        <v/>
      </c>
      <c r="AD14" s="10" t="str">
        <f t="shared" ca="1" si="10"/>
        <v/>
      </c>
      <c r="AE14" s="10" t="str">
        <f t="shared" ca="1" si="10"/>
        <v/>
      </c>
      <c r="AF14" s="10" t="str">
        <f t="shared" ca="1" si="10"/>
        <v/>
      </c>
      <c r="AG14" s="10" t="str">
        <f t="shared" ca="1" si="11"/>
        <v/>
      </c>
      <c r="AH14" s="10" t="str">
        <f t="shared" ca="1" si="11"/>
        <v/>
      </c>
      <c r="AI14" s="10" t="str">
        <f t="shared" ca="1" si="11"/>
        <v/>
      </c>
      <c r="AJ14" s="10" t="str">
        <f t="shared" ca="1" si="11"/>
        <v/>
      </c>
      <c r="AK14" s="10" t="str">
        <f t="shared" ca="1" si="11"/>
        <v/>
      </c>
      <c r="AL14" s="10" t="str">
        <f t="shared" ca="1" si="11"/>
        <v/>
      </c>
      <c r="AM14" s="10" t="str">
        <f t="shared" ca="1" si="11"/>
        <v/>
      </c>
      <c r="AN14" s="10" t="str">
        <f t="shared" ca="1" si="11"/>
        <v/>
      </c>
      <c r="AO14" s="10" t="str">
        <f t="shared" ca="1" si="11"/>
        <v/>
      </c>
      <c r="AP14" s="10" t="str">
        <f t="shared" ca="1" si="11"/>
        <v/>
      </c>
      <c r="AQ14" s="10" t="str">
        <f t="shared" ca="1" si="12"/>
        <v/>
      </c>
      <c r="AR14" s="10" t="str">
        <f t="shared" ca="1" si="12"/>
        <v/>
      </c>
      <c r="AS14" s="10" t="str">
        <f t="shared" ca="1" si="12"/>
        <v/>
      </c>
      <c r="AT14" s="10" t="str">
        <f t="shared" ca="1" si="12"/>
        <v/>
      </c>
      <c r="AU14" s="10" t="str">
        <f t="shared" ca="1" si="12"/>
        <v/>
      </c>
      <c r="AV14" s="10" t="str">
        <f t="shared" ca="1" si="12"/>
        <v/>
      </c>
      <c r="AW14" s="10" t="str">
        <f t="shared" ca="1" si="12"/>
        <v/>
      </c>
      <c r="AX14" s="10" t="str">
        <f t="shared" ca="1" si="12"/>
        <v/>
      </c>
      <c r="AY14" s="10" t="str">
        <f t="shared" ca="1" si="12"/>
        <v/>
      </c>
      <c r="AZ14" s="10" t="str">
        <f t="shared" ca="1" si="12"/>
        <v/>
      </c>
      <c r="BA14" s="10" t="str">
        <f t="shared" ca="1" si="13"/>
        <v/>
      </c>
      <c r="BB14" s="10" t="str">
        <f t="shared" ca="1" si="13"/>
        <v/>
      </c>
      <c r="BC14" s="10" t="str">
        <f t="shared" ca="1" si="13"/>
        <v/>
      </c>
      <c r="BD14" s="10" t="str">
        <f t="shared" ca="1" si="13"/>
        <v/>
      </c>
      <c r="BE14" s="10" t="str">
        <f t="shared" ca="1" si="13"/>
        <v/>
      </c>
      <c r="BF14" s="10" t="str">
        <f t="shared" ca="1" si="13"/>
        <v/>
      </c>
      <c r="BG14" s="10" t="str">
        <f t="shared" ca="1" si="13"/>
        <v/>
      </c>
      <c r="BH14" s="10" t="str">
        <f t="shared" ca="1" si="13"/>
        <v/>
      </c>
      <c r="BI14" s="10" t="str">
        <f t="shared" ca="1" si="13"/>
        <v/>
      </c>
      <c r="BJ14" s="10" t="str">
        <f t="shared" ca="1" si="13"/>
        <v/>
      </c>
      <c r="BK14" s="10" t="str">
        <f t="shared" ca="1" si="13"/>
        <v/>
      </c>
    </row>
    <row r="15" spans="1:67" s="1" customFormat="1" ht="40.15" customHeight="1" thickBot="1" x14ac:dyDescent="0.3">
      <c r="A15" s="4"/>
      <c r="B15" s="17" t="s">
        <v>22</v>
      </c>
      <c r="C15" s="13" t="s">
        <v>32</v>
      </c>
      <c r="D15" s="14">
        <v>0</v>
      </c>
      <c r="E15" s="15">
        <f ca="1">E12-3</f>
        <v>45044</v>
      </c>
      <c r="F15" s="16">
        <v>2</v>
      </c>
      <c r="G15" s="13"/>
      <c r="H15" s="53"/>
      <c r="I15" s="53"/>
      <c r="J15" s="53"/>
      <c r="K15" s="53"/>
      <c r="L15" s="53"/>
      <c r="M15" s="53"/>
      <c r="N15" s="10" t="str">
        <f t="shared" ref="N15:W16" ca="1" si="14">IF(AND($C15="Ziel",N$7&gt;=$E15,N$7&lt;=$E15+$F15-1),2,IF(AND($C15="Meilenstein",N$7&gt;=$E15,N$7&lt;=$E15+$F15-1),1,""))</f>
        <v/>
      </c>
      <c r="O15" s="10" t="str">
        <f t="shared" ca="1" si="14"/>
        <v/>
      </c>
      <c r="P15" s="10" t="str">
        <f t="shared" ca="1" si="14"/>
        <v/>
      </c>
      <c r="Q15" s="10" t="str">
        <f t="shared" ca="1" si="14"/>
        <v/>
      </c>
      <c r="R15" s="10" t="str">
        <f t="shared" ca="1" si="14"/>
        <v/>
      </c>
      <c r="S15" s="10" t="str">
        <f t="shared" ca="1" si="14"/>
        <v/>
      </c>
      <c r="T15" s="10" t="str">
        <f t="shared" ca="1" si="14"/>
        <v/>
      </c>
      <c r="U15" s="56" t="str">
        <f t="shared" ca="1" si="14"/>
        <v/>
      </c>
      <c r="V15" s="68" t="str">
        <f t="shared" ca="1" si="14"/>
        <v/>
      </c>
      <c r="W15" s="69" t="str">
        <f t="shared" ca="1" si="14"/>
        <v/>
      </c>
      <c r="X15" s="57" t="str">
        <f t="shared" ref="X15:AG16" ca="1" si="15">IF(AND($C15="Ziel",X$7&gt;=$E15,X$7&lt;=$E15+$F15-1),2,IF(AND($C15="Meilenstein",X$7&gt;=$E15,X$7&lt;=$E15+$F15-1),1,""))</f>
        <v/>
      </c>
      <c r="Y15" s="10" t="str">
        <f t="shared" ca="1" si="15"/>
        <v/>
      </c>
      <c r="Z15" s="10" t="str">
        <f t="shared" ca="1" si="15"/>
        <v/>
      </c>
      <c r="AA15" s="10" t="str">
        <f t="shared" ca="1" si="15"/>
        <v/>
      </c>
      <c r="AB15" s="10" t="str">
        <f t="shared" ca="1" si="15"/>
        <v/>
      </c>
      <c r="AC15" s="10" t="str">
        <f t="shared" ca="1" si="15"/>
        <v/>
      </c>
      <c r="AD15" s="10" t="str">
        <f t="shared" ca="1" si="15"/>
        <v/>
      </c>
      <c r="AE15" s="10" t="str">
        <f t="shared" ca="1" si="15"/>
        <v/>
      </c>
      <c r="AF15" s="10" t="str">
        <f t="shared" ca="1" si="15"/>
        <v/>
      </c>
      <c r="AG15" s="10" t="str">
        <f t="shared" ca="1" si="15"/>
        <v/>
      </c>
      <c r="AH15" s="10" t="str">
        <f t="shared" ref="AH15:AQ16" ca="1" si="16">IF(AND($C15="Ziel",AH$7&gt;=$E15,AH$7&lt;=$E15+$F15-1),2,IF(AND($C15="Meilenstein",AH$7&gt;=$E15,AH$7&lt;=$E15+$F15-1),1,""))</f>
        <v/>
      </c>
      <c r="AI15" s="10" t="str">
        <f t="shared" ca="1" si="16"/>
        <v/>
      </c>
      <c r="AJ15" s="10" t="str">
        <f t="shared" ca="1" si="16"/>
        <v/>
      </c>
      <c r="AK15" s="10" t="str">
        <f t="shared" ca="1" si="16"/>
        <v/>
      </c>
      <c r="AL15" s="10" t="str">
        <f t="shared" ca="1" si="16"/>
        <v/>
      </c>
      <c r="AM15" s="10" t="str">
        <f t="shared" ca="1" si="16"/>
        <v/>
      </c>
      <c r="AN15" s="10" t="str">
        <f t="shared" ca="1" si="16"/>
        <v/>
      </c>
      <c r="AO15" s="10" t="str">
        <f t="shared" ca="1" si="16"/>
        <v/>
      </c>
      <c r="AP15" s="10" t="str">
        <f t="shared" ca="1" si="16"/>
        <v/>
      </c>
      <c r="AQ15" s="10" t="str">
        <f t="shared" ca="1" si="16"/>
        <v/>
      </c>
      <c r="AR15" s="10" t="str">
        <f t="shared" ref="AR15:BA16" ca="1" si="17">IF(AND($C15="Ziel",AR$7&gt;=$E15,AR$7&lt;=$E15+$F15-1),2,IF(AND($C15="Meilenstein",AR$7&gt;=$E15,AR$7&lt;=$E15+$F15-1),1,""))</f>
        <v/>
      </c>
      <c r="AS15" s="10" t="str">
        <f t="shared" ca="1" si="17"/>
        <v/>
      </c>
      <c r="AT15" s="10" t="str">
        <f t="shared" ca="1" si="17"/>
        <v/>
      </c>
      <c r="AU15" s="10" t="str">
        <f t="shared" ca="1" si="17"/>
        <v/>
      </c>
      <c r="AV15" s="10" t="str">
        <f t="shared" ca="1" si="17"/>
        <v/>
      </c>
      <c r="AW15" s="10" t="str">
        <f t="shared" ca="1" si="17"/>
        <v/>
      </c>
      <c r="AX15" s="10" t="str">
        <f t="shared" ca="1" si="17"/>
        <v/>
      </c>
      <c r="AY15" s="10" t="str">
        <f t="shared" ca="1" si="17"/>
        <v/>
      </c>
      <c r="AZ15" s="10" t="str">
        <f t="shared" ca="1" si="17"/>
        <v/>
      </c>
      <c r="BA15" s="10" t="str">
        <f t="shared" ca="1" si="17"/>
        <v/>
      </c>
      <c r="BB15" s="10" t="str">
        <f t="shared" ref="BB15:BK16" ca="1" si="18">IF(AND($C15="Ziel",BB$7&gt;=$E15,BB$7&lt;=$E15+$F15-1),2,IF(AND($C15="Meilenstein",BB$7&gt;=$E15,BB$7&lt;=$E15+$F15-1),1,""))</f>
        <v/>
      </c>
      <c r="BC15" s="10" t="str">
        <f t="shared" ca="1" si="18"/>
        <v/>
      </c>
      <c r="BD15" s="10" t="str">
        <f t="shared" ca="1" si="18"/>
        <v/>
      </c>
      <c r="BE15" s="10" t="str">
        <f t="shared" ca="1" si="18"/>
        <v/>
      </c>
      <c r="BF15" s="10" t="str">
        <f t="shared" ca="1" si="18"/>
        <v/>
      </c>
      <c r="BG15" s="10" t="str">
        <f t="shared" ca="1" si="18"/>
        <v/>
      </c>
      <c r="BH15" s="10" t="str">
        <f t="shared" ca="1" si="18"/>
        <v/>
      </c>
      <c r="BI15" s="10" t="str">
        <f t="shared" ca="1" si="18"/>
        <v/>
      </c>
      <c r="BJ15" s="10" t="str">
        <f t="shared" ca="1" si="18"/>
        <v/>
      </c>
      <c r="BK15" s="10" t="str">
        <f t="shared" ca="1" si="18"/>
        <v/>
      </c>
    </row>
    <row r="16" spans="1:67" s="1" customFormat="1" ht="40.15" customHeight="1" thickBot="1" x14ac:dyDescent="0.3">
      <c r="A16" s="4"/>
      <c r="B16" s="52" t="s">
        <v>26</v>
      </c>
      <c r="C16" s="13"/>
      <c r="D16" s="14"/>
      <c r="E16" s="15"/>
      <c r="F16" s="16"/>
      <c r="G16" s="13"/>
      <c r="H16" s="10" t="str">
        <f t="shared" ref="H16:M19" ca="1" si="19">IF(AND($C16="Ziel",H$7&gt;=$E16,H$7&lt;=$E16+$F16-1),2,IF(AND($C16="Meilenstein",H$7&gt;=$E16,H$7&lt;=$E16+$F16-1),1,""))</f>
        <v/>
      </c>
      <c r="I16" s="10" t="str">
        <f t="shared" ca="1" si="19"/>
        <v/>
      </c>
      <c r="J16" s="10" t="str">
        <f t="shared" ca="1" si="19"/>
        <v/>
      </c>
      <c r="K16" s="10" t="str">
        <f t="shared" ca="1" si="19"/>
        <v/>
      </c>
      <c r="L16" s="10" t="str">
        <f t="shared" ca="1" si="19"/>
        <v/>
      </c>
      <c r="M16" s="10" t="str">
        <f t="shared" ca="1" si="19"/>
        <v/>
      </c>
      <c r="N16" s="10" t="str">
        <f t="shared" ca="1" si="14"/>
        <v/>
      </c>
      <c r="O16" s="10" t="str">
        <f t="shared" ca="1" si="14"/>
        <v/>
      </c>
      <c r="P16" s="10" t="str">
        <f t="shared" ca="1" si="14"/>
        <v/>
      </c>
      <c r="Q16" s="10" t="str">
        <f t="shared" ca="1" si="14"/>
        <v/>
      </c>
      <c r="R16" s="10" t="str">
        <f t="shared" ca="1" si="14"/>
        <v/>
      </c>
      <c r="S16" s="10" t="str">
        <f t="shared" ca="1" si="14"/>
        <v/>
      </c>
      <c r="T16" s="10" t="str">
        <f t="shared" ca="1" si="14"/>
        <v/>
      </c>
      <c r="U16" s="10" t="str">
        <f t="shared" ca="1" si="14"/>
        <v/>
      </c>
      <c r="V16" s="59" t="str">
        <f t="shared" ca="1" si="14"/>
        <v/>
      </c>
      <c r="W16" s="59" t="str">
        <f t="shared" ca="1" si="14"/>
        <v/>
      </c>
      <c r="X16" s="10" t="str">
        <f t="shared" ca="1" si="15"/>
        <v/>
      </c>
      <c r="Y16" s="10" t="str">
        <f t="shared" ca="1" si="15"/>
        <v/>
      </c>
      <c r="Z16" s="10" t="str">
        <f t="shared" ca="1" si="15"/>
        <v/>
      </c>
      <c r="AA16" s="10" t="str">
        <f t="shared" ca="1" si="15"/>
        <v/>
      </c>
      <c r="AB16" s="10" t="str">
        <f t="shared" ca="1" si="15"/>
        <v/>
      </c>
      <c r="AC16" s="58" t="str">
        <f t="shared" ca="1" si="15"/>
        <v/>
      </c>
      <c r="AD16" s="58" t="str">
        <f t="shared" ca="1" si="15"/>
        <v/>
      </c>
      <c r="AE16" s="58" t="str">
        <f t="shared" ca="1" si="15"/>
        <v/>
      </c>
      <c r="AF16" s="58" t="str">
        <f t="shared" ca="1" si="15"/>
        <v/>
      </c>
      <c r="AG16" s="58" t="str">
        <f t="shared" ca="1" si="15"/>
        <v/>
      </c>
      <c r="AH16" s="10" t="str">
        <f t="shared" ca="1" si="16"/>
        <v/>
      </c>
      <c r="AI16" s="10" t="str">
        <f t="shared" ca="1" si="16"/>
        <v/>
      </c>
      <c r="AJ16" s="10" t="str">
        <f t="shared" ca="1" si="16"/>
        <v/>
      </c>
      <c r="AK16" s="10" t="str">
        <f t="shared" ca="1" si="16"/>
        <v/>
      </c>
      <c r="AL16" s="10" t="str">
        <f t="shared" ca="1" si="16"/>
        <v/>
      </c>
      <c r="AM16" s="10" t="str">
        <f t="shared" ca="1" si="16"/>
        <v/>
      </c>
      <c r="AN16" s="10" t="str">
        <f t="shared" ca="1" si="16"/>
        <v/>
      </c>
      <c r="AO16" s="10" t="str">
        <f t="shared" ca="1" si="16"/>
        <v/>
      </c>
      <c r="AP16" s="10" t="str">
        <f t="shared" ca="1" si="16"/>
        <v/>
      </c>
      <c r="AQ16" s="10" t="str">
        <f t="shared" ca="1" si="16"/>
        <v/>
      </c>
      <c r="AR16" s="10" t="str">
        <f t="shared" ca="1" si="17"/>
        <v/>
      </c>
      <c r="AS16" s="10" t="str">
        <f t="shared" ca="1" si="17"/>
        <v/>
      </c>
      <c r="AT16" s="10" t="str">
        <f t="shared" ca="1" si="17"/>
        <v/>
      </c>
      <c r="AU16" s="10" t="str">
        <f t="shared" ca="1" si="17"/>
        <v/>
      </c>
      <c r="AV16" s="10" t="str">
        <f t="shared" ca="1" si="17"/>
        <v/>
      </c>
      <c r="AW16" s="10" t="str">
        <f t="shared" ca="1" si="17"/>
        <v/>
      </c>
      <c r="AX16" s="10" t="str">
        <f t="shared" ca="1" si="17"/>
        <v/>
      </c>
      <c r="AY16" s="10" t="str">
        <f t="shared" ca="1" si="17"/>
        <v/>
      </c>
      <c r="AZ16" s="10" t="str">
        <f t="shared" ca="1" si="17"/>
        <v/>
      </c>
      <c r="BA16" s="10" t="str">
        <f t="shared" ca="1" si="17"/>
        <v/>
      </c>
      <c r="BB16" s="10" t="str">
        <f t="shared" ca="1" si="18"/>
        <v/>
      </c>
      <c r="BC16" s="10" t="str">
        <f t="shared" ca="1" si="18"/>
        <v/>
      </c>
      <c r="BD16" s="10" t="str">
        <f t="shared" ca="1" si="18"/>
        <v/>
      </c>
      <c r="BE16" s="10" t="str">
        <f t="shared" ca="1" si="18"/>
        <v/>
      </c>
      <c r="BF16" s="10" t="str">
        <f t="shared" ca="1" si="18"/>
        <v/>
      </c>
      <c r="BG16" s="10" t="str">
        <f t="shared" ca="1" si="18"/>
        <v/>
      </c>
      <c r="BH16" s="10" t="str">
        <f t="shared" ca="1" si="18"/>
        <v/>
      </c>
      <c r="BI16" s="10" t="str">
        <f t="shared" ca="1" si="18"/>
        <v/>
      </c>
      <c r="BJ16" s="10" t="str">
        <f t="shared" ca="1" si="18"/>
        <v/>
      </c>
      <c r="BK16" s="10" t="str">
        <f t="shared" ca="1" si="18"/>
        <v/>
      </c>
    </row>
    <row r="17" spans="1:63" s="1" customFormat="1" ht="40.15" customHeight="1" thickBot="1" x14ac:dyDescent="0.3">
      <c r="A17" s="4"/>
      <c r="B17" s="17" t="s">
        <v>23</v>
      </c>
      <c r="C17" s="13" t="s">
        <v>32</v>
      </c>
      <c r="D17" s="14">
        <v>0</v>
      </c>
      <c r="E17" s="15">
        <f ca="1">E12+20</f>
        <v>45067</v>
      </c>
      <c r="F17" s="16">
        <v>4</v>
      </c>
      <c r="G17" s="13"/>
      <c r="H17" s="10" t="str">
        <f t="shared" ca="1" si="19"/>
        <v/>
      </c>
      <c r="I17" s="10" t="str">
        <f t="shared" ca="1" si="19"/>
        <v/>
      </c>
      <c r="J17" s="10" t="str">
        <f t="shared" ca="1" si="19"/>
        <v/>
      </c>
      <c r="K17" s="10" t="str">
        <f t="shared" ca="1" si="19"/>
        <v/>
      </c>
      <c r="L17" s="10" t="str">
        <f t="shared" ca="1" si="19"/>
        <v/>
      </c>
      <c r="M17" s="10" t="str">
        <f t="shared" ca="1" si="19"/>
        <v/>
      </c>
      <c r="N17" s="10" t="str">
        <f t="shared" ref="N17:Z19" ca="1" si="20">IF(AND($C17="Ziel",N$7&gt;=$E17,N$7&lt;=$E17+$F17-1),2,IF(AND($C17="Meilenstein",N$7&gt;=$E17,N$7&lt;=$E17+$F17-1),1,""))</f>
        <v/>
      </c>
      <c r="O17" s="10" t="str">
        <f t="shared" ca="1" si="20"/>
        <v/>
      </c>
      <c r="P17" s="10" t="str">
        <f t="shared" ca="1" si="20"/>
        <v/>
      </c>
      <c r="Q17" s="10" t="str">
        <f t="shared" ca="1" si="20"/>
        <v/>
      </c>
      <c r="R17" s="10" t="str">
        <f t="shared" ca="1" si="20"/>
        <v/>
      </c>
      <c r="S17" s="10" t="str">
        <f t="shared" ca="1" si="20"/>
        <v/>
      </c>
      <c r="T17" s="10" t="str">
        <f t="shared" ca="1" si="20"/>
        <v/>
      </c>
      <c r="U17" s="10" t="str">
        <f t="shared" ca="1" si="20"/>
        <v/>
      </c>
      <c r="V17" s="10" t="str">
        <f t="shared" ca="1" si="20"/>
        <v/>
      </c>
      <c r="W17" s="10" t="str">
        <f t="shared" ca="1" si="20"/>
        <v/>
      </c>
      <c r="X17" s="10" t="str">
        <f t="shared" ca="1" si="20"/>
        <v/>
      </c>
      <c r="Y17" s="10" t="str">
        <f t="shared" ca="1" si="20"/>
        <v/>
      </c>
      <c r="Z17" s="10" t="str">
        <f t="shared" ca="1" si="20"/>
        <v/>
      </c>
      <c r="AA17" s="10"/>
      <c r="AB17" s="56" t="str">
        <f t="shared" ref="AB17:AK18" ca="1" si="21">IF(AND($C17="Ziel",AB$7&gt;=$E17,AB$7&lt;=$E17+$F17-1),2,IF(AND($C17="Meilenstein",AB$7&gt;=$E17,AB$7&lt;=$E17+$F17-1),1,""))</f>
        <v/>
      </c>
      <c r="AC17" s="71" t="str">
        <f t="shared" ca="1" si="21"/>
        <v/>
      </c>
      <c r="AD17" s="72" t="str">
        <f t="shared" ca="1" si="21"/>
        <v/>
      </c>
      <c r="AE17" s="65" t="str">
        <f t="shared" ca="1" si="21"/>
        <v/>
      </c>
      <c r="AF17" s="72" t="str">
        <f t="shared" ca="1" si="21"/>
        <v/>
      </c>
      <c r="AG17" s="73" t="str">
        <f t="shared" ca="1" si="21"/>
        <v/>
      </c>
      <c r="AH17" s="70" t="str">
        <f t="shared" ca="1" si="21"/>
        <v/>
      </c>
      <c r="AI17" s="10" t="str">
        <f t="shared" ca="1" si="21"/>
        <v/>
      </c>
      <c r="AJ17" s="10" t="str">
        <f t="shared" ca="1" si="21"/>
        <v/>
      </c>
      <c r="AK17" s="10" t="str">
        <f t="shared" ca="1" si="21"/>
        <v/>
      </c>
      <c r="AL17" s="10" t="str">
        <f t="shared" ref="AL17:AU18" ca="1" si="22">IF(AND($C17="Ziel",AL$7&gt;=$E17,AL$7&lt;=$E17+$F17-1),2,IF(AND($C17="Meilenstein",AL$7&gt;=$E17,AL$7&lt;=$E17+$F17-1),1,""))</f>
        <v/>
      </c>
      <c r="AM17" s="10" t="str">
        <f t="shared" ca="1" si="22"/>
        <v/>
      </c>
      <c r="AN17" s="10" t="str">
        <f t="shared" ca="1" si="22"/>
        <v/>
      </c>
      <c r="AO17" s="10" t="str">
        <f t="shared" ca="1" si="22"/>
        <v/>
      </c>
      <c r="AP17" s="10" t="str">
        <f t="shared" ca="1" si="22"/>
        <v/>
      </c>
      <c r="AQ17" s="10" t="str">
        <f t="shared" ca="1" si="22"/>
        <v/>
      </c>
      <c r="AR17" s="10" t="str">
        <f t="shared" ca="1" si="22"/>
        <v/>
      </c>
      <c r="AS17" s="10" t="str">
        <f t="shared" ca="1" si="22"/>
        <v/>
      </c>
      <c r="AT17" s="10" t="str">
        <f t="shared" ca="1" si="22"/>
        <v/>
      </c>
      <c r="AU17" s="10" t="str">
        <f t="shared" ca="1" si="22"/>
        <v/>
      </c>
      <c r="AV17" s="10" t="str">
        <f t="shared" ref="AV17:BE18" ca="1" si="23">IF(AND($C17="Ziel",AV$7&gt;=$E17,AV$7&lt;=$E17+$F17-1),2,IF(AND($C17="Meilenstein",AV$7&gt;=$E17,AV$7&lt;=$E17+$F17-1),1,""))</f>
        <v/>
      </c>
      <c r="AW17" s="10" t="str">
        <f t="shared" ca="1" si="23"/>
        <v/>
      </c>
      <c r="AX17" s="10" t="str">
        <f t="shared" ca="1" si="23"/>
        <v/>
      </c>
      <c r="AY17" s="10" t="str">
        <f t="shared" ca="1" si="23"/>
        <v/>
      </c>
      <c r="AZ17" s="10" t="str">
        <f t="shared" ca="1" si="23"/>
        <v/>
      </c>
      <c r="BA17" s="10" t="str">
        <f t="shared" ca="1" si="23"/>
        <v/>
      </c>
      <c r="BB17" s="10" t="str">
        <f t="shared" ca="1" si="23"/>
        <v/>
      </c>
      <c r="BC17" s="10" t="str">
        <f t="shared" ca="1" si="23"/>
        <v/>
      </c>
      <c r="BD17" s="10" t="str">
        <f t="shared" ca="1" si="23"/>
        <v/>
      </c>
      <c r="BE17" s="10" t="str">
        <f t="shared" ca="1" si="23"/>
        <v/>
      </c>
      <c r="BF17" s="10" t="str">
        <f t="shared" ref="BF17:BK18" ca="1" si="24">IF(AND($C17="Ziel",BF$7&gt;=$E17,BF$7&lt;=$E17+$F17-1),2,IF(AND($C17="Meilenstein",BF$7&gt;=$E17,BF$7&lt;=$E17+$F17-1),1,""))</f>
        <v/>
      </c>
      <c r="BG17" s="10" t="str">
        <f t="shared" ca="1" si="24"/>
        <v/>
      </c>
      <c r="BH17" s="10" t="str">
        <f t="shared" ca="1" si="24"/>
        <v/>
      </c>
      <c r="BI17" s="10" t="str">
        <f t="shared" ca="1" si="24"/>
        <v/>
      </c>
      <c r="BJ17" s="10" t="str">
        <f t="shared" ca="1" si="24"/>
        <v/>
      </c>
      <c r="BK17" s="10" t="str">
        <f t="shared" ca="1" si="24"/>
        <v/>
      </c>
    </row>
    <row r="18" spans="1:63" s="1" customFormat="1" ht="40.15" customHeight="1" thickBot="1" x14ac:dyDescent="0.3">
      <c r="A18" s="4"/>
      <c r="B18" s="52" t="s">
        <v>27</v>
      </c>
      <c r="C18" s="13"/>
      <c r="D18" s="14"/>
      <c r="E18" s="15"/>
      <c r="F18" s="16"/>
      <c r="G18" s="13"/>
      <c r="H18" s="10" t="str">
        <f t="shared" ca="1" si="19"/>
        <v/>
      </c>
      <c r="I18" s="10" t="str">
        <f t="shared" ca="1" si="19"/>
        <v/>
      </c>
      <c r="J18" s="10" t="str">
        <f t="shared" ca="1" si="19"/>
        <v/>
      </c>
      <c r="K18" s="10" t="str">
        <f t="shared" ca="1" si="19"/>
        <v/>
      </c>
      <c r="L18" s="10" t="str">
        <f t="shared" ca="1" si="19"/>
        <v/>
      </c>
      <c r="M18" s="10" t="str">
        <f t="shared" ca="1" si="19"/>
        <v/>
      </c>
      <c r="N18" s="10" t="str">
        <f t="shared" ca="1" si="20"/>
        <v/>
      </c>
      <c r="O18" s="10" t="str">
        <f t="shared" ca="1" si="20"/>
        <v/>
      </c>
      <c r="P18" s="10" t="str">
        <f t="shared" ca="1" si="20"/>
        <v/>
      </c>
      <c r="Q18" s="10" t="str">
        <f t="shared" ca="1" si="20"/>
        <v/>
      </c>
      <c r="R18" s="10" t="str">
        <f t="shared" ca="1" si="20"/>
        <v/>
      </c>
      <c r="S18" s="10" t="str">
        <f t="shared" ca="1" si="20"/>
        <v/>
      </c>
      <c r="T18" s="10" t="str">
        <f t="shared" ca="1" si="20"/>
        <v/>
      </c>
      <c r="U18" s="10" t="str">
        <f t="shared" ca="1" si="20"/>
        <v/>
      </c>
      <c r="V18" s="10" t="str">
        <f t="shared" ca="1" si="20"/>
        <v/>
      </c>
      <c r="W18" s="10" t="str">
        <f t="shared" ca="1" si="20"/>
        <v/>
      </c>
      <c r="X18" s="10" t="str">
        <f t="shared" ca="1" si="20"/>
        <v/>
      </c>
      <c r="Y18" s="10" t="str">
        <f t="shared" ca="1" si="20"/>
        <v/>
      </c>
      <c r="Z18" s="10" t="str">
        <f t="shared" ca="1" si="20"/>
        <v/>
      </c>
      <c r="AA18" s="10" t="str">
        <f ca="1">IF(AND($C18="Ziel",AA$7&gt;=$E18,AA$7&lt;=$E18+$F18-1),2,IF(AND($C18="Meilenstein",AA$7&gt;=$E18,AA$7&lt;=$E18+$F18-1),1,""))</f>
        <v/>
      </c>
      <c r="AB18" s="10" t="str">
        <f t="shared" ca="1" si="21"/>
        <v/>
      </c>
      <c r="AC18" s="59" t="str">
        <f t="shared" ca="1" si="21"/>
        <v/>
      </c>
      <c r="AD18" s="59" t="str">
        <f t="shared" ca="1" si="21"/>
        <v/>
      </c>
      <c r="AE18" s="59" t="str">
        <f t="shared" ca="1" si="21"/>
        <v/>
      </c>
      <c r="AF18" s="59" t="str">
        <f t="shared" ca="1" si="21"/>
        <v/>
      </c>
      <c r="AG18" s="59" t="str">
        <f t="shared" ca="1" si="21"/>
        <v/>
      </c>
      <c r="AH18" s="10" t="str">
        <f t="shared" ca="1" si="21"/>
        <v/>
      </c>
      <c r="AI18" s="10" t="str">
        <f t="shared" ca="1" si="21"/>
        <v/>
      </c>
      <c r="AJ18" s="10" t="str">
        <f t="shared" ca="1" si="21"/>
        <v/>
      </c>
      <c r="AK18" s="58" t="str">
        <f t="shared" ca="1" si="21"/>
        <v/>
      </c>
      <c r="AL18" s="58" t="str">
        <f t="shared" ca="1" si="22"/>
        <v/>
      </c>
      <c r="AM18" s="58" t="str">
        <f t="shared" ca="1" si="22"/>
        <v/>
      </c>
      <c r="AN18" s="58" t="str">
        <f t="shared" ca="1" si="22"/>
        <v/>
      </c>
      <c r="AO18" s="10" t="str">
        <f t="shared" ca="1" si="22"/>
        <v/>
      </c>
      <c r="AP18" s="10" t="str">
        <f t="shared" ca="1" si="22"/>
        <v/>
      </c>
      <c r="AQ18" s="10" t="str">
        <f t="shared" ca="1" si="22"/>
        <v/>
      </c>
      <c r="AR18" s="10" t="str">
        <f t="shared" ca="1" si="22"/>
        <v/>
      </c>
      <c r="AS18" s="10" t="str">
        <f t="shared" ca="1" si="22"/>
        <v/>
      </c>
      <c r="AT18" s="10" t="str">
        <f t="shared" ca="1" si="22"/>
        <v/>
      </c>
      <c r="AU18" s="10" t="str">
        <f t="shared" ca="1" si="22"/>
        <v/>
      </c>
      <c r="AV18" s="10" t="str">
        <f t="shared" ca="1" si="23"/>
        <v/>
      </c>
      <c r="AW18" s="10" t="str">
        <f t="shared" ca="1" si="23"/>
        <v/>
      </c>
      <c r="AX18" s="10" t="str">
        <f t="shared" ca="1" si="23"/>
        <v/>
      </c>
      <c r="AY18" s="10" t="str">
        <f t="shared" ca="1" si="23"/>
        <v/>
      </c>
      <c r="AZ18" s="10" t="str">
        <f t="shared" ca="1" si="23"/>
        <v/>
      </c>
      <c r="BA18" s="10" t="str">
        <f t="shared" ca="1" si="23"/>
        <v/>
      </c>
      <c r="BB18" s="10" t="str">
        <f t="shared" ca="1" si="23"/>
        <v/>
      </c>
      <c r="BC18" s="10" t="str">
        <f t="shared" ca="1" si="23"/>
        <v/>
      </c>
      <c r="BD18" s="10" t="str">
        <f t="shared" ca="1" si="23"/>
        <v/>
      </c>
      <c r="BE18" s="10" t="str">
        <f t="shared" ca="1" si="23"/>
        <v/>
      </c>
      <c r="BF18" s="10" t="str">
        <f t="shared" ca="1" si="24"/>
        <v/>
      </c>
      <c r="BG18" s="10" t="str">
        <f t="shared" ca="1" si="24"/>
        <v/>
      </c>
      <c r="BH18" s="10" t="str">
        <f t="shared" ca="1" si="24"/>
        <v/>
      </c>
      <c r="BI18" s="10" t="str">
        <f t="shared" ca="1" si="24"/>
        <v/>
      </c>
      <c r="BJ18" s="10" t="str">
        <f t="shared" ca="1" si="24"/>
        <v/>
      </c>
      <c r="BK18" s="10" t="str">
        <f t="shared" ca="1" si="24"/>
        <v/>
      </c>
    </row>
    <row r="19" spans="1:63" s="1" customFormat="1" ht="40.15" customHeight="1" thickBot="1" x14ac:dyDescent="0.3">
      <c r="A19" s="4"/>
      <c r="B19" s="17" t="s">
        <v>24</v>
      </c>
      <c r="C19" s="13" t="s">
        <v>32</v>
      </c>
      <c r="D19" s="14">
        <v>0</v>
      </c>
      <c r="E19" s="15">
        <f ca="1">E12+6</f>
        <v>45053</v>
      </c>
      <c r="F19" s="16">
        <v>3</v>
      </c>
      <c r="G19" s="13"/>
      <c r="H19" s="10" t="str">
        <f t="shared" ca="1" si="19"/>
        <v/>
      </c>
      <c r="I19" s="10" t="str">
        <f t="shared" ca="1" si="19"/>
        <v/>
      </c>
      <c r="J19" s="10" t="str">
        <f t="shared" ca="1" si="19"/>
        <v/>
      </c>
      <c r="K19" s="10" t="str">
        <f t="shared" ca="1" si="19"/>
        <v/>
      </c>
      <c r="L19" s="10" t="str">
        <f t="shared" ca="1" si="19"/>
        <v/>
      </c>
      <c r="M19" s="10" t="str">
        <f t="shared" ca="1" si="19"/>
        <v/>
      </c>
      <c r="N19" s="10" t="str">
        <f t="shared" ca="1" si="20"/>
        <v/>
      </c>
      <c r="O19" s="10" t="str">
        <f t="shared" ca="1" si="20"/>
        <v/>
      </c>
      <c r="P19" s="10" t="str">
        <f t="shared" ca="1" si="20"/>
        <v/>
      </c>
      <c r="Q19" s="10" t="str">
        <f t="shared" ca="1" si="20"/>
        <v/>
      </c>
      <c r="R19" s="10" t="str">
        <f t="shared" ca="1" si="20"/>
        <v/>
      </c>
      <c r="S19" s="10" t="str">
        <f t="shared" ca="1" si="20"/>
        <v/>
      </c>
      <c r="T19" s="10" t="str">
        <f t="shared" ca="1" si="20"/>
        <v/>
      </c>
      <c r="U19" s="10" t="str">
        <f t="shared" ca="1" si="20"/>
        <v/>
      </c>
      <c r="V19" s="10" t="str">
        <f t="shared" ca="1" si="20"/>
        <v/>
      </c>
      <c r="W19" s="10" t="str">
        <f t="shared" ca="1" si="20"/>
        <v/>
      </c>
      <c r="X19" s="10" t="str">
        <f t="shared" ca="1" si="20"/>
        <v/>
      </c>
      <c r="Y19" s="10" t="str">
        <f t="shared" ca="1" si="20"/>
        <v/>
      </c>
      <c r="Z19" s="10" t="str">
        <f t="shared" ca="1" si="20"/>
        <v/>
      </c>
      <c r="AA19" s="10" t="str">
        <f ca="1">IF(AND($C19="Ziel",AA$7&gt;=$E19,AA$7&lt;=$E19+$F19-1),2,IF(AND($C19="Meilenstein",AA$7&gt;=$E19,AA$7&lt;=$E19+$F19-1),1,""))</f>
        <v/>
      </c>
      <c r="AB19" s="10" t="str">
        <f t="shared" ref="AB19:AL19" ca="1" si="25">IF(AND($C19="Ziel",AB$7&gt;=$E19,AB$7&lt;=$E19+$F19-1),2,IF(AND($C19="Meilenstein",AB$7&gt;=$E19,AB$7&lt;=$E19+$F19-1),1,""))</f>
        <v/>
      </c>
      <c r="AC19" s="10" t="str">
        <f t="shared" ca="1" si="25"/>
        <v/>
      </c>
      <c r="AD19" s="10" t="str">
        <f t="shared" ca="1" si="25"/>
        <v/>
      </c>
      <c r="AE19" s="10" t="str">
        <f t="shared" ca="1" si="25"/>
        <v/>
      </c>
      <c r="AF19" s="10" t="str">
        <f t="shared" ca="1" si="25"/>
        <v/>
      </c>
      <c r="AG19" s="10" t="str">
        <f t="shared" ca="1" si="25"/>
        <v/>
      </c>
      <c r="AH19" s="10" t="str">
        <f t="shared" ca="1" si="25"/>
        <v/>
      </c>
      <c r="AI19" s="10" t="str">
        <f t="shared" ca="1" si="25"/>
        <v/>
      </c>
      <c r="AJ19" s="56" t="str">
        <f t="shared" ca="1" si="25"/>
        <v/>
      </c>
      <c r="AK19" s="74" t="str">
        <f t="shared" ca="1" si="25"/>
        <v/>
      </c>
      <c r="AL19" s="66" t="str">
        <f t="shared" ca="1" si="25"/>
        <v/>
      </c>
      <c r="AM19" s="75" t="str">
        <f ca="1">IF(AND($C19="Ziel",AJ$7&gt;=$E19,AJ$7&lt;=$E19+$F19-1),2,IF(AND($C19="Meilenstein",AJ$7&gt;=$E19,AJ$7&lt;=$E19+$F19-1),1,""))</f>
        <v/>
      </c>
      <c r="AN19" s="76" t="str">
        <f ca="1">IF(AND($C19="Ziel",AL$7&gt;=$E19,AL$7&lt;=$E19+$F19-1),2,IF(AND($C19="Meilenstein",AL$7&gt;=$E19,AL$7&lt;=$E19+$F19-1),1,""))</f>
        <v/>
      </c>
      <c r="AO19" s="57" t="str">
        <f t="shared" ref="AO19:BK19" ca="1" si="26">IF(AND($C19="Ziel",AO$7&gt;=$E19,AO$7&lt;=$E19+$F19-1),2,IF(AND($C19="Meilenstein",AO$7&gt;=$E19,AO$7&lt;=$E19+$F19-1),1,""))</f>
        <v/>
      </c>
      <c r="AP19" s="10" t="str">
        <f t="shared" ca="1" si="26"/>
        <v/>
      </c>
      <c r="AQ19" s="10" t="str">
        <f t="shared" ca="1" si="26"/>
        <v/>
      </c>
      <c r="AR19" s="10" t="str">
        <f t="shared" ca="1" si="26"/>
        <v/>
      </c>
      <c r="AS19" s="10" t="str">
        <f t="shared" ca="1" si="26"/>
        <v/>
      </c>
      <c r="AT19" s="10" t="str">
        <f t="shared" ca="1" si="26"/>
        <v/>
      </c>
      <c r="AU19" s="10" t="str">
        <f t="shared" ca="1" si="26"/>
        <v/>
      </c>
      <c r="AV19" s="10" t="str">
        <f t="shared" ca="1" si="26"/>
        <v/>
      </c>
      <c r="AW19" s="10" t="str">
        <f t="shared" ca="1" si="26"/>
        <v/>
      </c>
      <c r="AX19" s="10" t="str">
        <f t="shared" ca="1" si="26"/>
        <v/>
      </c>
      <c r="AY19" s="10" t="str">
        <f t="shared" ca="1" si="26"/>
        <v/>
      </c>
      <c r="AZ19" s="10" t="str">
        <f t="shared" ca="1" si="26"/>
        <v/>
      </c>
      <c r="BA19" s="10" t="str">
        <f t="shared" ca="1" si="26"/>
        <v/>
      </c>
      <c r="BB19" s="10" t="str">
        <f t="shared" ca="1" si="26"/>
        <v/>
      </c>
      <c r="BC19" s="10" t="str">
        <f t="shared" ca="1" si="26"/>
        <v/>
      </c>
      <c r="BD19" s="10" t="str">
        <f t="shared" ca="1" si="26"/>
        <v/>
      </c>
      <c r="BE19" s="10" t="str">
        <f t="shared" ca="1" si="26"/>
        <v/>
      </c>
      <c r="BF19" s="10" t="str">
        <f t="shared" ca="1" si="26"/>
        <v/>
      </c>
      <c r="BG19" s="10" t="str">
        <f t="shared" ca="1" si="26"/>
        <v/>
      </c>
      <c r="BH19" s="10" t="str">
        <f t="shared" ca="1" si="26"/>
        <v/>
      </c>
      <c r="BI19" s="10" t="str">
        <f t="shared" ca="1" si="26"/>
        <v/>
      </c>
      <c r="BJ19" s="10" t="str">
        <f t="shared" ca="1" si="26"/>
        <v/>
      </c>
      <c r="BK19" s="10" t="str">
        <f t="shared" ca="1" si="26"/>
        <v/>
      </c>
    </row>
    <row r="20" spans="1:63" ht="30" customHeight="1" x14ac:dyDescent="0.25">
      <c r="F20" s="6"/>
      <c r="G20" s="3"/>
    </row>
  </sheetData>
  <mergeCells count="8">
    <mergeCell ref="AI4:AO4"/>
    <mergeCell ref="B2:G2"/>
    <mergeCell ref="H2:M2"/>
    <mergeCell ref="N2:S2"/>
    <mergeCell ref="H4:M4"/>
    <mergeCell ref="O4:T4"/>
    <mergeCell ref="V4:AA4"/>
    <mergeCell ref="AC4:AG4"/>
  </mergeCells>
  <conditionalFormatting sqref="D9:D19">
    <cfRule type="dataBar" priority="19">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17:BK17 AO19:BK19 H19:AL19 H7:BK15">
    <cfRule type="expression" dxfId="64" priority="15">
      <formula>AND(TODAY()&gt;=H$7,TODAY()&lt;I$7)</formula>
    </cfRule>
  </conditionalFormatting>
  <conditionalFormatting sqref="H6:AL6">
    <cfRule type="expression" dxfId="63" priority="18">
      <formula>H$7&lt;=EOMONTH($H$7,0)</formula>
    </cfRule>
  </conditionalFormatting>
  <conditionalFormatting sqref="I6:BK6">
    <cfRule type="expression" dxfId="62" priority="17">
      <formula>AND(I$7&lt;=EOMONTH($H$7,2),I$7&gt;EOMONTH($H$7,0),I$7&gt;EOMONTH($H$7,1))</formula>
    </cfRule>
  </conditionalFormatting>
  <conditionalFormatting sqref="H6:BK6">
    <cfRule type="expression" dxfId="61" priority="16">
      <formula>AND(H$7&lt;=EOMONTH($H$7,1),H$7&gt;EOMONTH($H$7,0))</formula>
    </cfRule>
  </conditionalFormatting>
  <conditionalFormatting sqref="H10:BK15 H17:BK17 AO19:BK19 H19:AL19">
    <cfRule type="expression" dxfId="60" priority="27" stopIfTrue="1">
      <formula>AND($C10="Geringes Risiko",H$7&gt;=$E10,H$7&lt;=$E10+$F10-1)</formula>
    </cfRule>
    <cfRule type="expression" dxfId="59" priority="28" stopIfTrue="1">
      <formula>AND($C10="Hohes Risiko",H$7&gt;=$E10,H$7&lt;=$E10+$F10-1)</formula>
    </cfRule>
    <cfRule type="expression" dxfId="58" priority="29" stopIfTrue="1">
      <formula>AND($C10="Im Plan",H$7&gt;=$E10,H$7&lt;=$E10+$F10-1)</formula>
    </cfRule>
    <cfRule type="expression" dxfId="57" priority="30" stopIfTrue="1">
      <formula>AND($C10="Mittleres Risiko",H$7&gt;=$E10,H$7&lt;=$E10+$F10-1)</formula>
    </cfRule>
    <cfRule type="expression" dxfId="56" priority="31" stopIfTrue="1">
      <formula>AND(LEN($C10)=0,H$7&gt;=$E10,H$7&lt;=$E10+$F10-1)</formula>
    </cfRule>
  </conditionalFormatting>
  <conditionalFormatting sqref="H16:BK16">
    <cfRule type="expression" dxfId="55" priority="8">
      <formula>AND(TODAY()&gt;=H$7,TODAY()&lt;I$7)</formula>
    </cfRule>
  </conditionalFormatting>
  <conditionalFormatting sqref="H16:BK16">
    <cfRule type="expression" dxfId="54" priority="9" stopIfTrue="1">
      <formula>AND($C16="Geringes Risiko",H$7&gt;=$E16,H$7&lt;=$E16+$F16-1)</formula>
    </cfRule>
    <cfRule type="expression" dxfId="53" priority="10" stopIfTrue="1">
      <formula>AND($C16="Hohes Risiko",H$7&gt;=$E16,H$7&lt;=$E16+$F16-1)</formula>
    </cfRule>
    <cfRule type="expression" dxfId="52" priority="11" stopIfTrue="1">
      <formula>AND($C16="Im Plan",H$7&gt;=$E16,H$7&lt;=$E16+$F16-1)</formula>
    </cfRule>
    <cfRule type="expression" dxfId="51" priority="12" stopIfTrue="1">
      <formula>AND($C16="Mittleres Risiko",H$7&gt;=$E16,H$7&lt;=$E16+$F16-1)</formula>
    </cfRule>
    <cfRule type="expression" dxfId="50" priority="13" stopIfTrue="1">
      <formula>AND(LEN($C16)=0,H$7&gt;=$E16,H$7&lt;=$E16+$F16-1)</formula>
    </cfRule>
  </conditionalFormatting>
  <conditionalFormatting sqref="H18:BK18">
    <cfRule type="expression" dxfId="49" priority="1">
      <formula>AND(TODAY()&gt;=H$7,TODAY()&lt;I$7)</formula>
    </cfRule>
  </conditionalFormatting>
  <conditionalFormatting sqref="H18:BK18">
    <cfRule type="expression" dxfId="48" priority="2" stopIfTrue="1">
      <formula>AND($C18="Geringes Risiko",H$7&gt;=$E18,H$7&lt;=$E18+$F18-1)</formula>
    </cfRule>
    <cfRule type="expression" dxfId="47" priority="3" stopIfTrue="1">
      <formula>AND($C18="Hohes Risiko",H$7&gt;=$E18,H$7&lt;=$E18+$F18-1)</formula>
    </cfRule>
    <cfRule type="expression" dxfId="46" priority="4" stopIfTrue="1">
      <formula>AND($C18="Im Plan",H$7&gt;=$E18,H$7&lt;=$E18+$F18-1)</formula>
    </cfRule>
    <cfRule type="expression" dxfId="45" priority="5" stopIfTrue="1">
      <formula>AND($C18="Mittleres Risiko",H$7&gt;=$E18,H$7&lt;=$E18+$F18-1)</formula>
    </cfRule>
    <cfRule type="expression" dxfId="44" priority="6" stopIfTrue="1">
      <formula>AND(LEN($C18)=0,H$7&gt;=$E18,H$7&lt;=$E18+$F18-1)</formula>
    </cfRule>
  </conditionalFormatting>
  <conditionalFormatting sqref="AN19">
    <cfRule type="expression" dxfId="43" priority="51">
      <formula>AND(TODAY()&gt;=AL$7,TODAY()&lt;AM$7)</formula>
    </cfRule>
  </conditionalFormatting>
  <conditionalFormatting sqref="AN19">
    <cfRule type="expression" dxfId="42" priority="58" stopIfTrue="1">
      <formula>AND($C19="Geringes Risiko",AL$7&gt;=$E19,AL$7&lt;=$E19+$F19-1)</formula>
    </cfRule>
    <cfRule type="expression" dxfId="41" priority="59" stopIfTrue="1">
      <formula>AND($C19="Hohes Risiko",AL$7&gt;=$E19,AL$7&lt;=$E19+$F19-1)</formula>
    </cfRule>
    <cfRule type="expression" dxfId="40" priority="60" stopIfTrue="1">
      <formula>AND($C19="Im Plan",AL$7&gt;=$E19,AL$7&lt;=$E19+$F19-1)</formula>
    </cfRule>
    <cfRule type="expression" dxfId="39" priority="61" stopIfTrue="1">
      <formula>AND($C19="Mittleres Risiko",AL$7&gt;=$E19,AL$7&lt;=$E19+$F19-1)</formula>
    </cfRule>
    <cfRule type="expression" dxfId="38" priority="62" stopIfTrue="1">
      <formula>AND(LEN($C19)=0,AL$7&gt;=$E19,AL$7&lt;=$E19+$F19-1)</formula>
    </cfRule>
  </conditionalFormatting>
  <conditionalFormatting sqref="AM19">
    <cfRule type="expression" dxfId="37" priority="64">
      <formula>AND(TODAY()&gt;=AJ$7,TODAY()&lt;AK$7)</formula>
    </cfRule>
  </conditionalFormatting>
  <conditionalFormatting sqref="AM19">
    <cfRule type="expression" dxfId="36" priority="70" stopIfTrue="1">
      <formula>AND($C19="Geringes Risiko",AJ$7&gt;=$E19,AJ$7&lt;=$E19+$F19-1)</formula>
    </cfRule>
    <cfRule type="expression" dxfId="35" priority="71" stopIfTrue="1">
      <formula>AND($C19="Hohes Risiko",AJ$7&gt;=$E19,AJ$7&lt;=$E19+$F19-1)</formula>
    </cfRule>
    <cfRule type="expression" dxfId="34" priority="72" stopIfTrue="1">
      <formula>AND($C19="Im Plan",AJ$7&gt;=$E19,AJ$7&lt;=$E19+$F19-1)</formula>
    </cfRule>
    <cfRule type="expression" dxfId="33" priority="73" stopIfTrue="1">
      <formula>AND($C19="Mittleres Risiko",AJ$7&gt;=$E19,AJ$7&lt;=$E19+$F19-1)</formula>
    </cfRule>
    <cfRule type="expression" dxfId="32" priority="74" stopIfTrue="1">
      <formula>AND(LEN($C19)=0,AJ$7&gt;=$E19,AJ$7&lt;=$E19+$F19-1)</formula>
    </cfRule>
  </conditionalFormatting>
  <dataValidations xWindow="238" yWindow="444" count="9">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4 C16 C18"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type="list" allowBlank="1" showInputMessage="1" showErrorMessage="1" sqref="C12:C13 C15 C19 C17" xr:uid="{146642EA-0634-479E-B331-B633905B491E}">
      <formula1>"API,Planettes,Satelites,UI"</formula1>
    </dataValidation>
  </dataValidations>
  <pageMargins left="0.5" right="0.5" top="0.5" bottom="0.5" header="0.3" footer="0.3"/>
  <pageSetup paperSize="9" scale="99" fitToHeight="0" orientation="portrait" r:id="rId1"/>
  <rowBreaks count="1" manualBreakCount="1">
    <brk id="13" max="16383" man="1"/>
  </rowBreaks>
  <colBreaks count="3" manualBreakCount="3">
    <brk id="4" max="1048575" man="1"/>
    <brk id="26" max="35" man="1"/>
    <brk id="51"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leiste 1">
              <controlPr defaultSize="0" autoPict="0" altText="Scrollleiste, um entlang der Gantt-Projektzeitachse zu scrollen.">
                <anchor moveWithCells="1">
                  <from>
                    <xdr:col>7</xdr:col>
                    <xdr:colOff>28575</xdr:colOff>
                    <xdr:row>7</xdr:row>
                    <xdr:rowOff>57150</xdr:rowOff>
                  </from>
                  <to>
                    <xdr:col>62</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D9:D19</xm:sqref>
        </x14:conditionalFormatting>
        <x14:conditionalFormatting xmlns:xm="http://schemas.microsoft.com/office/excel/2006/main">
          <x14:cfRule type="iconSet" priority="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H10:BK15 H17:BK17 H19:BK19</xm:sqref>
        </x14:conditionalFormatting>
        <x14:conditionalFormatting xmlns:xm="http://schemas.microsoft.com/office/excel/2006/main">
          <x14:cfRule type="iconSet" priority="14" id="{F00727B8-B1AE-4CD7-BBF3-BEC73BEF03B8}">
            <x14:iconSet iconSet="3Stars" showValue="0" custom="1">
              <x14:cfvo type="percent">
                <xm:f>0</xm:f>
              </x14:cfvo>
              <x14:cfvo type="num">
                <xm:f>1</xm:f>
              </x14:cfvo>
              <x14:cfvo type="num">
                <xm:f>2</xm:f>
              </x14:cfvo>
              <x14:cfIcon iconSet="NoIcons" iconId="0"/>
              <x14:cfIcon iconSet="3Flags" iconId="1"/>
              <x14:cfIcon iconSet="3Signs" iconId="0"/>
            </x14:iconSet>
          </x14:cfRule>
          <xm:sqref>H16:BK16</xm:sqref>
        </x14:conditionalFormatting>
        <x14:conditionalFormatting xmlns:xm="http://schemas.microsoft.com/office/excel/2006/main">
          <x14:cfRule type="iconSet" priority="7" id="{BD3B5D20-A757-4E6F-893D-A2020F818BA5}">
            <x14:iconSet iconSet="3Stars" showValue="0" custom="1">
              <x14:cfvo type="percent">
                <xm:f>0</xm:f>
              </x14:cfvo>
              <x14:cfvo type="num">
                <xm:f>1</xm:f>
              </x14:cfvo>
              <x14:cfvo type="num">
                <xm:f>2</xm:f>
              </x14:cfvo>
              <x14:cfIcon iconSet="NoIcons" iconId="0"/>
              <x14:cfIcon iconSet="3Flags" iconId="1"/>
              <x14:cfIcon iconSet="3Signs" iconId="0"/>
            </x14:iconSet>
          </x14:cfRule>
          <xm:sqref>H18:BK18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42C7-1617-423A-94D1-5AB9B6A6F2FF}">
  <dimension ref="A1:AO18"/>
  <sheetViews>
    <sheetView showGridLines="0" tabSelected="1" zoomScale="70" zoomScaleNormal="70" workbookViewId="0">
      <selection activeCell="R16" sqref="R16"/>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0.42578125" style="2" customWidth="1"/>
    <col min="6" max="6" width="10.42578125" customWidth="1"/>
    <col min="7" max="7" width="5.140625" customWidth="1"/>
    <col min="8" max="16" width="12.5703125" customWidth="1"/>
    <col min="17" max="38" width="10.5703125" customWidth="1"/>
  </cols>
  <sheetData>
    <row r="1" spans="1:41" ht="25.15" customHeight="1" x14ac:dyDescent="0.25"/>
    <row r="2" spans="1:41" ht="49.9" customHeight="1" x14ac:dyDescent="0.25">
      <c r="A2" s="5"/>
      <c r="B2" s="99" t="s">
        <v>64</v>
      </c>
      <c r="C2" s="99"/>
      <c r="D2" s="99"/>
      <c r="E2" s="99"/>
      <c r="F2" s="99"/>
      <c r="G2" s="99"/>
      <c r="H2" s="100"/>
      <c r="I2" s="100"/>
      <c r="J2" s="100"/>
      <c r="K2" s="100"/>
      <c r="L2" s="100"/>
      <c r="M2" s="100"/>
      <c r="N2" s="101"/>
      <c r="O2" s="101"/>
      <c r="P2" s="101"/>
      <c r="Q2" s="18"/>
      <c r="R2" s="18"/>
      <c r="S2" s="18"/>
      <c r="T2" s="18"/>
      <c r="U2" s="18"/>
      <c r="V2" s="18"/>
      <c r="W2" s="18"/>
      <c r="X2" s="18"/>
      <c r="Y2" s="18"/>
      <c r="Z2" s="18"/>
      <c r="AA2" s="18"/>
      <c r="AB2" s="18"/>
      <c r="AC2" s="18"/>
      <c r="AD2" s="18"/>
      <c r="AE2" s="18"/>
      <c r="AF2" s="18"/>
      <c r="AG2" s="18"/>
      <c r="AH2" s="18"/>
      <c r="AI2" s="18"/>
      <c r="AJ2" s="18"/>
      <c r="AK2" s="18"/>
      <c r="AL2" s="18"/>
    </row>
    <row r="3" spans="1:41" ht="19.899999999999999" customHeight="1" x14ac:dyDescent="0.25">
      <c r="A3" s="5"/>
      <c r="B3" s="19"/>
      <c r="C3" s="20"/>
      <c r="D3" s="21"/>
      <c r="E3" s="22"/>
      <c r="F3" s="21"/>
      <c r="G3" s="21"/>
      <c r="H3" s="34"/>
      <c r="I3" s="1"/>
      <c r="J3" s="1"/>
      <c r="K3" s="1"/>
    </row>
    <row r="4" spans="1:41" ht="30" customHeight="1" x14ac:dyDescent="0.25">
      <c r="A4" s="5"/>
      <c r="B4" s="23" t="s">
        <v>16</v>
      </c>
      <c r="C4" s="24"/>
      <c r="D4" s="26"/>
      <c r="E4" s="27"/>
      <c r="G4" s="82"/>
      <c r="H4" s="94" t="s">
        <v>48</v>
      </c>
      <c r="I4" s="94"/>
      <c r="J4" s="102" t="s">
        <v>36</v>
      </c>
      <c r="K4" s="102"/>
      <c r="M4" s="103" t="s">
        <v>63</v>
      </c>
      <c r="N4" s="103"/>
      <c r="P4" s="106" t="s">
        <v>61</v>
      </c>
      <c r="Q4" s="106"/>
      <c r="S4" s="107" t="s">
        <v>62</v>
      </c>
      <c r="T4" s="107"/>
    </row>
    <row r="5" spans="1:41" ht="30" customHeight="1" x14ac:dyDescent="0.25">
      <c r="A5" s="5" t="s">
        <v>2</v>
      </c>
      <c r="B5" s="29" t="s">
        <v>17</v>
      </c>
      <c r="C5" s="25"/>
      <c r="D5" s="26"/>
      <c r="E5" s="27"/>
      <c r="F5" s="26"/>
      <c r="G5" s="84"/>
      <c r="H5" s="83"/>
      <c r="I5" s="83"/>
      <c r="J5" s="83"/>
      <c r="K5" s="83"/>
      <c r="L5" s="83"/>
      <c r="M5" s="83"/>
      <c r="O5" s="83"/>
      <c r="P5" s="83"/>
    </row>
    <row r="6" spans="1:41" ht="30" customHeight="1" x14ac:dyDescent="0.35">
      <c r="A6" s="5"/>
      <c r="B6" s="30" t="s">
        <v>18</v>
      </c>
      <c r="C6" s="31" cm="1">
        <f t="array" aca="1" ref="C6" ca="1">IFERROR(IF(MIN(Meilensteine43523[Colonne3])=0,TODAY(),B11(Meilensteine43523[Colonne3])),TODAY())</f>
        <v>45047</v>
      </c>
      <c r="D6" s="26"/>
      <c r="E6" s="27"/>
      <c r="F6" s="26"/>
      <c r="G6" s="26"/>
      <c r="H6" t="s">
        <v>60</v>
      </c>
      <c r="Q6" s="85"/>
      <c r="R6" s="85"/>
      <c r="S6" s="85"/>
      <c r="T6" s="85"/>
      <c r="U6" s="85"/>
      <c r="V6" s="85"/>
      <c r="W6" s="86"/>
      <c r="X6" s="86"/>
      <c r="Y6" s="86"/>
      <c r="Z6" s="86"/>
      <c r="AA6" s="87"/>
      <c r="AB6" s="88"/>
      <c r="AC6" s="88"/>
      <c r="AD6" s="88"/>
      <c r="AE6" s="88"/>
      <c r="AF6" s="88"/>
      <c r="AG6" s="88"/>
      <c r="AH6" s="88"/>
      <c r="AI6" s="88"/>
      <c r="AJ6" s="88"/>
      <c r="AK6" s="88"/>
    </row>
    <row r="7" spans="1:41" ht="30" customHeight="1" x14ac:dyDescent="0.25">
      <c r="A7" s="5"/>
      <c r="B7" s="54" t="s">
        <v>19</v>
      </c>
      <c r="C7" s="32">
        <v>0</v>
      </c>
      <c r="D7" s="26"/>
      <c r="E7" s="26"/>
      <c r="F7" s="26"/>
      <c r="G7" s="33"/>
      <c r="H7" s="38" t="s">
        <v>59</v>
      </c>
      <c r="I7" s="38"/>
      <c r="J7" s="38"/>
      <c r="K7" s="38"/>
      <c r="L7" s="38"/>
      <c r="M7" s="38"/>
      <c r="N7" s="38"/>
      <c r="O7" s="38"/>
      <c r="P7" s="38"/>
      <c r="Q7" s="89"/>
      <c r="R7" s="89"/>
      <c r="S7" s="89"/>
      <c r="T7" s="89"/>
      <c r="U7" s="89"/>
      <c r="V7" s="89"/>
      <c r="W7" s="89"/>
      <c r="X7" s="89"/>
      <c r="Y7" s="89"/>
      <c r="Z7" s="89"/>
      <c r="AA7" s="89"/>
      <c r="AB7" s="89"/>
      <c r="AC7" s="89"/>
      <c r="AD7" s="89"/>
      <c r="AE7" s="89"/>
      <c r="AF7" s="89"/>
      <c r="AG7" s="89"/>
      <c r="AH7" s="89"/>
      <c r="AI7" s="89"/>
      <c r="AJ7" s="89"/>
      <c r="AK7" s="89"/>
    </row>
    <row r="8" spans="1:41" ht="19.899999999999999" customHeight="1" x14ac:dyDescent="0.25">
      <c r="A8" s="5"/>
      <c r="B8" s="25"/>
      <c r="C8" s="25"/>
      <c r="D8" s="26"/>
      <c r="E8" s="26"/>
      <c r="F8" s="26"/>
      <c r="G8" s="33"/>
      <c r="H8" s="80"/>
      <c r="I8" s="81"/>
      <c r="J8" s="80"/>
      <c r="K8" s="81"/>
      <c r="L8" s="80"/>
      <c r="M8" s="81"/>
      <c r="N8" s="80"/>
      <c r="O8" s="81"/>
      <c r="P8" s="80"/>
      <c r="Q8" s="90"/>
      <c r="R8" s="90"/>
      <c r="S8" s="90"/>
      <c r="T8" s="90"/>
      <c r="U8" s="90"/>
      <c r="V8" s="90"/>
      <c r="W8" s="90"/>
      <c r="X8" s="90"/>
      <c r="Y8" s="90"/>
      <c r="Z8" s="90"/>
      <c r="AA8" s="90"/>
      <c r="AB8" s="90"/>
      <c r="AC8" s="90"/>
      <c r="AD8" s="90"/>
      <c r="AE8" s="90"/>
      <c r="AF8" s="90"/>
      <c r="AG8" s="90"/>
      <c r="AH8" s="90"/>
      <c r="AI8" s="90"/>
      <c r="AJ8" s="90"/>
      <c r="AK8" s="90"/>
    </row>
    <row r="9" spans="1:41" ht="40.15" customHeight="1" x14ac:dyDescent="0.25">
      <c r="A9" s="5" t="s">
        <v>3</v>
      </c>
      <c r="B9" s="50" t="s">
        <v>38</v>
      </c>
      <c r="C9" s="93" t="s">
        <v>39</v>
      </c>
      <c r="D9" s="93" t="s">
        <v>40</v>
      </c>
      <c r="E9" s="93" t="s">
        <v>41</v>
      </c>
      <c r="F9" s="93" t="s">
        <v>42</v>
      </c>
      <c r="G9" s="78"/>
      <c r="H9" s="95" t="s">
        <v>50</v>
      </c>
      <c r="I9" s="96" t="s">
        <v>51</v>
      </c>
      <c r="J9" s="95" t="s">
        <v>52</v>
      </c>
      <c r="K9" s="96" t="s">
        <v>53</v>
      </c>
      <c r="L9" s="95" t="s">
        <v>54</v>
      </c>
      <c r="M9" s="96" t="s">
        <v>55</v>
      </c>
      <c r="N9" s="95" t="s">
        <v>56</v>
      </c>
      <c r="O9" s="96" t="s">
        <v>57</v>
      </c>
      <c r="P9" s="95" t="s">
        <v>58</v>
      </c>
      <c r="Q9" s="91" t="str">
        <f t="shared" ref="Q9:AK9" si="0">LEFT(TEXT(Q7,""),1)</f>
        <v/>
      </c>
      <c r="R9" s="91" t="str">
        <f t="shared" si="0"/>
        <v/>
      </c>
      <c r="S9" s="91" t="str">
        <f t="shared" si="0"/>
        <v/>
      </c>
      <c r="T9" s="91" t="str">
        <f t="shared" si="0"/>
        <v/>
      </c>
      <c r="U9" s="91" t="str">
        <f t="shared" si="0"/>
        <v/>
      </c>
      <c r="V9" s="91" t="str">
        <f t="shared" si="0"/>
        <v/>
      </c>
      <c r="W9" s="91" t="str">
        <f t="shared" si="0"/>
        <v/>
      </c>
      <c r="X9" s="91" t="str">
        <f t="shared" si="0"/>
        <v/>
      </c>
      <c r="Y9" s="91" t="str">
        <f t="shared" si="0"/>
        <v/>
      </c>
      <c r="Z9" s="91" t="str">
        <f t="shared" si="0"/>
        <v/>
      </c>
      <c r="AA9" s="91" t="str">
        <f t="shared" si="0"/>
        <v/>
      </c>
      <c r="AB9" s="91" t="str">
        <f t="shared" si="0"/>
        <v/>
      </c>
      <c r="AC9" s="91" t="str">
        <f t="shared" si="0"/>
        <v/>
      </c>
      <c r="AD9" s="91" t="str">
        <f t="shared" si="0"/>
        <v/>
      </c>
      <c r="AE9" s="91" t="str">
        <f t="shared" si="0"/>
        <v/>
      </c>
      <c r="AF9" s="91" t="str">
        <f t="shared" si="0"/>
        <v/>
      </c>
      <c r="AG9" s="91" t="str">
        <f t="shared" si="0"/>
        <v/>
      </c>
      <c r="AH9" s="91" t="str">
        <f t="shared" si="0"/>
        <v/>
      </c>
      <c r="AI9" s="91" t="str">
        <f t="shared" si="0"/>
        <v/>
      </c>
      <c r="AJ9" s="91" t="str">
        <f t="shared" si="0"/>
        <v/>
      </c>
      <c r="AK9" s="91" t="str">
        <f t="shared" si="0"/>
        <v/>
      </c>
    </row>
    <row r="10" spans="1:41" ht="30" hidden="1" customHeight="1" x14ac:dyDescent="0.25">
      <c r="B10" s="9"/>
      <c r="C10" s="7"/>
      <c r="D10" s="7"/>
      <c r="E10" s="55"/>
      <c r="F10" s="8"/>
      <c r="H10" s="79"/>
      <c r="I10" s="79"/>
      <c r="J10" s="79"/>
      <c r="K10" s="79"/>
      <c r="L10" s="79"/>
      <c r="M10" s="79"/>
      <c r="N10" s="79"/>
      <c r="O10" s="79"/>
      <c r="P10" s="79"/>
      <c r="Q10" s="92"/>
      <c r="R10" s="92"/>
      <c r="S10" s="92"/>
      <c r="T10" s="92"/>
      <c r="U10" s="92"/>
      <c r="V10" s="92"/>
      <c r="W10" s="92"/>
      <c r="X10" s="92"/>
      <c r="Y10" s="92"/>
      <c r="Z10" s="92"/>
      <c r="AA10" s="92"/>
      <c r="AB10" s="92"/>
      <c r="AC10" s="92"/>
      <c r="AD10" s="92"/>
      <c r="AE10" s="92"/>
      <c r="AF10" s="92"/>
      <c r="AG10" s="92"/>
      <c r="AH10" s="92"/>
      <c r="AI10" s="92"/>
      <c r="AJ10" s="92"/>
      <c r="AK10" s="92"/>
    </row>
    <row r="11" spans="1:41" s="1" customFormat="1" ht="40.15" customHeight="1" x14ac:dyDescent="0.25">
      <c r="A11" s="5"/>
      <c r="B11" s="52" t="s">
        <v>37</v>
      </c>
      <c r="C11" s="13"/>
      <c r="D11" s="14"/>
      <c r="E11" s="15"/>
      <c r="F11" s="16"/>
      <c r="G11" s="13"/>
      <c r="H11" s="62" t="str">
        <f t="shared" ref="H11:P11" si="1">IF(AND($C11="Ziel",H$8&gt;=$E11,H$8&lt;=$E11+$F11-1),2,IF(AND($C11="Meilenstein",H$8&gt;=$E11,H$8&lt;=$E11+$F11-1),1,""))</f>
        <v/>
      </c>
      <c r="I11" s="62" t="str">
        <f t="shared" si="1"/>
        <v/>
      </c>
      <c r="J11" s="62" t="str">
        <f t="shared" si="1"/>
        <v/>
      </c>
      <c r="K11" s="62" t="str">
        <f t="shared" si="1"/>
        <v/>
      </c>
      <c r="L11" s="62" t="str">
        <f t="shared" si="1"/>
        <v/>
      </c>
      <c r="M11" s="62" t="str">
        <f t="shared" si="1"/>
        <v/>
      </c>
      <c r="N11" s="62" t="str">
        <f t="shared" si="1"/>
        <v/>
      </c>
      <c r="O11" s="62" t="str">
        <f t="shared" si="1"/>
        <v/>
      </c>
      <c r="P11" s="60" t="str">
        <f t="shared" si="1"/>
        <v/>
      </c>
      <c r="Q11" s="77" t="str">
        <f t="shared" ref="Q11:Z17" si="2">IF(AND($C11="Ziel",Q$7&gt;=$E11,Q$7&lt;=$E11+$F11-1),2,IF(AND($C11="Meilenstein",Q$7&gt;=$E11,Q$7&lt;=$E11+$F11-1),1,""))</f>
        <v/>
      </c>
      <c r="R11" s="77" t="str">
        <f t="shared" si="2"/>
        <v/>
      </c>
      <c r="S11" s="77" t="str">
        <f t="shared" si="2"/>
        <v/>
      </c>
      <c r="T11" s="77" t="str">
        <f t="shared" si="2"/>
        <v/>
      </c>
      <c r="U11" s="77" t="str">
        <f t="shared" si="2"/>
        <v/>
      </c>
      <c r="V11" s="77" t="str">
        <f t="shared" si="2"/>
        <v/>
      </c>
      <c r="W11" s="77" t="str">
        <f t="shared" si="2"/>
        <v/>
      </c>
      <c r="X11" s="77" t="str">
        <f t="shared" si="2"/>
        <v/>
      </c>
      <c r="Y11" s="77" t="str">
        <f t="shared" si="2"/>
        <v/>
      </c>
      <c r="Z11" s="77" t="str">
        <f t="shared" si="2"/>
        <v/>
      </c>
      <c r="AA11" s="77" t="str">
        <f t="shared" ref="AA11:AK17" si="3">IF(AND($C11="Ziel",AA$7&gt;=$E11,AA$7&lt;=$E11+$F11-1),2,IF(AND($C11="Meilenstein",AA$7&gt;=$E11,AA$7&lt;=$E11+$F11-1),1,""))</f>
        <v/>
      </c>
      <c r="AB11" s="77" t="str">
        <f t="shared" si="3"/>
        <v/>
      </c>
      <c r="AC11" s="77" t="str">
        <f t="shared" si="3"/>
        <v/>
      </c>
      <c r="AD11" s="77" t="str">
        <f t="shared" si="3"/>
        <v/>
      </c>
      <c r="AE11" s="77" t="str">
        <f t="shared" si="3"/>
        <v/>
      </c>
      <c r="AF11" s="77" t="str">
        <f t="shared" si="3"/>
        <v/>
      </c>
      <c r="AG11" s="77" t="str">
        <f t="shared" si="3"/>
        <v/>
      </c>
      <c r="AH11" s="77" t="str">
        <f t="shared" si="3"/>
        <v/>
      </c>
      <c r="AI11" s="77" t="str">
        <f t="shared" si="3"/>
        <v/>
      </c>
      <c r="AJ11" s="77" t="str">
        <f t="shared" si="3"/>
        <v/>
      </c>
      <c r="AK11" s="77" t="str">
        <f t="shared" si="3"/>
        <v/>
      </c>
      <c r="AO11" s="12"/>
    </row>
    <row r="12" spans="1:41" s="1" customFormat="1" ht="40.15" customHeight="1" x14ac:dyDescent="0.25">
      <c r="A12" s="5"/>
      <c r="B12" s="52" t="s">
        <v>11</v>
      </c>
      <c r="C12" s="13"/>
      <c r="D12" s="14"/>
      <c r="E12" s="15"/>
      <c r="F12" s="16"/>
      <c r="G12" s="13"/>
      <c r="H12" s="62"/>
      <c r="I12" s="61"/>
      <c r="J12" s="61" t="str">
        <f t="shared" ref="J12:P12" si="4">IF(AND($C12="Ziel",J$8&gt;=$E12,J$8&lt;=$E12+$F12-1),2,IF(AND($C12="Meilenstein",J$8&gt;=$E12,J$8&lt;=$E12+$F12-1),1,""))</f>
        <v/>
      </c>
      <c r="K12" s="61" t="str">
        <f t="shared" si="4"/>
        <v/>
      </c>
      <c r="L12" s="61" t="str">
        <f t="shared" si="4"/>
        <v/>
      </c>
      <c r="M12" s="61" t="str">
        <f t="shared" si="4"/>
        <v/>
      </c>
      <c r="N12" s="61" t="str">
        <f t="shared" si="4"/>
        <v/>
      </c>
      <c r="O12" s="60" t="str">
        <f t="shared" si="4"/>
        <v/>
      </c>
      <c r="P12" s="61" t="str">
        <f t="shared" si="4"/>
        <v/>
      </c>
      <c r="Q12" s="77" t="str">
        <f t="shared" si="2"/>
        <v/>
      </c>
      <c r="R12" s="77" t="str">
        <f t="shared" si="2"/>
        <v/>
      </c>
      <c r="S12" s="77" t="str">
        <f t="shared" si="2"/>
        <v/>
      </c>
      <c r="T12" s="77" t="str">
        <f t="shared" si="2"/>
        <v/>
      </c>
      <c r="U12" s="77" t="str">
        <f t="shared" si="2"/>
        <v/>
      </c>
      <c r="V12" s="77" t="str">
        <f t="shared" si="2"/>
        <v/>
      </c>
      <c r="W12" s="77" t="str">
        <f t="shared" si="2"/>
        <v/>
      </c>
      <c r="X12" s="77" t="str">
        <f t="shared" si="2"/>
        <v/>
      </c>
      <c r="Y12" s="77" t="str">
        <f t="shared" si="2"/>
        <v/>
      </c>
      <c r="Z12" s="77" t="str">
        <f t="shared" si="2"/>
        <v/>
      </c>
      <c r="AA12" s="77" t="str">
        <f t="shared" si="3"/>
        <v/>
      </c>
      <c r="AB12" s="77" t="str">
        <f t="shared" si="3"/>
        <v/>
      </c>
      <c r="AC12" s="77" t="str">
        <f t="shared" si="3"/>
        <v/>
      </c>
      <c r="AD12" s="77" t="str">
        <f t="shared" si="3"/>
        <v/>
      </c>
      <c r="AE12" s="77" t="str">
        <f t="shared" si="3"/>
        <v/>
      </c>
      <c r="AF12" s="77" t="str">
        <f t="shared" si="3"/>
        <v/>
      </c>
      <c r="AG12" s="77" t="str">
        <f t="shared" si="3"/>
        <v/>
      </c>
      <c r="AH12" s="77" t="str">
        <f t="shared" si="3"/>
        <v/>
      </c>
      <c r="AI12" s="77" t="str">
        <f t="shared" si="3"/>
        <v/>
      </c>
      <c r="AJ12" s="77" t="str">
        <f t="shared" si="3"/>
        <v/>
      </c>
      <c r="AK12" s="77" t="str">
        <f t="shared" si="3"/>
        <v/>
      </c>
    </row>
    <row r="13" spans="1:41" s="1" customFormat="1" ht="40.15" customHeight="1" x14ac:dyDescent="0.25">
      <c r="A13" s="5"/>
      <c r="B13" s="52" t="s">
        <v>43</v>
      </c>
      <c r="C13" s="13"/>
      <c r="D13" s="14"/>
      <c r="E13" s="15"/>
      <c r="F13" s="16"/>
      <c r="G13" s="13"/>
      <c r="H13" s="97" t="str">
        <f t="shared" ref="H13:K14" si="5">IF(AND($C13="Ziel",H$8&gt;=$E13,H$8&lt;=$E13+$F13-1),2,IF(AND($C13="Meilenstein",H$8&gt;=$E13,H$8&lt;=$E13+$F13-1),1,""))</f>
        <v/>
      </c>
      <c r="I13" s="97" t="str">
        <f t="shared" si="5"/>
        <v/>
      </c>
      <c r="J13" s="97" t="str">
        <f t="shared" si="5"/>
        <v/>
      </c>
      <c r="K13" s="97" t="str">
        <f t="shared" si="5"/>
        <v/>
      </c>
      <c r="L13" s="97"/>
      <c r="M13" s="97" t="str">
        <f t="shared" ref="M13:P14" si="6">IF(AND($C13="Ziel",M$8&gt;=$E13,M$8&lt;=$E13+$F13-1),2,IF(AND($C13="Meilenstein",M$8&gt;=$E13,M$8&lt;=$E13+$F13-1),1,""))</f>
        <v/>
      </c>
      <c r="N13" s="97" t="str">
        <f t="shared" si="6"/>
        <v/>
      </c>
      <c r="O13" s="97" t="str">
        <f t="shared" si="6"/>
        <v/>
      </c>
      <c r="P13" s="97" t="str">
        <f t="shared" si="6"/>
        <v/>
      </c>
      <c r="Q13" s="77" t="str">
        <f t="shared" si="2"/>
        <v/>
      </c>
      <c r="R13" s="77" t="str">
        <f t="shared" si="2"/>
        <v/>
      </c>
      <c r="S13" s="77" t="str">
        <f t="shared" si="2"/>
        <v/>
      </c>
      <c r="T13" s="77" t="str">
        <f t="shared" si="2"/>
        <v/>
      </c>
      <c r="U13" s="77" t="str">
        <f t="shared" si="2"/>
        <v/>
      </c>
      <c r="V13" s="77" t="str">
        <f t="shared" si="2"/>
        <v/>
      </c>
      <c r="W13" s="77" t="str">
        <f t="shared" si="2"/>
        <v/>
      </c>
      <c r="X13" s="77" t="str">
        <f t="shared" si="2"/>
        <v/>
      </c>
      <c r="Y13" s="77" t="str">
        <f t="shared" si="2"/>
        <v/>
      </c>
      <c r="Z13" s="77" t="str">
        <f t="shared" si="2"/>
        <v/>
      </c>
      <c r="AA13" s="77" t="str">
        <f t="shared" si="3"/>
        <v/>
      </c>
      <c r="AB13" s="77" t="str">
        <f t="shared" si="3"/>
        <v/>
      </c>
      <c r="AC13" s="77" t="str">
        <f t="shared" si="3"/>
        <v/>
      </c>
      <c r="AD13" s="77" t="str">
        <f t="shared" si="3"/>
        <v/>
      </c>
      <c r="AE13" s="77" t="str">
        <f t="shared" si="3"/>
        <v/>
      </c>
      <c r="AF13" s="77" t="str">
        <f t="shared" si="3"/>
        <v/>
      </c>
      <c r="AG13" s="77" t="str">
        <f t="shared" si="3"/>
        <v/>
      </c>
      <c r="AH13" s="77" t="str">
        <f t="shared" si="3"/>
        <v/>
      </c>
      <c r="AI13" s="77" t="str">
        <f t="shared" si="3"/>
        <v/>
      </c>
      <c r="AJ13" s="77" t="str">
        <f t="shared" si="3"/>
        <v/>
      </c>
      <c r="AK13" s="77" t="str">
        <f t="shared" si="3"/>
        <v/>
      </c>
    </row>
    <row r="14" spans="1:41" s="1" customFormat="1" ht="40.15" customHeight="1" x14ac:dyDescent="0.25">
      <c r="A14" s="4"/>
      <c r="B14" s="52" t="s">
        <v>44</v>
      </c>
      <c r="C14" s="13"/>
      <c r="D14" s="14"/>
      <c r="E14" s="15"/>
      <c r="F14" s="16"/>
      <c r="G14" s="13"/>
      <c r="H14" s="62" t="str">
        <f t="shared" si="5"/>
        <v/>
      </c>
      <c r="I14" s="61" t="str">
        <f t="shared" si="5"/>
        <v/>
      </c>
      <c r="J14" s="61" t="str">
        <f t="shared" si="5"/>
        <v/>
      </c>
      <c r="K14" s="61" t="str">
        <f t="shared" si="5"/>
        <v/>
      </c>
      <c r="L14" s="61" t="str">
        <f>IF(AND($C14="Ziel",L$8&gt;=$E14,L$8&lt;=$E14+$F14-1),2,IF(AND($C14="Meilenstein",L$8&gt;=$E14,L$8&lt;=$E14+$F14-1),1,""))</f>
        <v/>
      </c>
      <c r="M14" s="61" t="str">
        <f t="shared" si="6"/>
        <v/>
      </c>
      <c r="N14" s="61" t="str">
        <f t="shared" si="6"/>
        <v/>
      </c>
      <c r="O14" s="61" t="str">
        <f t="shared" si="6"/>
        <v/>
      </c>
      <c r="P14" s="60" t="str">
        <f t="shared" si="6"/>
        <v/>
      </c>
      <c r="Q14" s="77" t="str">
        <f t="shared" si="2"/>
        <v/>
      </c>
      <c r="R14" s="77" t="str">
        <f t="shared" si="2"/>
        <v/>
      </c>
      <c r="S14" s="77" t="str">
        <f t="shared" si="2"/>
        <v/>
      </c>
      <c r="T14" s="77" t="str">
        <f t="shared" si="2"/>
        <v/>
      </c>
      <c r="U14" s="77" t="str">
        <f t="shared" si="2"/>
        <v/>
      </c>
      <c r="V14" s="77" t="str">
        <f t="shared" si="2"/>
        <v/>
      </c>
      <c r="W14" s="77" t="str">
        <f t="shared" si="2"/>
        <v/>
      </c>
      <c r="X14" s="77" t="str">
        <f t="shared" si="2"/>
        <v/>
      </c>
      <c r="Y14" s="77" t="str">
        <f t="shared" si="2"/>
        <v/>
      </c>
      <c r="Z14" s="77" t="str">
        <f t="shared" si="2"/>
        <v/>
      </c>
      <c r="AA14" s="77" t="str">
        <f t="shared" si="3"/>
        <v/>
      </c>
      <c r="AB14" s="77" t="str">
        <f t="shared" si="3"/>
        <v/>
      </c>
      <c r="AC14" s="77" t="str">
        <f t="shared" si="3"/>
        <v/>
      </c>
      <c r="AD14" s="77" t="str">
        <f t="shared" si="3"/>
        <v/>
      </c>
      <c r="AE14" s="77" t="str">
        <f t="shared" si="3"/>
        <v/>
      </c>
      <c r="AF14" s="77" t="str">
        <f t="shared" si="3"/>
        <v/>
      </c>
      <c r="AG14" s="77" t="str">
        <f t="shared" si="3"/>
        <v/>
      </c>
      <c r="AH14" s="77" t="str">
        <f t="shared" si="3"/>
        <v/>
      </c>
      <c r="AI14" s="77" t="str">
        <f t="shared" si="3"/>
        <v/>
      </c>
      <c r="AJ14" s="77" t="str">
        <f t="shared" si="3"/>
        <v/>
      </c>
      <c r="AK14" s="77" t="str">
        <f t="shared" si="3"/>
        <v/>
      </c>
    </row>
    <row r="15" spans="1:41" s="1" customFormat="1" ht="40.15" customHeight="1" x14ac:dyDescent="0.25">
      <c r="A15" s="4"/>
      <c r="B15" s="52" t="s">
        <v>45</v>
      </c>
      <c r="C15" s="13"/>
      <c r="D15" s="14"/>
      <c r="E15" s="15"/>
      <c r="F15" s="16"/>
      <c r="G15" s="13"/>
      <c r="H15" s="61"/>
      <c r="I15" s="61"/>
      <c r="J15" s="61"/>
      <c r="K15" s="61"/>
      <c r="L15" s="61"/>
      <c r="M15" s="61"/>
      <c r="N15" s="60" t="str">
        <f t="shared" ref="N15:P17" si="7">IF(AND($C15="Ziel",N$8&gt;=$E15,N$8&lt;=$E15+$F15-1),2,IF(AND($C15="Meilenstein",N$8&gt;=$E15,N$8&lt;=$E15+$F15-1),1,""))</f>
        <v/>
      </c>
      <c r="O15" s="61" t="str">
        <f t="shared" si="7"/>
        <v/>
      </c>
      <c r="P15" s="61" t="str">
        <f t="shared" si="7"/>
        <v/>
      </c>
      <c r="Q15" s="77" t="str">
        <f t="shared" si="2"/>
        <v/>
      </c>
      <c r="R15" s="77" t="str">
        <f t="shared" si="2"/>
        <v/>
      </c>
      <c r="S15" s="77" t="str">
        <f t="shared" si="2"/>
        <v/>
      </c>
      <c r="T15" s="77" t="str">
        <f t="shared" si="2"/>
        <v/>
      </c>
      <c r="U15" s="77" t="str">
        <f t="shared" si="2"/>
        <v/>
      </c>
      <c r="V15" s="77" t="str">
        <f t="shared" si="2"/>
        <v/>
      </c>
      <c r="W15" s="77" t="str">
        <f t="shared" si="2"/>
        <v/>
      </c>
      <c r="X15" s="77" t="str">
        <f t="shared" si="2"/>
        <v/>
      </c>
      <c r="Y15" s="77" t="str">
        <f t="shared" si="2"/>
        <v/>
      </c>
      <c r="Z15" s="77" t="str">
        <f t="shared" si="2"/>
        <v/>
      </c>
      <c r="AA15" s="77" t="str">
        <f t="shared" si="3"/>
        <v/>
      </c>
      <c r="AB15" s="77" t="str">
        <f t="shared" si="3"/>
        <v/>
      </c>
      <c r="AC15" s="77" t="str">
        <f t="shared" si="3"/>
        <v/>
      </c>
      <c r="AD15" s="77" t="str">
        <f t="shared" si="3"/>
        <v/>
      </c>
      <c r="AE15" s="77" t="str">
        <f t="shared" si="3"/>
        <v/>
      </c>
      <c r="AF15" s="77" t="str">
        <f t="shared" si="3"/>
        <v/>
      </c>
      <c r="AG15" s="77" t="str">
        <f t="shared" si="3"/>
        <v/>
      </c>
      <c r="AH15" s="77" t="str">
        <f t="shared" si="3"/>
        <v/>
      </c>
      <c r="AI15" s="77" t="str">
        <f t="shared" si="3"/>
        <v/>
      </c>
      <c r="AJ15" s="77" t="str">
        <f t="shared" si="3"/>
        <v/>
      </c>
      <c r="AK15" s="77" t="str">
        <f t="shared" si="3"/>
        <v/>
      </c>
    </row>
    <row r="16" spans="1:41" s="1" customFormat="1" ht="40.15" customHeight="1" x14ac:dyDescent="0.25">
      <c r="A16" s="4"/>
      <c r="B16" s="52" t="s">
        <v>46</v>
      </c>
      <c r="C16" s="13"/>
      <c r="D16" s="14"/>
      <c r="E16" s="15"/>
      <c r="F16" s="16"/>
      <c r="G16" s="13"/>
      <c r="H16" s="97" t="str">
        <f t="shared" ref="H16:M17" si="8">IF(AND($C16="Ziel",H$8&gt;=$E16,H$8&lt;=$E16+$F16-1),2,IF(AND($C16="Meilenstein",H$8&gt;=$E16,H$8&lt;=$E16+$F16-1),1,""))</f>
        <v/>
      </c>
      <c r="I16" s="97" t="str">
        <f t="shared" si="8"/>
        <v/>
      </c>
      <c r="J16" s="97" t="str">
        <f t="shared" si="8"/>
        <v/>
      </c>
      <c r="K16" s="97" t="str">
        <f t="shared" si="8"/>
        <v/>
      </c>
      <c r="L16" s="97" t="str">
        <f t="shared" si="8"/>
        <v/>
      </c>
      <c r="M16" s="97" t="str">
        <f t="shared" si="8"/>
        <v/>
      </c>
      <c r="N16" s="97" t="str">
        <f t="shared" si="7"/>
        <v/>
      </c>
      <c r="O16" s="97" t="str">
        <f t="shared" si="7"/>
        <v/>
      </c>
      <c r="P16" s="97" t="str">
        <f t="shared" si="7"/>
        <v/>
      </c>
      <c r="Q16" s="77" t="str">
        <f t="shared" si="2"/>
        <v/>
      </c>
      <c r="R16" s="77" t="str">
        <f t="shared" si="2"/>
        <v/>
      </c>
      <c r="S16" s="77" t="str">
        <f t="shared" si="2"/>
        <v/>
      </c>
      <c r="T16" s="77" t="str">
        <f t="shared" si="2"/>
        <v/>
      </c>
      <c r="U16" s="77" t="str">
        <f t="shared" si="2"/>
        <v/>
      </c>
      <c r="V16" s="77" t="str">
        <f t="shared" si="2"/>
        <v/>
      </c>
      <c r="W16" s="77" t="str">
        <f t="shared" si="2"/>
        <v/>
      </c>
      <c r="X16" s="77" t="str">
        <f t="shared" si="2"/>
        <v/>
      </c>
      <c r="Y16" s="77" t="str">
        <f t="shared" si="2"/>
        <v/>
      </c>
      <c r="Z16" s="77" t="str">
        <f t="shared" si="2"/>
        <v/>
      </c>
      <c r="AA16" s="77" t="str">
        <f t="shared" si="3"/>
        <v/>
      </c>
      <c r="AB16" s="77" t="str">
        <f t="shared" si="3"/>
        <v/>
      </c>
      <c r="AC16" s="77" t="str">
        <f t="shared" si="3"/>
        <v/>
      </c>
      <c r="AD16" s="77" t="str">
        <f t="shared" si="3"/>
        <v/>
      </c>
      <c r="AE16" s="77" t="str">
        <f t="shared" si="3"/>
        <v/>
      </c>
      <c r="AF16" s="77" t="str">
        <f t="shared" si="3"/>
        <v/>
      </c>
      <c r="AG16" s="77" t="str">
        <f t="shared" si="3"/>
        <v/>
      </c>
      <c r="AH16" s="77" t="str">
        <f t="shared" si="3"/>
        <v/>
      </c>
      <c r="AI16" s="77" t="str">
        <f t="shared" si="3"/>
        <v/>
      </c>
      <c r="AJ16" s="77" t="str">
        <f t="shared" si="3"/>
        <v/>
      </c>
      <c r="AK16" s="77" t="str">
        <f t="shared" si="3"/>
        <v/>
      </c>
    </row>
    <row r="17" spans="1:37" s="1" customFormat="1" ht="40.15" customHeight="1" x14ac:dyDescent="0.25">
      <c r="A17" s="4"/>
      <c r="B17" s="52" t="s">
        <v>47</v>
      </c>
      <c r="C17" s="13"/>
      <c r="D17" s="14"/>
      <c r="E17" s="15"/>
      <c r="F17" s="16"/>
      <c r="G17" s="13"/>
      <c r="H17" s="97" t="str">
        <f t="shared" si="8"/>
        <v/>
      </c>
      <c r="I17" s="97" t="str">
        <f t="shared" si="8"/>
        <v/>
      </c>
      <c r="J17" s="97" t="str">
        <f t="shared" si="8"/>
        <v/>
      </c>
      <c r="K17" s="97" t="str">
        <f t="shared" si="8"/>
        <v/>
      </c>
      <c r="L17" s="97" t="str">
        <f t="shared" si="8"/>
        <v/>
      </c>
      <c r="M17" s="97" t="str">
        <f t="shared" si="8"/>
        <v/>
      </c>
      <c r="N17" s="97" t="str">
        <f t="shared" si="7"/>
        <v/>
      </c>
      <c r="O17" s="97" t="str">
        <f t="shared" si="7"/>
        <v/>
      </c>
      <c r="P17" s="97" t="str">
        <f t="shared" si="7"/>
        <v/>
      </c>
      <c r="Q17" s="77" t="str">
        <f t="shared" si="2"/>
        <v/>
      </c>
      <c r="R17" s="77" t="str">
        <f t="shared" si="2"/>
        <v/>
      </c>
      <c r="S17" s="77" t="str">
        <f t="shared" si="2"/>
        <v/>
      </c>
      <c r="T17" s="77" t="str">
        <f t="shared" si="2"/>
        <v/>
      </c>
      <c r="U17" s="77" t="str">
        <f t="shared" si="2"/>
        <v/>
      </c>
      <c r="V17" s="77" t="str">
        <f t="shared" si="2"/>
        <v/>
      </c>
      <c r="W17" s="77" t="str">
        <f t="shared" si="2"/>
        <v/>
      </c>
      <c r="X17" s="77" t="str">
        <f t="shared" si="2"/>
        <v/>
      </c>
      <c r="Y17" s="77" t="str">
        <f t="shared" si="2"/>
        <v/>
      </c>
      <c r="Z17" s="77" t="str">
        <f t="shared" si="2"/>
        <v/>
      </c>
      <c r="AA17" s="77" t="str">
        <f t="shared" si="3"/>
        <v/>
      </c>
      <c r="AB17" s="77" t="str">
        <f t="shared" si="3"/>
        <v/>
      </c>
      <c r="AC17" s="77" t="str">
        <f t="shared" si="3"/>
        <v/>
      </c>
      <c r="AD17" s="77" t="str">
        <f t="shared" si="3"/>
        <v/>
      </c>
      <c r="AE17" s="77" t="str">
        <f t="shared" si="3"/>
        <v/>
      </c>
      <c r="AF17" s="77" t="str">
        <f t="shared" si="3"/>
        <v/>
      </c>
      <c r="AG17" s="77" t="str">
        <f t="shared" si="3"/>
        <v/>
      </c>
      <c r="AH17" s="77" t="str">
        <f t="shared" si="3"/>
        <v/>
      </c>
      <c r="AI17" s="77" t="str">
        <f t="shared" si="3"/>
        <v/>
      </c>
      <c r="AJ17" s="77" t="str">
        <f t="shared" si="3"/>
        <v/>
      </c>
      <c r="AK17" s="77" t="str">
        <f t="shared" si="3"/>
        <v/>
      </c>
    </row>
    <row r="18" spans="1:37" ht="30" customHeight="1" x14ac:dyDescent="0.25">
      <c r="F18" s="6"/>
      <c r="G18" s="3"/>
    </row>
  </sheetData>
  <mergeCells count="7">
    <mergeCell ref="J4:K4"/>
    <mergeCell ref="M4:N4"/>
    <mergeCell ref="P4:Q4"/>
    <mergeCell ref="S4:T4"/>
    <mergeCell ref="B2:G2"/>
    <mergeCell ref="H2:M2"/>
    <mergeCell ref="N2:P2"/>
  </mergeCells>
  <phoneticPr fontId="23" type="noConversion"/>
  <conditionalFormatting sqref="D9:D17">
    <cfRule type="dataBar" priority="19">
      <dataBar>
        <cfvo type="num" val="0"/>
        <cfvo type="num" val="1"/>
        <color theme="6"/>
      </dataBar>
      <extLst>
        <ext xmlns:x14="http://schemas.microsoft.com/office/spreadsheetml/2009/9/main" uri="{B025F937-C7B1-47D3-B67F-A62EFF666E3E}">
          <x14:id>{AEC83950-5EB8-4C7A-9FB2-BBF585F3A951}</x14:id>
        </ext>
      </extLst>
    </cfRule>
  </conditionalFormatting>
  <conditionalFormatting sqref="Q7:AK17">
    <cfRule type="expression" dxfId="24" priority="15">
      <formula>AND(TODAY()&gt;=Q$7,TODAY()&lt;R$7)</formula>
    </cfRule>
  </conditionalFormatting>
  <conditionalFormatting sqref="Q10:AK17">
    <cfRule type="expression" dxfId="23" priority="20" stopIfTrue="1">
      <formula>AND($C10="Geringes Risiko",Q$7&gt;=$E10,Q$7&lt;=$E10+$F10-1)</formula>
    </cfRule>
    <cfRule type="expression" dxfId="22" priority="21" stopIfTrue="1">
      <formula>AND($C10="Hohes Risiko",Q$7&gt;=$E10,Q$7&lt;=$E10+$F10-1)</formula>
    </cfRule>
    <cfRule type="expression" dxfId="21" priority="22" stopIfTrue="1">
      <formula>AND($C10="Im Plan",Q$7&gt;=$E10,Q$7&lt;=$E10+$F10-1)</formula>
    </cfRule>
    <cfRule type="expression" dxfId="20" priority="23" stopIfTrue="1">
      <formula>AND($C10="Mittleres Risiko",Q$7&gt;=$E10,Q$7&lt;=$E10+$F10-1)</formula>
    </cfRule>
    <cfRule type="expression" dxfId="19" priority="24" stopIfTrue="1">
      <formula>AND(LEN($C10)=0,Q$7&gt;=$E10,Q$7&lt;=$E10+$F10-1)</formula>
    </cfRule>
  </conditionalFormatting>
  <conditionalFormatting sqref="H8:O17">
    <cfRule type="expression" dxfId="18" priority="123">
      <formula>AND(TODAY()&gt;=H$8,TODAY()&lt;I$8)</formula>
    </cfRule>
  </conditionalFormatting>
  <conditionalFormatting sqref="H7:P7">
    <cfRule type="expression" dxfId="17" priority="131">
      <formula>H$8&lt;=EOMONTH($H$8,0)</formula>
    </cfRule>
  </conditionalFormatting>
  <conditionalFormatting sqref="Q6:AK6">
    <cfRule type="expression" dxfId="16" priority="132">
      <formula>AND(Q$7&lt;=EOMONTH($H$8,2),Q$7&gt;EOMONTH($H$8,0),Q$7&gt;EOMONTH($H$8,1))</formula>
    </cfRule>
  </conditionalFormatting>
  <conditionalFormatting sqref="I7:P7">
    <cfRule type="expression" dxfId="15" priority="133">
      <formula>AND(I$8&lt;=EOMONTH($H$8,2),I$8&gt;EOMONTH($H$8,0),I$8&gt;EOMONTH($H$8,1))</formula>
    </cfRule>
  </conditionalFormatting>
  <conditionalFormatting sqref="Q6:AK6">
    <cfRule type="expression" dxfId="14" priority="134">
      <formula>AND(Q$7&lt;=EOMONTH($H$8,1),Q$7&gt;EOMONTH($H$8,0))</formula>
    </cfRule>
  </conditionalFormatting>
  <conditionalFormatting sqref="H7:P7">
    <cfRule type="expression" dxfId="13" priority="135">
      <formula>AND(H$8&lt;=EOMONTH($H$8,1),H$8&gt;EOMONTH($H$8,0))</formula>
    </cfRule>
  </conditionalFormatting>
  <conditionalFormatting sqref="H10:P17">
    <cfRule type="expression" dxfId="12" priority="141" stopIfTrue="1">
      <formula>AND($C10="Geringes Risiko",H$8&gt;=$E10,H$8&lt;=$E10+$F10-1)</formula>
    </cfRule>
    <cfRule type="expression" dxfId="11" priority="142" stopIfTrue="1">
      <formula>AND($C10="Hohes Risiko",H$8&gt;=$E10,H$8&lt;=$E10+$F10-1)</formula>
    </cfRule>
    <cfRule type="expression" dxfId="10" priority="143" stopIfTrue="1">
      <formula>AND($C10="Im Plan",H$8&gt;=$E10,H$8&lt;=$E10+$F10-1)</formula>
    </cfRule>
    <cfRule type="expression" dxfId="9" priority="144" stopIfTrue="1">
      <formula>AND($C10="Mittleres Risiko",H$8&gt;=$E10,H$8&lt;=$E10+$F10-1)</formula>
    </cfRule>
    <cfRule type="expression" dxfId="8" priority="145" stopIfTrue="1">
      <formula>AND(LEN($C10)=0,H$8&gt;=$E10,H$8&lt;=$E10+$F10-1)</formula>
    </cfRule>
  </conditionalFormatting>
  <conditionalFormatting sqref="P8:P17">
    <cfRule type="expression" dxfId="7" priority="159">
      <formula>AND(TODAY()&gt;=P$8,TODAY()&lt;#REF!)</formula>
    </cfRule>
  </conditionalFormatting>
  <dataValidations count="9">
    <dataValidation type="list" allowBlank="1" showInputMessage="1" showErrorMessage="1" sqref="C12:C13 C15 C17" xr:uid="{0E881E00-30D2-4A85-B0B1-3EAD5A9C0E23}">
      <formula1>"API,Planettes,Satelites,UI"</formula1>
    </dataValidation>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C3C16A7B-688C-4665-919E-C8F6BB98D5BD}"/>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E8CF7E2-0601-40EC-8789-9F275D1E720E}"/>
    <dataValidation allowBlank="1" showInputMessage="1" showErrorMessage="1" sqref="A6 A11" xr:uid="{12316E39-DA13-438F-A5C8-101B9704E04D}"/>
    <dataValidation allowBlank="1" showInputMessage="1" showErrorMessage="1" prompt="Geben Sie den Firmennamen in Zelle B4._x000a_Eine Legende befindet sich in den Zellen I4 bis AC4. Das Legendenetikett befindet sich in Zelle G4." sqref="A4" xr:uid="{1B21779B-DD9F-45FC-9AB7-8B6EE0FD51BA}"/>
    <dataValidation allowBlank="1" showInputMessage="1" showErrorMessage="1" promptTitle="Erstellen eines Gantt-Diagramms " sqref="A2" xr:uid="{B02EBC83-1733-4F0B-96C5-C5E6E3851E09}"/>
    <dataValidation type="list" allowBlank="1" showInputMessage="1" sqref="C11" xr:uid="{860C89D3-F63B-4F0C-9880-245BCC2C5359}">
      <formula1>"Ziel,Meilenstein,Im Plan, Geringes Risiko, Mittleres Risiko, Hohes Risiko"</formula1>
    </dataValidation>
    <dataValidation type="list" allowBlank="1" showInputMessage="1" showErrorMessage="1" sqref="C10 C14 C16" xr:uid="{E96D27DB-7FAE-41C4-92E3-D6F4291CF48A}">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9E1B97B7-BFF5-4CEE-8C78-97D3CB6C5A33}">
      <formula1>0</formula1>
    </dataValidation>
  </dataValidations>
  <pageMargins left="0.7" right="0.7" top="0.75" bottom="0.75"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EC83950-5EB8-4C7A-9FB2-BBF585F3A951}">
            <x14:dataBar minLength="0" maxLength="100" gradient="0">
              <x14:cfvo type="num">
                <xm:f>0</xm:f>
              </x14:cfvo>
              <x14:cfvo type="num">
                <xm:f>1</xm:f>
              </x14:cfvo>
              <x14:negativeFillColor rgb="FFFF0000"/>
              <x14:axisColor rgb="FF000000"/>
            </x14:dataBar>
          </x14:cfRule>
          <xm:sqref>D9:D17</xm:sqref>
        </x14:conditionalFormatting>
        <x14:conditionalFormatting xmlns:xm="http://schemas.microsoft.com/office/excel/2006/main">
          <x14:cfRule type="iconSet" priority="152" id="{3E82540D-0F85-4488-89FE-4C8D65337292}">
            <x14:iconSet iconSet="3Stars" showValue="0" custom="1">
              <x14:cfvo type="percent">
                <xm:f>0</xm:f>
              </x14:cfvo>
              <x14:cfvo type="num">
                <xm:f>1</xm:f>
              </x14:cfvo>
              <x14:cfvo type="num">
                <xm:f>2</xm:f>
              </x14:cfvo>
              <x14:cfIcon iconSet="NoIcons" iconId="0"/>
              <x14:cfIcon iconSet="3Flags" iconId="1"/>
              <x14:cfIcon iconSet="3Signs" iconId="0"/>
            </x14:iconSet>
          </x14:cfRule>
          <xm:sqref>H16:AK16</xm:sqref>
        </x14:conditionalFormatting>
        <x14:conditionalFormatting xmlns:xm="http://schemas.microsoft.com/office/excel/2006/main">
          <x14:cfRule type="iconSet" priority="154" id="{401DBB97-E7E0-44CB-86E5-6066D7D05DA2}">
            <x14:iconSet iconSet="3Stars" showValue="0" custom="1">
              <x14:cfvo type="percent">
                <xm:f>0</xm:f>
              </x14:cfvo>
              <x14:cfvo type="num">
                <xm:f>1</xm:f>
              </x14:cfvo>
              <x14:cfvo type="num">
                <xm:f>2</xm:f>
              </x14:cfvo>
              <x14:cfIcon iconSet="NoIcons" iconId="0"/>
              <x14:cfIcon iconSet="3Flags" iconId="1"/>
              <x14:cfIcon iconSet="3Signs" iconId="0"/>
            </x14:iconSet>
          </x14:cfRule>
          <xm:sqref>H17:AK17 H10:AK15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F317-9DBF-4EDC-A489-B379FC691DAF}">
  <dimension ref="B5:E19"/>
  <sheetViews>
    <sheetView workbookViewId="0">
      <selection activeCell="F6" sqref="F6"/>
    </sheetView>
  </sheetViews>
  <sheetFormatPr baseColWidth="10" defaultRowHeight="15" x14ac:dyDescent="0.25"/>
  <cols>
    <col min="2" max="2" width="14.85546875" customWidth="1"/>
  </cols>
  <sheetData>
    <row r="5" spans="2:5" x14ac:dyDescent="0.25">
      <c r="C5">
        <v>90</v>
      </c>
      <c r="D5">
        <v>100</v>
      </c>
      <c r="E5" t="s">
        <v>9</v>
      </c>
    </row>
    <row r="6" spans="2:5" x14ac:dyDescent="0.25">
      <c r="B6" t="s">
        <v>5</v>
      </c>
      <c r="C6">
        <v>18</v>
      </c>
      <c r="D6">
        <v>20</v>
      </c>
      <c r="E6">
        <v>24</v>
      </c>
    </row>
    <row r="7" spans="2:5" x14ac:dyDescent="0.25">
      <c r="B7" t="s">
        <v>6</v>
      </c>
      <c r="C7">
        <v>40.5</v>
      </c>
      <c r="D7">
        <v>45</v>
      </c>
      <c r="E7">
        <v>54</v>
      </c>
    </row>
    <row r="8" spans="2:5" x14ac:dyDescent="0.25">
      <c r="B8" t="s">
        <v>7</v>
      </c>
      <c r="C8">
        <v>13.5</v>
      </c>
      <c r="D8">
        <v>15</v>
      </c>
      <c r="E8">
        <v>18</v>
      </c>
    </row>
    <row r="9" spans="2:5" x14ac:dyDescent="0.25">
      <c r="B9" t="s">
        <v>8</v>
      </c>
      <c r="C9">
        <v>18</v>
      </c>
      <c r="D9">
        <v>20</v>
      </c>
      <c r="E9">
        <v>24</v>
      </c>
    </row>
    <row r="11" spans="2:5" x14ac:dyDescent="0.25">
      <c r="E11">
        <v>120</v>
      </c>
    </row>
    <row r="15" spans="2:5" x14ac:dyDescent="0.25">
      <c r="B15" t="s">
        <v>10</v>
      </c>
      <c r="C15">
        <v>9</v>
      </c>
    </row>
    <row r="16" spans="2:5" x14ac:dyDescent="0.25">
      <c r="B16" t="s">
        <v>11</v>
      </c>
      <c r="C16">
        <v>7</v>
      </c>
    </row>
    <row r="17" spans="2:3" x14ac:dyDescent="0.25">
      <c r="B17" t="s">
        <v>12</v>
      </c>
      <c r="C17">
        <v>0</v>
      </c>
    </row>
    <row r="18" spans="2:3" x14ac:dyDescent="0.25">
      <c r="B18" t="s">
        <v>13</v>
      </c>
      <c r="C18">
        <v>7</v>
      </c>
    </row>
    <row r="19" spans="2:3" x14ac:dyDescent="0.25">
      <c r="B19" t="s">
        <v>14</v>
      </c>
      <c r="C19">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DFCFBBC0D37224B89C2D55478142365" ma:contentTypeVersion="13" ma:contentTypeDescription="Crée un document." ma:contentTypeScope="" ma:versionID="d46b24960e5447e938778aaa67d30c8d">
  <xsd:schema xmlns:xsd="http://www.w3.org/2001/XMLSchema" xmlns:xs="http://www.w3.org/2001/XMLSchema" xmlns:p="http://schemas.microsoft.com/office/2006/metadata/properties" xmlns:ns3="1ad4f3a6-d89c-44bc-9c8b-489a5a14983e" xmlns:ns4="c09d9cde-feef-4b39-8e64-b7cd411b8c76" targetNamespace="http://schemas.microsoft.com/office/2006/metadata/properties" ma:root="true" ma:fieldsID="c3553a59608817daa409801dd6d4ef62" ns3:_="" ns4:_="">
    <xsd:import namespace="1ad4f3a6-d89c-44bc-9c8b-489a5a14983e"/>
    <xsd:import namespace="c09d9cde-feef-4b39-8e64-b7cd411b8c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4f3a6-d89c-44bc-9c8b-489a5a14983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9cde-feef-4b39-8e64-b7cd411b8c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ediaServiceKeyPoints xmlns="c09d9cde-feef-4b39-8e64-b7cd411b8c76" xsi:nil="true"/>
    <_activity xmlns="c09d9cde-feef-4b39-8e64-b7cd411b8c76" xsi:nil="true"/>
  </documentManagement>
</p:properties>
</file>

<file path=customXml/itemProps1.xml><?xml version="1.0" encoding="utf-8"?>
<ds:datastoreItem xmlns:ds="http://schemas.openxmlformats.org/officeDocument/2006/customXml" ds:itemID="{FE2BEB74-A4AF-495F-AF9A-E4B89934BBD7}">
  <ds:schemaRefs>
    <ds:schemaRef ds:uri="http://schemas.microsoft.com/DataMashup"/>
  </ds:schemaRefs>
</ds:datastoreItem>
</file>

<file path=customXml/itemProps2.xml><?xml version="1.0" encoding="utf-8"?>
<ds:datastoreItem xmlns:ds="http://schemas.openxmlformats.org/officeDocument/2006/customXml" ds:itemID="{AB2E0246-617A-4FF3-A0FE-3B547CD28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d4f3a6-d89c-44bc-9c8b-489a5a14983e"/>
    <ds:schemaRef ds:uri="c09d9cde-feef-4b39-8e64-b7cd411b8c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4.xml><?xml version="1.0" encoding="utf-8"?>
<ds:datastoreItem xmlns:ds="http://schemas.openxmlformats.org/officeDocument/2006/customXml" ds:itemID="{AA4BA2A8-DB97-40F9-8DB6-154C09C7467C}">
  <ds:schemaRefs>
    <ds:schemaRef ds:uri="c09d9cde-feef-4b39-8e64-b7cd411b8c76"/>
    <ds:schemaRef ds:uri="http://purl.org/dc/terms/"/>
    <ds:schemaRef ds:uri="http://www.w3.org/XML/1998/namespace"/>
    <ds:schemaRef ds:uri="http://schemas.microsoft.com/office/2006/documentManagement/types"/>
    <ds:schemaRef ds:uri="http://purl.org/dc/elements/1.1/"/>
    <ds:schemaRef ds:uri="http://purl.org/dc/dcmitype/"/>
    <ds:schemaRef ds:uri="1ad4f3a6-d89c-44bc-9c8b-489a5a14983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5</vt:i4>
      </vt:variant>
    </vt:vector>
  </HeadingPairs>
  <TitlesOfParts>
    <vt:vector size="8" baseType="lpstr">
      <vt:lpstr>Planification initiale</vt:lpstr>
      <vt:lpstr>Exemple journalier</vt:lpstr>
      <vt:lpstr>Feuil2</vt:lpstr>
      <vt:lpstr>'Planification initiale'!Impression_des_titres</vt:lpstr>
      <vt:lpstr>'Exemple journalier'!Projekt_Start</vt:lpstr>
      <vt:lpstr>'Planification initiale'!Projekt_Start</vt:lpstr>
      <vt:lpstr>'Exemple journalier'!Scrollschrittweite</vt:lpstr>
      <vt:lpstr>'Planification initiale'!Scrollschrittweite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2023-05-01T13:28:54Z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0x010100BDFCFBBC0D37224B89C2D55478142365</vt:lpwstr>
  </property>
</Properties>
</file>