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juliette\Documents\_PolytechNancy\Cours\2i\3A\Statistiques\DSs\"/>
    </mc:Choice>
  </mc:AlternateContent>
  <xr:revisionPtr revIDLastSave="0" documentId="13_ncr:1_{6437FAD2-F7EE-49AE-844E-B69A72B6F920}" xr6:coauthVersionLast="46" xr6:coauthVersionMax="46" xr10:uidLastSave="{00000000-0000-0000-0000-000000000000}"/>
  <bookViews>
    <workbookView xWindow="-108" yWindow="-108" windowWidth="23256" windowHeight="12576" xr2:uid="{7D3404E1-91EC-5A4C-8332-581C670063F4}"/>
  </bookViews>
  <sheets>
    <sheet name="Sujet et consignes" sheetId="1" r:id="rId1"/>
  </sheets>
  <definedNames>
    <definedName name="_xlchart.v1.0" hidden="1">'Sujet et consignes'!$M$2:$M$36</definedName>
    <definedName name="_xlnm.Print_Area" localSheetId="0">'Sujet et consignes'!$A$1:$M$169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0" i="1" l="1"/>
  <c r="F163" i="1"/>
  <c r="F162" i="1"/>
  <c r="F136" i="1"/>
  <c r="E121" i="1"/>
  <c r="F135" i="1" s="1" a="1"/>
  <c r="F135" i="1" s="1"/>
  <c r="G113" i="1"/>
  <c r="G112" i="1"/>
  <c r="D105" i="1"/>
  <c r="G164" i="1" l="1"/>
  <c r="E164" i="1"/>
  <c r="E137" i="1"/>
  <c r="G137" i="1"/>
  <c r="D89" i="1"/>
  <c r="D84" i="1"/>
  <c r="D85"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<sst xmlns="http://schemas.openxmlformats.org/spreadsheetml/2006/main" count="81" uniqueCount="71">
  <si>
    <t>2.  Quels sont l’individu, l’échantillon et la population associés à ce caractère ?</t>
  </si>
  <si>
    <t>1.  Préciser le nom du caractère étudié ainsi que sa nature.</t>
  </si>
  <si>
    <t>3.  Quels sont les facteurs susceptibles de faire fluctuer le caractère étudié ?</t>
  </si>
  <si>
    <t>4.  Construire le diagramme en boîte représentant la distribution de ces 35 données.</t>
  </si>
  <si>
    <t>8.  La loi normale est-elle un bon modèle pour décrire cette distribution ? Justifier votre réponse par plusieurs arguments.</t>
  </si>
  <si>
    <t>11.  Quelle est l'estimation ponctuelle sans biais de la variance de la résistance à la traction de toutes les tiges dont provient l'échantillon de données ?</t>
  </si>
  <si>
    <t>12.  Estimer par intervalle de confiance la variance de la résistance à la traction avec un niveau de confiance de 95 %.</t>
  </si>
  <si>
    <t>Critères de choix de la formule :</t>
  </si>
  <si>
    <t>Formule utilisée :</t>
  </si>
  <si>
    <t>Application numérique :</t>
  </si>
  <si>
    <t>Interprétation :</t>
  </si>
  <si>
    <t xml:space="preserve">Nom du caractère : </t>
  </si>
  <si>
    <t>Nature du caractère :</t>
  </si>
  <si>
    <t>Individu :</t>
  </si>
  <si>
    <t>Échantillon :</t>
  </si>
  <si>
    <t>Population :</t>
  </si>
  <si>
    <t>Tendance centrale :</t>
  </si>
  <si>
    <t>Dispersion :</t>
  </si>
  <si>
    <t>Forme :</t>
  </si>
  <si>
    <t>Valeurs aberrantes :</t>
  </si>
  <si>
    <t>5.  Analyser le diagramme en boîte obtenu.</t>
  </si>
  <si>
    <t>Nombre de classes :</t>
  </si>
  <si>
    <t>Amplitude :</t>
  </si>
  <si>
    <t>Modélisation par loi normale ?</t>
  </si>
  <si>
    <t>Justification (plusieurs arguments) :</t>
  </si>
  <si>
    <t>9.  Quelle est l'estimation ponctuelle de la résistance moyenne à la traction des tiges dont provient l'échantillon de données ?</t>
  </si>
  <si>
    <t xml:space="preserve">6.  Opérer une mise en classes de la série de données qui respecte les préconisations vues en cours. </t>
  </si>
  <si>
    <t>7.  Justifier vos choix : nombre de classes et amplitude des classes.</t>
  </si>
  <si>
    <t>10.  En supposant que la variance de la résistance à la traction n'a pas été modifiée par la composition de l'alliage, déterminer l'intervalle de confiance à 95% de la résistance moyenne à la traction de toutes les tiges dont provient l'échantillon de données.</t>
  </si>
  <si>
    <t>X</t>
  </si>
  <si>
    <t>La resistance à la traction</t>
  </si>
  <si>
    <t>Quantitatif continu</t>
  </si>
  <si>
    <t>une tige</t>
  </si>
  <si>
    <t>35 tiges</t>
  </si>
  <si>
    <t>tiges fabriquées</t>
  </si>
  <si>
    <t>(données importantes sont sur le coté droit)</t>
  </si>
  <si>
    <t>Q1</t>
  </si>
  <si>
    <t>Q3</t>
  </si>
  <si>
    <t xml:space="preserve">pivot haut </t>
  </si>
  <si>
    <t>pivot bas</t>
  </si>
  <si>
    <t>pas d'aberation au minimum</t>
  </si>
  <si>
    <t>valeurs aberantes : valeurs comprise entre 474 et 498 !</t>
  </si>
  <si>
    <t xml:space="preserve">k = </t>
  </si>
  <si>
    <t>Classes</t>
  </si>
  <si>
    <t>Fréquence</t>
  </si>
  <si>
    <t>% cumulé</t>
  </si>
  <si>
    <t>on choisi 6 classes :</t>
  </si>
  <si>
    <t>car racine(n) = 5,9</t>
  </si>
  <si>
    <t>470-317</t>
  </si>
  <si>
    <t>asymetrique</t>
  </si>
  <si>
    <t>&lt; sigma² &lt;</t>
  </si>
  <si>
    <t>t</t>
  </si>
  <si>
    <t>oui</t>
  </si>
  <si>
    <t>n&gt;30</t>
  </si>
  <si>
    <t xml:space="preserve">mode : </t>
  </si>
  <si>
    <t xml:space="preserve">moyenne </t>
  </si>
  <si>
    <t>environ = médianne</t>
  </si>
  <si>
    <t>variance population inconnue, n&gt;30</t>
  </si>
  <si>
    <t>s*²=</t>
  </si>
  <si>
    <t>&lt; mu &lt;</t>
  </si>
  <si>
    <t>moyenne population inconnue</t>
  </si>
  <si>
    <t>X1-alpha/2</t>
  </si>
  <si>
    <t>Xaplha/2</t>
  </si>
  <si>
    <t>on suppose que l'on suit une loi normale (validé en Q8)</t>
  </si>
  <si>
    <t>c'est un intervalle plutôt grand, mais c'est normal car la variance est très grande par rapport aux valeurs de l'échantillon étudié</t>
  </si>
  <si>
    <t>à 95%, la variance de la resistance à la traction des tiges est précise entre 376 et 394</t>
  </si>
  <si>
    <t>estimateur SANS BIAIS de la variance, moyenne population inconnue</t>
  </si>
  <si>
    <t>Temperature exterieure</t>
  </si>
  <si>
    <t>Pression exterieure</t>
  </si>
  <si>
    <t xml:space="preserve">l'intervalle de confience de la variance est </t>
  </si>
  <si>
    <t>caract quantitatif continu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</si>
</sst>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12"/>
      <color rgb="FFFF0000"/>
      <name val="Calibri"/>
      <family val="2"/>
      <scheme val="minor"/>
    </font>
    <font>
      <sz val="12"/>
      <name val="Calibri"/>
      <family val="2"/>
      <scheme val="minor"/>
    </font>
    <font>
      <sz val="14"/>
      <color theme="1"/>
      <name val="Calibri"/>
      <family val="2"/>
      <scheme val="minor"/>
    </font>
    <font>
      <i/>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7">
    <xf numFmtId="0" fontId="0" fillId="0" borderId="0" xfId="0"/>
    <xf numFmtId="0" fontId="0" fillId="0" borderId="0" xfId="0" applyFont="1"/>
    <xf numFmtId="0" fontId="1" fillId="0" borderId="0" xfId="0" applyFont="1"/>
    <xf numFmtId="0" fontId="2" fillId="0" borderId="0" xfId="0" applyFont="1" applyBorder="1" applyAlignment="1">
      <alignment horizontal="center" vertical="top" wrapText="1"/>
    </xf>
    <xf numFmtId="0" fontId="3" fillId="0" borderId="0" xfId="0" applyFont="1"/>
    <xf numFmtId="0" fontId="3" fillId="0" borderId="0" xfId="0" applyFont="1" applyAlignment="1"/>
    <xf numFmtId="0" fontId="3" fillId="0" borderId="0" xfId="0" applyFont="1" applyAlignment="1">
      <alignment wrapText="1"/>
    </xf>
    <xf numFmtId="0" fontId="0" fillId="0" borderId="0" xfId="0" applyFont="1" applyAlignment="1">
      <alignment horizontal="center"/>
    </xf>
    <xf numFmtId="0" fontId="0" fillId="0" borderId="0" xfId="0" applyFill="1" applyBorder="1" applyAlignment="1"/>
    <xf numFmtId="10" fontId="0" fillId="0" borderId="0" xfId="0" applyNumberFormat="1" applyFill="1" applyBorder="1" applyAlignment="1"/>
    <xf numFmtId="0" fontId="0" fillId="0" borderId="1" xfId="0" applyFill="1" applyBorder="1" applyAlignment="1"/>
    <xf numFmtId="10" fontId="0" fillId="0" borderId="1" xfId="0" applyNumberFormat="1" applyFill="1" applyBorder="1" applyAlignment="1"/>
    <xf numFmtId="0" fontId="4" fillId="0" borderId="2" xfId="0" applyFont="1" applyFill="1" applyBorder="1" applyAlignment="1">
      <alignment horizontal="center"/>
    </xf>
    <xf numFmtId="164" fontId="3" fillId="0" borderId="0" xfId="0" applyNumberFormat="1" applyFont="1"/>
    <xf numFmtId="0" fontId="3" fillId="0" borderId="0" xfId="0" applyFont="1" applyAlignment="1">
      <alignment horizontal="left" wrapText="1"/>
    </xf>
    <xf numFmtId="0" fontId="3" fillId="0" borderId="3" xfId="0" applyFont="1" applyBorder="1"/>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Boite à moustache</cx:v>
        </cx:txData>
      </cx:tx>
      <cx:txPr>
        <a:bodyPr spcFirstLastPara="1" vertOverflow="ellipsis" horzOverflow="overflow" wrap="square" lIns="0" tIns="0" rIns="0" bIns="0" anchor="ctr" anchorCtr="1"/>
        <a:lstStyle/>
        <a:p>
          <a:pPr algn="ctr" rtl="0">
            <a:defRPr/>
          </a:pPr>
          <a:r>
            <a:rPr lang="fr-FR" sz="1800" b="1" i="0" u="none" strike="noStrike" cap="all" spc="150" baseline="0">
              <a:solidFill>
                <a:sysClr val="windowText" lastClr="000000">
                  <a:lumMod val="50000"/>
                  <a:lumOff val="50000"/>
                </a:sysClr>
              </a:solidFill>
              <a:latin typeface="Calibri" panose="020F0502020204030204"/>
            </a:rPr>
            <a:t>Boite à moustache</a:t>
          </a:r>
        </a:p>
      </cx:txPr>
    </cx:title>
    <cx:plotArea>
      <cx:plotAreaRegion>
        <cx:series layoutId="boxWhisker" uniqueId="{742A7C31-3162-47D2-A5FA-56787AC97C42}">
          <cx:dataLabels>
            <cx:visibility seriesName="0" categoryName="0" value="1"/>
          </cx:dataLabels>
          <cx:dataId val="0"/>
          <cx:layoutPr>
            <cx:statistics quartileMethod="exclusive"/>
          </cx:layoutPr>
        </cx:series>
      </cx:plotAreaRegion>
      <cx:axis id="0">
        <cx:catScaling gapWidth="1.10000002"/>
        <cx:tickLabels/>
      </cx:axis>
      <cx:axis id="1">
        <cx:valScaling max="530" min="25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58614</xdr:colOff>
      <xdr:row>14</xdr:row>
      <xdr:rowOff>19538</xdr:rowOff>
    </xdr:from>
    <xdr:to>
      <xdr:col>11</xdr:col>
      <xdr:colOff>6838</xdr:colOff>
      <xdr:row>31</xdr:row>
      <xdr:rowOff>48846</xdr:rowOff>
    </xdr:to>
    <xdr:sp macro="" textlink="">
      <xdr:nvSpPr>
        <xdr:cNvPr id="2" name="ZoneTexte 1">
          <a:extLst>
            <a:ext uri="{FF2B5EF4-FFF2-40B4-BE49-F238E27FC236}">
              <a16:creationId xmlns:a16="http://schemas.microsoft.com/office/drawing/2014/main" id="{6C817F92-F283-2B46-B6ED-41E79771BD17}"/>
            </a:ext>
          </a:extLst>
        </xdr:cNvPr>
        <xdr:cNvSpPr txBox="1"/>
      </xdr:nvSpPr>
      <xdr:spPr>
        <a:xfrm>
          <a:off x="58614" y="2891692"/>
          <a:ext cx="9170378" cy="34876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a:t>Une entreprise fabrique des tiges métalliques utilisées dans l'assemblage de structures métalliques. </a:t>
          </a:r>
        </a:p>
        <a:p>
          <a:r>
            <a:rPr lang="fr-FR" sz="1400"/>
            <a:t>Une caractéristique importante de ces tiges est la résistance à la traction qui peut fluctuer légèrement de tige en tige. </a:t>
          </a:r>
        </a:p>
        <a:p>
          <a:endParaRPr lang="fr-FR" sz="1400"/>
        </a:p>
        <a:p>
          <a:r>
            <a:rPr lang="fr-FR" sz="1400"/>
            <a:t>Des essais précédents ont montré que la résistance à la traction des tiges était distribuée normalement avec une moyenne égale à 365 kg/cm</a:t>
          </a:r>
          <a:r>
            <a:rPr lang="fr-FR" sz="1400" baseline="30000"/>
            <a:t>2</a:t>
          </a:r>
          <a:r>
            <a:rPr lang="fr-FR" sz="1400"/>
            <a:t> et une variance égale à 1200.</a:t>
          </a:r>
        </a:p>
        <a:p>
          <a:endParaRPr lang="fr-FR" sz="1400"/>
        </a:p>
        <a:p>
          <a:r>
            <a:rPr lang="fr-FR" sz="1400"/>
            <a:t>Le responsable du procédé de fabrication de tiges suggère au chef de département de métallurgie d'utiliser un nouvel alliage dans le procédé de fabrication. Il semble que ceci permettrait d'obtenir une résistance à la traction plus élevée et ainsi assurer une meilleure sécurité aux utilisateurs de ces tiges. </a:t>
          </a:r>
        </a:p>
        <a:p>
          <a:endParaRPr lang="fr-FR" sz="1400"/>
        </a:p>
        <a:p>
          <a:r>
            <a:rPr lang="fr-FR" sz="1400"/>
            <a:t>Sur un grand nombre de tiges fabriquées avec ce nouvel alliage, on a soumis un échantillon aléatoire de 35 tiges aux essais. Les résultats de résistance à la traction (en kg/cm</a:t>
          </a:r>
          <a:r>
            <a:rPr lang="fr-FR" sz="1400" baseline="30000"/>
            <a:t>2</a:t>
          </a:r>
          <a:r>
            <a:rPr lang="fr-FR" sz="1400"/>
            <a:t>) sont présentés ci-contre :</a:t>
          </a:r>
        </a:p>
        <a:p>
          <a:endParaRPr lang="fr-FR" sz="1100"/>
        </a:p>
        <a:p>
          <a:endParaRPr lang="fr-FR" sz="1100"/>
        </a:p>
      </xdr:txBody>
    </xdr:sp>
    <xdr:clientData/>
  </xdr:twoCellAnchor>
  <xdr:twoCellAnchor>
    <xdr:from>
      <xdr:col>0</xdr:col>
      <xdr:colOff>48845</xdr:colOff>
      <xdr:row>0</xdr:row>
      <xdr:rowOff>97691</xdr:rowOff>
    </xdr:from>
    <xdr:to>
      <xdr:col>10</xdr:col>
      <xdr:colOff>2227384</xdr:colOff>
      <xdr:row>13</xdr:row>
      <xdr:rowOff>97692</xdr:rowOff>
    </xdr:to>
    <xdr:sp macro="" textlink="">
      <xdr:nvSpPr>
        <xdr:cNvPr id="3" name="ZoneTexte 2">
          <a:extLst>
            <a:ext uri="{FF2B5EF4-FFF2-40B4-BE49-F238E27FC236}">
              <a16:creationId xmlns:a16="http://schemas.microsoft.com/office/drawing/2014/main" id="{DCE6CC35-E892-7C4E-9E8A-8522AC3466EB}"/>
            </a:ext>
          </a:extLst>
        </xdr:cNvPr>
        <xdr:cNvSpPr txBox="1"/>
      </xdr:nvSpPr>
      <xdr:spPr>
        <a:xfrm>
          <a:off x="48845" y="97691"/>
          <a:ext cx="10589847" cy="266700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1400" b="1">
              <a:solidFill>
                <a:schemeClr val="tx1"/>
              </a:solidFill>
            </a:rPr>
            <a:t>Polytech Nancy - 3A 2I</a:t>
          </a:r>
        </a:p>
        <a:p>
          <a:pPr algn="l"/>
          <a:r>
            <a:rPr lang="fr-FR" sz="1400" b="1">
              <a:solidFill>
                <a:schemeClr val="tx1"/>
              </a:solidFill>
            </a:rPr>
            <a:t>Durée : 1h45	</a:t>
          </a:r>
        </a:p>
        <a:p>
          <a:pPr algn="ctr"/>
          <a:r>
            <a:rPr lang="fr-FR" sz="1600" b="1">
              <a:solidFill>
                <a:schemeClr val="tx1"/>
              </a:solidFill>
            </a:rPr>
            <a:t>EC Statistiques -</a:t>
          </a:r>
          <a:r>
            <a:rPr lang="fr-FR" sz="1600" b="1" baseline="0">
              <a:solidFill>
                <a:schemeClr val="tx1"/>
              </a:solidFill>
            </a:rPr>
            <a:t> Evaluation du vendredi 29 janvier 2021</a:t>
          </a:r>
          <a:endParaRPr lang="fr-FR" sz="1600" b="1">
            <a:solidFill>
              <a:schemeClr val="tx1"/>
            </a:solidFill>
          </a:endParaRPr>
        </a:p>
        <a:p>
          <a:endParaRPr lang="fr-FR" sz="1400">
            <a:solidFill>
              <a:srgbClr val="FF0000"/>
            </a:solidFill>
          </a:endParaRPr>
        </a:p>
        <a:p>
          <a:r>
            <a:rPr lang="fr-FR" sz="1400">
              <a:solidFill>
                <a:srgbClr val="FF0000"/>
              </a:solidFill>
            </a:rPr>
            <a:t>Le devoir est à réaliser </a:t>
          </a:r>
          <a:r>
            <a:rPr lang="fr-FR" sz="1400" u="sng">
              <a:solidFill>
                <a:srgbClr val="FF0000"/>
              </a:solidFill>
            </a:rPr>
            <a:t>seul</a:t>
          </a:r>
          <a:r>
            <a:rPr lang="fr-FR" sz="1400">
              <a:solidFill>
                <a:srgbClr val="FF0000"/>
              </a:solidFill>
            </a:rPr>
            <a:t>. </a:t>
          </a:r>
        </a:p>
        <a:p>
          <a:r>
            <a:rPr lang="fr-FR" sz="1400">
              <a:solidFill>
                <a:srgbClr val="FF0000"/>
              </a:solidFill>
            </a:rPr>
            <a:t>Tous les documents de CM, de TD ainsi que les liens sur la page Arche de l’EC Statistiques 2I sont autorisés. </a:t>
          </a:r>
        </a:p>
        <a:p>
          <a:r>
            <a:rPr lang="fr-FR" sz="1400">
              <a:solidFill>
                <a:srgbClr val="FF0000"/>
              </a:solidFill>
            </a:rPr>
            <a:t>Notes personnelles</a:t>
          </a:r>
          <a:r>
            <a:rPr lang="fr-FR" sz="1400" baseline="0">
              <a:solidFill>
                <a:srgbClr val="FF0000"/>
              </a:solidFill>
            </a:rPr>
            <a:t> autorisées.</a:t>
          </a:r>
        </a:p>
        <a:p>
          <a:endParaRPr lang="fr-FR" sz="1400">
            <a:solidFill>
              <a:srgbClr val="FF0000"/>
            </a:solidFill>
          </a:endParaRPr>
        </a:p>
        <a:p>
          <a:r>
            <a:rPr lang="fr-FR" sz="1400" i="1">
              <a:solidFill>
                <a:schemeClr val="tx1"/>
              </a:solidFill>
            </a:rPr>
            <a:t>        Barème sur 20 : </a:t>
          </a:r>
          <a:r>
            <a:rPr lang="fr-FR" sz="1400" i="1" baseline="0">
              <a:solidFill>
                <a:schemeClr val="tx1"/>
              </a:solidFill>
            </a:rPr>
            <a:t>         </a:t>
          </a:r>
          <a:r>
            <a:rPr lang="fr-FR" sz="1400" i="1">
              <a:solidFill>
                <a:schemeClr val="tx1"/>
              </a:solidFill>
            </a:rPr>
            <a:t>Q1 : 1,5</a:t>
          </a:r>
          <a:r>
            <a:rPr lang="fr-FR" sz="1400" i="1" baseline="0">
              <a:solidFill>
                <a:schemeClr val="tx1"/>
              </a:solidFill>
            </a:rPr>
            <a:t>      </a:t>
          </a:r>
          <a:r>
            <a:rPr lang="fr-FR" sz="1400" i="1">
              <a:solidFill>
                <a:schemeClr val="tx1"/>
              </a:solidFill>
            </a:rPr>
            <a:t>    </a:t>
          </a:r>
          <a:r>
            <a:rPr lang="fr-FR" sz="1400" i="1" baseline="0">
              <a:solidFill>
                <a:schemeClr val="tx1"/>
              </a:solidFill>
            </a:rPr>
            <a:t> </a:t>
          </a:r>
          <a:r>
            <a:rPr lang="fr-FR" sz="1400" i="1">
              <a:solidFill>
                <a:schemeClr val="tx1"/>
              </a:solidFill>
            </a:rPr>
            <a:t>Q2 : 1,5</a:t>
          </a:r>
          <a:r>
            <a:rPr lang="fr-FR" sz="1400" i="1" baseline="0">
              <a:solidFill>
                <a:schemeClr val="tx1"/>
              </a:solidFill>
            </a:rPr>
            <a:t>             Q3 : 1               Q4 : 2               Q5 : 2             Q6 : 2     </a:t>
          </a:r>
        </a:p>
        <a:p>
          <a:r>
            <a:rPr lang="fr-FR" sz="1400" i="1" baseline="0">
              <a:solidFill>
                <a:schemeClr val="tx1"/>
              </a:solidFill>
            </a:rPr>
            <a:t>		Q7 : 1,5           Q8 : 1,5             Q9 : 1,5            Q10 : 2             Q11 : 1,5       Q12 : 2</a:t>
          </a:r>
          <a:endParaRPr lang="fr-FR" sz="1400" i="1">
            <a:solidFill>
              <a:schemeClr val="tx1"/>
            </a:solidFill>
          </a:endParaRPr>
        </a:p>
      </xdr:txBody>
    </xdr:sp>
    <xdr:clientData/>
  </xdr:twoCellAnchor>
  <xdr:twoCellAnchor>
    <xdr:from>
      <xdr:col>2</xdr:col>
      <xdr:colOff>0</xdr:colOff>
      <xdr:row>57</xdr:row>
      <xdr:rowOff>0</xdr:rowOff>
    </xdr:from>
    <xdr:to>
      <xdr:col>7</xdr:col>
      <xdr:colOff>357587</xdr:colOff>
      <xdr:row>69</xdr:row>
      <xdr:rowOff>52452</xdr:rowOff>
    </xdr:to>
    <mc:AlternateContent xmlns:mc="http://schemas.openxmlformats.org/markup-compatibility/2006">
      <mc:Choice xmlns:cx1="http://schemas.microsoft.com/office/drawing/2015/9/8/chartex" Requires="cx1">
        <xdr:graphicFrame macro="">
          <xdr:nvGraphicFramePr>
            <xdr:cNvPr id="4" name="Graphique 3">
              <a:extLst>
                <a:ext uri="{FF2B5EF4-FFF2-40B4-BE49-F238E27FC236}">
                  <a16:creationId xmlns:a16="http://schemas.microsoft.com/office/drawing/2014/main" id="{8576EA63-97F0-4066-A453-489C8E2DCB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45920" y="11833860"/>
              <a:ext cx="4792427" cy="2795652"/>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editAs="oneCell">
    <xdr:from>
      <xdr:col>3</xdr:col>
      <xdr:colOff>853440</xdr:colOff>
      <xdr:row>116</xdr:row>
      <xdr:rowOff>106680</xdr:rowOff>
    </xdr:from>
    <xdr:to>
      <xdr:col>5</xdr:col>
      <xdr:colOff>192256</xdr:colOff>
      <xdr:row>119</xdr:row>
      <xdr:rowOff>11356</xdr:rowOff>
    </xdr:to>
    <xdr:pic>
      <xdr:nvPicPr>
        <xdr:cNvPr id="12" name="Image 11">
          <a:extLst>
            <a:ext uri="{FF2B5EF4-FFF2-40B4-BE49-F238E27FC236}">
              <a16:creationId xmlns:a16="http://schemas.microsoft.com/office/drawing/2014/main" id="{0255503C-8685-49F8-8CAC-128382C29D65}"/>
            </a:ext>
          </a:extLst>
        </xdr:cNvPr>
        <xdr:cNvPicPr>
          <a:picLocks noChangeAspect="1"/>
        </xdr:cNvPicPr>
      </xdr:nvPicPr>
      <xdr:blipFill>
        <a:blip xmlns:r="http://schemas.openxmlformats.org/officeDocument/2006/relationships" r:embed="rId2"/>
        <a:stretch>
          <a:fillRect/>
        </a:stretch>
      </xdr:blipFill>
      <xdr:spPr>
        <a:xfrm>
          <a:off x="3436620" y="29298900"/>
          <a:ext cx="1190476" cy="590476"/>
        </a:xfrm>
        <a:prstGeom prst="rect">
          <a:avLst/>
        </a:prstGeom>
      </xdr:spPr>
    </xdr:pic>
    <xdr:clientData/>
  </xdr:twoCellAnchor>
  <xdr:twoCellAnchor editAs="oneCell">
    <xdr:from>
      <xdr:col>4</xdr:col>
      <xdr:colOff>0</xdr:colOff>
      <xdr:row>130</xdr:row>
      <xdr:rowOff>0</xdr:rowOff>
    </xdr:from>
    <xdr:to>
      <xdr:col>10</xdr:col>
      <xdr:colOff>81288</xdr:colOff>
      <xdr:row>132</xdr:row>
      <xdr:rowOff>199943</xdr:rowOff>
    </xdr:to>
    <xdr:pic>
      <xdr:nvPicPr>
        <xdr:cNvPr id="13" name="Image 12">
          <a:extLst>
            <a:ext uri="{FF2B5EF4-FFF2-40B4-BE49-F238E27FC236}">
              <a16:creationId xmlns:a16="http://schemas.microsoft.com/office/drawing/2014/main" id="{9B713695-0D87-4E18-8AFB-E5DD4842D0CB}"/>
            </a:ext>
          </a:extLst>
        </xdr:cNvPr>
        <xdr:cNvPicPr>
          <a:picLocks noChangeAspect="1"/>
        </xdr:cNvPicPr>
      </xdr:nvPicPr>
      <xdr:blipFill>
        <a:blip xmlns:r="http://schemas.openxmlformats.org/officeDocument/2006/relationships" r:embed="rId3"/>
        <a:stretch>
          <a:fillRect/>
        </a:stretch>
      </xdr:blipFill>
      <xdr:spPr>
        <a:xfrm>
          <a:off x="3611880" y="32369760"/>
          <a:ext cx="5019048" cy="657143"/>
        </a:xfrm>
        <a:prstGeom prst="rect">
          <a:avLst/>
        </a:prstGeom>
      </xdr:spPr>
    </xdr:pic>
    <xdr:clientData/>
  </xdr:twoCellAnchor>
  <xdr:twoCellAnchor editAs="oneCell">
    <xdr:from>
      <xdr:col>4</xdr:col>
      <xdr:colOff>0</xdr:colOff>
      <xdr:row>157</xdr:row>
      <xdr:rowOff>121920</xdr:rowOff>
    </xdr:from>
    <xdr:to>
      <xdr:col>6</xdr:col>
      <xdr:colOff>274320</xdr:colOff>
      <xdr:row>160</xdr:row>
      <xdr:rowOff>120727</xdr:rowOff>
    </xdr:to>
    <xdr:pic>
      <xdr:nvPicPr>
        <xdr:cNvPr id="15" name="Image 14">
          <a:extLst>
            <a:ext uri="{FF2B5EF4-FFF2-40B4-BE49-F238E27FC236}">
              <a16:creationId xmlns:a16="http://schemas.microsoft.com/office/drawing/2014/main" id="{F6CD1C3B-7CCB-4B7E-B8C4-2331F23E541F}"/>
            </a:ext>
          </a:extLst>
        </xdr:cNvPr>
        <xdr:cNvPicPr>
          <a:picLocks noChangeAspect="1"/>
        </xdr:cNvPicPr>
      </xdr:nvPicPr>
      <xdr:blipFill>
        <a:blip xmlns:r="http://schemas.openxmlformats.org/officeDocument/2006/relationships" r:embed="rId4"/>
        <a:stretch>
          <a:fillRect/>
        </a:stretch>
      </xdr:blipFill>
      <xdr:spPr>
        <a:xfrm>
          <a:off x="3611880" y="38770560"/>
          <a:ext cx="1920240" cy="684607"/>
        </a:xfrm>
        <a:prstGeom prst="rect">
          <a:avLst/>
        </a:prstGeom>
      </xdr:spPr>
    </xdr:pic>
    <xdr:clientData/>
  </xdr:twoCellAnchor>
  <xdr:twoCellAnchor editAs="oneCell">
    <xdr:from>
      <xdr:col>3</xdr:col>
      <xdr:colOff>1005840</xdr:colOff>
      <xdr:row>145</xdr:row>
      <xdr:rowOff>22860</xdr:rowOff>
    </xdr:from>
    <xdr:to>
      <xdr:col>6</xdr:col>
      <xdr:colOff>816934</xdr:colOff>
      <xdr:row>148</xdr:row>
      <xdr:rowOff>22774</xdr:rowOff>
    </xdr:to>
    <xdr:pic>
      <xdr:nvPicPr>
        <xdr:cNvPr id="17" name="Image 16">
          <a:extLst>
            <a:ext uri="{FF2B5EF4-FFF2-40B4-BE49-F238E27FC236}">
              <a16:creationId xmlns:a16="http://schemas.microsoft.com/office/drawing/2014/main" id="{5D84639C-9CAA-4A98-B56E-A516CC6995DA}"/>
            </a:ext>
          </a:extLst>
        </xdr:cNvPr>
        <xdr:cNvPicPr>
          <a:picLocks noChangeAspect="1"/>
        </xdr:cNvPicPr>
      </xdr:nvPicPr>
      <xdr:blipFill>
        <a:blip xmlns:r="http://schemas.openxmlformats.org/officeDocument/2006/relationships" r:embed="rId5"/>
        <a:stretch>
          <a:fillRect/>
        </a:stretch>
      </xdr:blipFill>
      <xdr:spPr>
        <a:xfrm>
          <a:off x="3589020" y="35928300"/>
          <a:ext cx="2485714" cy="6857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C08A-F133-C64B-AC17-B2EFC27CB52E}">
  <dimension ref="A1:M170"/>
  <sheetViews>
    <sheetView tabSelected="1" topLeftCell="A140" zoomScale="70" zoomScaleNormal="70" workbookViewId="0">
      <selection activeCell="E166" sqref="E166:E167"/>
    </sheetView>
  </sheetViews>
  <sheetFormatPr baseColWidth="10" defaultColWidth="10.796875" defaultRowHeight="15.6" x14ac:dyDescent="0.3"/>
  <cols>
    <col min="1" max="2" width="10.796875" style="1"/>
    <col min="3" max="3" width="12.296875" style="1" customWidth="1"/>
    <col min="4" max="4" width="13.5" style="1" bestFit="1" customWidth="1"/>
    <col min="5" max="10" width="10.796875" style="1"/>
    <col min="11" max="11" width="10.69921875" style="1" customWidth="1"/>
    <col min="12" max="12" width="8" style="1" customWidth="1"/>
    <col min="13" max="16384" width="10.796875" style="1"/>
  </cols>
  <sheetData>
    <row r="1" spans="1:13" x14ac:dyDescent="0.3">
      <c r="A1" s="2"/>
      <c r="M1" s="7" t="s">
        <v>29</v>
      </c>
    </row>
    <row r="2" spans="1:13" x14ac:dyDescent="0.3">
      <c r="M2" s="3">
        <v>292</v>
      </c>
    </row>
    <row r="3" spans="1:13" x14ac:dyDescent="0.3">
      <c r="M3" s="3">
        <v>317</v>
      </c>
    </row>
    <row r="4" spans="1:13" x14ac:dyDescent="0.3">
      <c r="M4" s="3">
        <v>331</v>
      </c>
    </row>
    <row r="5" spans="1:13" x14ac:dyDescent="0.3">
      <c r="M5" s="3">
        <v>340</v>
      </c>
    </row>
    <row r="6" spans="1:13" x14ac:dyDescent="0.3">
      <c r="M6" s="3">
        <v>342</v>
      </c>
    </row>
    <row r="7" spans="1:13" x14ac:dyDescent="0.3">
      <c r="M7" s="3">
        <v>349</v>
      </c>
    </row>
    <row r="8" spans="1:13" x14ac:dyDescent="0.3">
      <c r="M8" s="3">
        <v>355</v>
      </c>
    </row>
    <row r="9" spans="1:13" x14ac:dyDescent="0.3">
      <c r="M9" s="3">
        <v>361</v>
      </c>
    </row>
    <row r="10" spans="1:13" x14ac:dyDescent="0.3">
      <c r="M10" s="3">
        <v>364</v>
      </c>
    </row>
    <row r="11" spans="1:13" x14ac:dyDescent="0.3">
      <c r="M11" s="3">
        <v>365</v>
      </c>
    </row>
    <row r="12" spans="1:13" x14ac:dyDescent="0.3">
      <c r="M12" s="3">
        <v>370</v>
      </c>
    </row>
    <row r="13" spans="1:13" x14ac:dyDescent="0.3">
      <c r="M13" s="3">
        <v>376</v>
      </c>
    </row>
    <row r="14" spans="1:13" x14ac:dyDescent="0.3">
      <c r="M14" s="3">
        <v>376</v>
      </c>
    </row>
    <row r="15" spans="1:13" x14ac:dyDescent="0.3">
      <c r="M15" s="3">
        <v>378</v>
      </c>
    </row>
    <row r="16" spans="1:13" x14ac:dyDescent="0.3">
      <c r="M16" s="3">
        <v>380</v>
      </c>
    </row>
    <row r="17" spans="13:13" x14ac:dyDescent="0.3">
      <c r="M17" s="3">
        <v>381</v>
      </c>
    </row>
    <row r="18" spans="13:13" x14ac:dyDescent="0.3">
      <c r="M18" s="3">
        <v>382</v>
      </c>
    </row>
    <row r="19" spans="13:13" x14ac:dyDescent="0.3">
      <c r="M19" s="3">
        <v>383</v>
      </c>
    </row>
    <row r="20" spans="13:13" x14ac:dyDescent="0.3">
      <c r="M20" s="3">
        <v>384</v>
      </c>
    </row>
    <row r="21" spans="13:13" x14ac:dyDescent="0.3">
      <c r="M21" s="3">
        <v>384</v>
      </c>
    </row>
    <row r="22" spans="13:13" x14ac:dyDescent="0.3">
      <c r="M22" s="3">
        <v>385</v>
      </c>
    </row>
    <row r="23" spans="13:13" x14ac:dyDescent="0.3">
      <c r="M23" s="3">
        <v>386</v>
      </c>
    </row>
    <row r="24" spans="13:13" x14ac:dyDescent="0.3">
      <c r="M24" s="3">
        <v>390</v>
      </c>
    </row>
    <row r="25" spans="13:13" x14ac:dyDescent="0.3">
      <c r="M25" s="3">
        <v>396</v>
      </c>
    </row>
    <row r="26" spans="13:13" x14ac:dyDescent="0.3">
      <c r="M26" s="3">
        <v>402</v>
      </c>
    </row>
    <row r="27" spans="13:13" x14ac:dyDescent="0.3">
      <c r="M27" s="3">
        <v>404</v>
      </c>
    </row>
    <row r="28" spans="13:13" x14ac:dyDescent="0.3">
      <c r="M28" s="3">
        <v>408</v>
      </c>
    </row>
    <row r="29" spans="13:13" ht="15" customHeight="1" x14ac:dyDescent="0.3">
      <c r="M29" s="3">
        <v>409</v>
      </c>
    </row>
    <row r="30" spans="13:13" ht="15" customHeight="1" x14ac:dyDescent="0.3">
      <c r="M30" s="3">
        <v>412</v>
      </c>
    </row>
    <row r="31" spans="13:13" ht="15" customHeight="1" x14ac:dyDescent="0.3">
      <c r="M31" s="3">
        <v>420</v>
      </c>
    </row>
    <row r="32" spans="13:13" ht="15" customHeight="1" x14ac:dyDescent="0.3">
      <c r="M32" s="3">
        <v>423</v>
      </c>
    </row>
    <row r="33" spans="2:13" ht="15" customHeight="1" x14ac:dyDescent="0.3">
      <c r="M33" s="3">
        <v>427</v>
      </c>
    </row>
    <row r="34" spans="2:13" ht="15" customHeight="1" x14ac:dyDescent="0.3">
      <c r="M34" s="3">
        <v>437</v>
      </c>
    </row>
    <row r="35" spans="2:13" ht="15" customHeight="1" x14ac:dyDescent="0.3">
      <c r="M35" s="3">
        <v>470</v>
      </c>
    </row>
    <row r="36" spans="2:13" ht="15" customHeight="1" x14ac:dyDescent="0.3">
      <c r="M36" s="3">
        <v>498</v>
      </c>
    </row>
    <row r="37" spans="2:13" ht="15" customHeight="1" x14ac:dyDescent="0.3">
      <c r="M37" s="3"/>
    </row>
    <row r="38" spans="2:13" ht="18" x14ac:dyDescent="0.35">
      <c r="B38" s="4" t="s">
        <v>1</v>
      </c>
      <c r="C38" s="4"/>
      <c r="D38" s="4"/>
      <c r="E38" s="4"/>
      <c r="F38" s="4"/>
      <c r="G38" s="4"/>
      <c r="H38" s="4"/>
      <c r="I38" s="4"/>
      <c r="J38" s="4"/>
    </row>
    <row r="39" spans="2:13" ht="18" x14ac:dyDescent="0.35">
      <c r="B39" s="4"/>
      <c r="C39" s="4"/>
      <c r="D39" s="4"/>
      <c r="E39" s="4"/>
      <c r="F39" s="4"/>
      <c r="G39" s="4"/>
      <c r="H39" s="4"/>
      <c r="I39" s="4"/>
      <c r="J39" s="4"/>
    </row>
    <row r="40" spans="2:13" ht="18" x14ac:dyDescent="0.35">
      <c r="B40" s="4"/>
      <c r="C40" s="4" t="s">
        <v>11</v>
      </c>
      <c r="D40" s="4"/>
      <c r="E40" s="4" t="s">
        <v>30</v>
      </c>
      <c r="F40" s="4"/>
      <c r="G40" s="4"/>
      <c r="H40" s="4"/>
      <c r="I40" s="4"/>
      <c r="J40" s="4"/>
    </row>
    <row r="41" spans="2:13" ht="18" x14ac:dyDescent="0.35">
      <c r="B41" s="4"/>
      <c r="C41" s="4" t="s">
        <v>12</v>
      </c>
      <c r="D41" s="4"/>
      <c r="E41" s="4" t="s">
        <v>31</v>
      </c>
      <c r="F41" s="4"/>
      <c r="G41" s="4"/>
      <c r="H41" s="4"/>
      <c r="I41" s="4"/>
      <c r="J41" s="4"/>
    </row>
    <row r="42" spans="2:13" ht="18" x14ac:dyDescent="0.35">
      <c r="B42" s="4"/>
      <c r="C42" s="4"/>
      <c r="D42" s="4"/>
      <c r="E42" s="4"/>
      <c r="F42" s="4"/>
      <c r="G42" s="4"/>
      <c r="H42" s="4"/>
      <c r="I42" s="4"/>
      <c r="J42" s="4"/>
    </row>
    <row r="43" spans="2:13" ht="18" x14ac:dyDescent="0.35">
      <c r="B43" s="4" t="s">
        <v>0</v>
      </c>
      <c r="C43" s="4"/>
      <c r="D43" s="4"/>
      <c r="E43" s="4"/>
      <c r="F43" s="4"/>
      <c r="G43" s="4"/>
      <c r="H43" s="4"/>
      <c r="I43" s="4"/>
      <c r="J43" s="4"/>
    </row>
    <row r="44" spans="2:13" ht="18" x14ac:dyDescent="0.35">
      <c r="B44" s="4"/>
      <c r="C44" s="4"/>
      <c r="D44" s="4"/>
      <c r="E44" s="4"/>
      <c r="F44" s="4"/>
      <c r="G44" s="4"/>
      <c r="H44" s="4"/>
      <c r="I44" s="4"/>
      <c r="J44" s="4"/>
    </row>
    <row r="45" spans="2:13" ht="18" x14ac:dyDescent="0.35">
      <c r="B45" s="4"/>
      <c r="C45" s="4" t="s">
        <v>13</v>
      </c>
      <c r="D45" s="4" t="s">
        <v>32</v>
      </c>
      <c r="E45" s="4"/>
      <c r="F45" s="4"/>
      <c r="G45" s="4"/>
      <c r="H45" s="4"/>
      <c r="I45" s="4"/>
      <c r="J45" s="4"/>
    </row>
    <row r="46" spans="2:13" ht="18" x14ac:dyDescent="0.35">
      <c r="B46" s="4"/>
      <c r="C46" s="4" t="s">
        <v>14</v>
      </c>
      <c r="D46" s="4" t="s">
        <v>33</v>
      </c>
      <c r="E46" s="4"/>
      <c r="F46" s="4"/>
      <c r="G46" s="4"/>
      <c r="H46" s="4"/>
      <c r="I46" s="4"/>
      <c r="J46" s="4"/>
    </row>
    <row r="47" spans="2:13" ht="18" x14ac:dyDescent="0.35">
      <c r="B47" s="4"/>
      <c r="C47" s="4" t="s">
        <v>15</v>
      </c>
      <c r="D47" s="4" t="s">
        <v>34</v>
      </c>
      <c r="E47" s="4"/>
      <c r="F47" s="4"/>
      <c r="G47" s="4"/>
      <c r="H47" s="4"/>
      <c r="I47" s="4"/>
      <c r="J47" s="4"/>
    </row>
    <row r="48" spans="2:13" ht="18" x14ac:dyDescent="0.35">
      <c r="B48" s="4"/>
      <c r="C48" s="4"/>
      <c r="D48" s="4"/>
      <c r="E48" s="4"/>
      <c r="F48" s="4"/>
      <c r="G48" s="4"/>
      <c r="H48" s="4"/>
      <c r="I48" s="4"/>
      <c r="J48" s="4"/>
    </row>
    <row r="49" spans="2:10" ht="18" x14ac:dyDescent="0.35">
      <c r="B49" s="4" t="s">
        <v>2</v>
      </c>
      <c r="C49" s="4"/>
      <c r="D49" s="4"/>
      <c r="E49" s="4"/>
      <c r="F49" s="4"/>
      <c r="G49" s="4"/>
      <c r="H49" s="4"/>
      <c r="I49" s="4"/>
      <c r="J49" s="4"/>
    </row>
    <row r="50" spans="2:10" ht="18" x14ac:dyDescent="0.35">
      <c r="B50" s="4"/>
      <c r="C50" s="4"/>
      <c r="D50" s="4"/>
      <c r="E50" s="4"/>
      <c r="F50" s="4"/>
      <c r="G50" s="4"/>
      <c r="H50" s="4"/>
      <c r="I50" s="4"/>
      <c r="J50" s="4"/>
    </row>
    <row r="51" spans="2:10" ht="18" x14ac:dyDescent="0.35">
      <c r="B51" s="4"/>
      <c r="C51" s="4" t="s">
        <v>67</v>
      </c>
      <c r="D51" s="4"/>
      <c r="E51" s="4"/>
      <c r="F51" s="4"/>
      <c r="G51" s="4"/>
      <c r="H51" s="4"/>
      <c r="I51" s="4"/>
      <c r="J51" s="4"/>
    </row>
    <row r="52" spans="2:10" ht="18" x14ac:dyDescent="0.35">
      <c r="B52" s="4"/>
      <c r="C52" s="4" t="s">
        <v>68</v>
      </c>
      <c r="D52" s="4"/>
      <c r="E52" s="4"/>
      <c r="F52" s="4"/>
      <c r="G52" s="4"/>
      <c r="H52" s="4"/>
      <c r="I52" s="4"/>
      <c r="J52" s="4"/>
    </row>
    <row r="53" spans="2:10" ht="18" x14ac:dyDescent="0.35">
      <c r="B53" s="4"/>
      <c r="C53" s="4"/>
      <c r="D53" s="4"/>
      <c r="E53" s="4"/>
      <c r="F53" s="4"/>
      <c r="G53" s="4"/>
      <c r="H53" s="4"/>
      <c r="I53" s="4"/>
      <c r="J53" s="4"/>
    </row>
    <row r="54" spans="2:10" ht="18" x14ac:dyDescent="0.35">
      <c r="B54" s="4"/>
      <c r="C54" s="4"/>
      <c r="D54" s="4"/>
      <c r="E54" s="4"/>
      <c r="F54" s="4"/>
      <c r="G54" s="4"/>
      <c r="H54" s="4"/>
      <c r="I54" s="4"/>
      <c r="J54" s="4"/>
    </row>
    <row r="55" spans="2:10" ht="18" x14ac:dyDescent="0.35">
      <c r="B55" s="4"/>
      <c r="C55" s="4"/>
      <c r="D55" s="4"/>
      <c r="E55" s="4"/>
      <c r="F55" s="4"/>
      <c r="G55" s="4"/>
      <c r="H55" s="4"/>
      <c r="I55" s="4"/>
      <c r="J55" s="4"/>
    </row>
    <row r="56" spans="2:10" ht="18" x14ac:dyDescent="0.35">
      <c r="B56" s="4" t="s">
        <v>3</v>
      </c>
      <c r="C56" s="4"/>
      <c r="D56" s="4"/>
      <c r="E56" s="4"/>
      <c r="F56" s="4"/>
      <c r="G56" s="4"/>
      <c r="H56" s="4"/>
      <c r="I56" s="4"/>
      <c r="J56" s="4"/>
    </row>
    <row r="57" spans="2:10" ht="18" x14ac:dyDescent="0.35">
      <c r="B57" s="4"/>
      <c r="C57" s="4"/>
      <c r="D57" s="4"/>
      <c r="E57" s="4"/>
      <c r="F57" s="4"/>
      <c r="G57" s="4"/>
      <c r="H57" s="4"/>
      <c r="I57" s="4"/>
      <c r="J57" s="4"/>
    </row>
    <row r="58" spans="2:10" ht="18" x14ac:dyDescent="0.35">
      <c r="B58" s="4"/>
      <c r="C58" s="4"/>
      <c r="D58" s="4"/>
      <c r="E58" s="4"/>
      <c r="F58" s="4"/>
      <c r="G58" s="4"/>
      <c r="H58" s="4"/>
      <c r="I58" s="4"/>
      <c r="J58" s="4"/>
    </row>
    <row r="59" spans="2:10" ht="18" x14ac:dyDescent="0.35">
      <c r="B59" s="4"/>
      <c r="C59" s="4"/>
      <c r="D59" s="4"/>
      <c r="E59" s="4"/>
      <c r="F59" s="4"/>
      <c r="G59" s="4"/>
      <c r="H59" s="4"/>
      <c r="I59" s="4"/>
      <c r="J59" s="4"/>
    </row>
    <row r="60" spans="2:10" ht="18" x14ac:dyDescent="0.35">
      <c r="B60" s="4"/>
      <c r="C60" s="4"/>
      <c r="D60" s="4"/>
      <c r="E60" s="4"/>
      <c r="F60" s="4"/>
      <c r="G60" s="4"/>
      <c r="H60" s="4"/>
      <c r="I60" s="4"/>
      <c r="J60" s="4"/>
    </row>
    <row r="61" spans="2:10" ht="18" x14ac:dyDescent="0.35">
      <c r="B61" s="4"/>
      <c r="C61" s="4"/>
      <c r="D61" s="4"/>
      <c r="E61" s="4"/>
      <c r="F61" s="4"/>
      <c r="G61" s="4"/>
      <c r="H61" s="4"/>
      <c r="I61" s="4"/>
      <c r="J61" s="4"/>
    </row>
    <row r="62" spans="2:10" ht="18" x14ac:dyDescent="0.35">
      <c r="B62" s="4"/>
      <c r="C62" s="4"/>
      <c r="D62" s="4"/>
      <c r="E62" s="4"/>
      <c r="F62" s="4"/>
      <c r="G62" s="4"/>
      <c r="H62" s="4"/>
      <c r="I62" s="4"/>
      <c r="J62" s="4"/>
    </row>
    <row r="63" spans="2:10" ht="18" x14ac:dyDescent="0.35">
      <c r="B63" s="4"/>
      <c r="C63" s="4"/>
      <c r="D63" s="4"/>
      <c r="E63" s="4"/>
      <c r="F63" s="4"/>
      <c r="G63" s="4"/>
      <c r="H63" s="4"/>
      <c r="I63" s="4" t="s">
        <v>35</v>
      </c>
      <c r="J63" s="4"/>
    </row>
    <row r="64" spans="2:10" ht="18" x14ac:dyDescent="0.35">
      <c r="B64" s="4"/>
      <c r="C64" s="4"/>
      <c r="D64" s="4"/>
      <c r="E64" s="4"/>
      <c r="F64" s="4"/>
      <c r="G64" s="4"/>
      <c r="H64" s="4"/>
      <c r="I64" s="4"/>
      <c r="J64" s="4"/>
    </row>
    <row r="65" spans="2:10" ht="18" x14ac:dyDescent="0.35">
      <c r="B65" s="4"/>
      <c r="C65" s="4"/>
      <c r="D65" s="4"/>
      <c r="E65" s="4"/>
      <c r="F65" s="4"/>
      <c r="G65" s="4"/>
      <c r="H65" s="4"/>
      <c r="I65" s="4"/>
      <c r="J65" s="4"/>
    </row>
    <row r="66" spans="2:10" ht="18" x14ac:dyDescent="0.35">
      <c r="B66" s="4"/>
      <c r="C66" s="4"/>
      <c r="D66" s="4"/>
      <c r="E66" s="4"/>
      <c r="F66" s="4"/>
      <c r="G66" s="4"/>
      <c r="H66" s="4"/>
      <c r="I66" s="4"/>
      <c r="J66" s="4"/>
    </row>
    <row r="67" spans="2:10" ht="18" x14ac:dyDescent="0.35">
      <c r="B67" s="4"/>
      <c r="C67" s="4"/>
      <c r="D67" s="4"/>
      <c r="E67" s="4"/>
      <c r="F67" s="4"/>
      <c r="G67" s="4"/>
      <c r="H67" s="4"/>
      <c r="I67" s="4"/>
      <c r="J67" s="4"/>
    </row>
    <row r="68" spans="2:10" ht="18" x14ac:dyDescent="0.35">
      <c r="B68" s="4"/>
      <c r="C68" s="4"/>
      <c r="D68" s="4"/>
      <c r="E68" s="4"/>
      <c r="F68" s="4"/>
      <c r="G68" s="4"/>
      <c r="H68" s="4"/>
      <c r="I68" s="4"/>
      <c r="J68" s="4"/>
    </row>
    <row r="69" spans="2:10" ht="18" x14ac:dyDescent="0.35">
      <c r="B69" s="4"/>
      <c r="C69" s="4"/>
      <c r="D69" s="4"/>
      <c r="E69" s="4"/>
      <c r="F69" s="4"/>
      <c r="G69" s="4"/>
      <c r="H69" s="4"/>
      <c r="I69" s="4"/>
      <c r="J69" s="4"/>
    </row>
    <row r="70" spans="2:10" ht="18" x14ac:dyDescent="0.35">
      <c r="B70" s="4"/>
      <c r="C70" s="4"/>
      <c r="D70" s="4"/>
      <c r="E70" s="4"/>
      <c r="F70" s="4"/>
      <c r="G70" s="4"/>
      <c r="H70" s="4"/>
      <c r="I70" s="4"/>
      <c r="J70" s="4"/>
    </row>
    <row r="71" spans="2:10" ht="18" x14ac:dyDescent="0.35">
      <c r="B71" s="4"/>
      <c r="C71" s="4"/>
      <c r="D71" s="4"/>
      <c r="E71" s="4"/>
      <c r="F71" s="4"/>
      <c r="G71" s="4"/>
      <c r="H71" s="4"/>
      <c r="I71" s="4"/>
      <c r="J71" s="4"/>
    </row>
    <row r="72" spans="2:10" ht="18" x14ac:dyDescent="0.35">
      <c r="B72" s="4"/>
      <c r="C72" s="4"/>
      <c r="D72" s="4"/>
      <c r="E72" s="4"/>
      <c r="F72" s="4"/>
      <c r="G72" s="4"/>
      <c r="H72" s="4"/>
      <c r="I72" s="4"/>
      <c r="J72" s="4"/>
    </row>
    <row r="73" spans="2:10" ht="18" x14ac:dyDescent="0.35">
      <c r="B73" s="4" t="s">
        <v>20</v>
      </c>
      <c r="C73" s="4"/>
      <c r="D73" s="4"/>
      <c r="E73" s="4"/>
      <c r="F73" s="4"/>
      <c r="G73" s="4"/>
      <c r="H73" s="4"/>
      <c r="I73" s="4"/>
      <c r="J73" s="4"/>
    </row>
    <row r="74" spans="2:10" ht="18" x14ac:dyDescent="0.35">
      <c r="B74" s="4"/>
      <c r="C74" s="4"/>
      <c r="D74" s="4"/>
      <c r="E74" s="4"/>
      <c r="F74" s="4"/>
      <c r="G74" s="4"/>
      <c r="H74" s="4"/>
      <c r="I74" s="4"/>
      <c r="J74" s="4"/>
    </row>
    <row r="75" spans="2:10" ht="18" x14ac:dyDescent="0.35">
      <c r="B75" s="4"/>
      <c r="C75" s="4" t="s">
        <v>16</v>
      </c>
      <c r="D75" s="4"/>
      <c r="E75" s="4">
        <v>383</v>
      </c>
      <c r="F75" s="4"/>
      <c r="G75" s="4"/>
      <c r="H75" s="4"/>
      <c r="I75" s="4"/>
      <c r="J75" s="4"/>
    </row>
    <row r="76" spans="2:10" ht="18" x14ac:dyDescent="0.35">
      <c r="B76" s="4"/>
      <c r="C76" s="4"/>
      <c r="D76" s="4"/>
      <c r="E76" s="4"/>
      <c r="F76" s="4"/>
      <c r="G76" s="4"/>
      <c r="H76" s="4"/>
      <c r="I76" s="4"/>
      <c r="J76" s="4"/>
    </row>
    <row r="77" spans="2:10" ht="18" x14ac:dyDescent="0.35">
      <c r="B77" s="4"/>
      <c r="C77" s="4" t="s">
        <v>17</v>
      </c>
      <c r="D77" s="4" t="s">
        <v>48</v>
      </c>
      <c r="E77" s="4">
        <v>153</v>
      </c>
      <c r="F77" s="4"/>
      <c r="G77" s="4"/>
      <c r="H77" s="4"/>
      <c r="I77" s="4"/>
      <c r="J77" s="4"/>
    </row>
    <row r="78" spans="2:10" ht="18" x14ac:dyDescent="0.35">
      <c r="B78" s="4"/>
      <c r="C78" s="4"/>
      <c r="D78" s="4"/>
      <c r="E78" s="4"/>
      <c r="F78" s="4"/>
      <c r="G78" s="4"/>
      <c r="H78" s="4"/>
      <c r="I78" s="4"/>
      <c r="J78" s="4"/>
    </row>
    <row r="79" spans="2:10" ht="18" x14ac:dyDescent="0.35">
      <c r="B79" s="4"/>
      <c r="C79" s="4" t="s">
        <v>18</v>
      </c>
      <c r="D79" s="4" t="s">
        <v>49</v>
      </c>
      <c r="E79" s="4"/>
      <c r="F79" s="4"/>
      <c r="G79" s="4"/>
      <c r="H79" s="4"/>
      <c r="I79" s="4"/>
      <c r="J79" s="4"/>
    </row>
    <row r="80" spans="2:10" ht="18" x14ac:dyDescent="0.35">
      <c r="B80" s="4"/>
      <c r="C80" s="4"/>
      <c r="D80" s="4"/>
      <c r="E80" s="4"/>
      <c r="F80" s="4"/>
      <c r="G80" s="4"/>
      <c r="H80" s="4"/>
      <c r="I80" s="4"/>
      <c r="J80" s="4"/>
    </row>
    <row r="81" spans="2:10" ht="18" x14ac:dyDescent="0.35">
      <c r="B81" s="4"/>
      <c r="C81" s="4" t="s">
        <v>19</v>
      </c>
      <c r="D81" s="4"/>
      <c r="E81" s="4"/>
      <c r="F81" s="4"/>
      <c r="G81" s="4"/>
      <c r="H81" s="4"/>
      <c r="I81" s="4"/>
      <c r="J81" s="4"/>
    </row>
    <row r="82" spans="2:10" ht="18" x14ac:dyDescent="0.35">
      <c r="B82" s="4"/>
      <c r="C82" s="4" t="s">
        <v>36</v>
      </c>
      <c r="D82" s="4">
        <v>364</v>
      </c>
      <c r="E82" s="4"/>
      <c r="F82" s="4"/>
      <c r="G82" s="4"/>
      <c r="H82" s="4"/>
      <c r="I82" s="4"/>
      <c r="J82" s="4"/>
    </row>
    <row r="83" spans="2:10" ht="18" x14ac:dyDescent="0.35">
      <c r="B83" s="4"/>
      <c r="C83" s="4" t="s">
        <v>37</v>
      </c>
      <c r="D83" s="4">
        <v>408</v>
      </c>
      <c r="E83" s="4"/>
      <c r="F83" s="4"/>
      <c r="G83" s="4"/>
      <c r="H83" s="4"/>
      <c r="I83" s="4"/>
      <c r="J83" s="4"/>
    </row>
    <row r="84" spans="2:10" ht="18" x14ac:dyDescent="0.35">
      <c r="B84" s="4"/>
      <c r="C84" s="4" t="s">
        <v>38</v>
      </c>
      <c r="D84" s="4">
        <f>D83+1.5*(D83-D82)</f>
        <v>474</v>
      </c>
      <c r="E84" s="4"/>
      <c r="F84" s="4" t="s">
        <v>41</v>
      </c>
      <c r="G84" s="4"/>
      <c r="H84" s="4"/>
      <c r="I84" s="4"/>
      <c r="J84" s="4"/>
    </row>
    <row r="85" spans="2:10" ht="18" x14ac:dyDescent="0.35">
      <c r="B85" s="4"/>
      <c r="C85" s="4" t="s">
        <v>39</v>
      </c>
      <c r="D85" s="4">
        <f>D82-1.5*(D83-D82)</f>
        <v>298</v>
      </c>
      <c r="E85" s="4"/>
      <c r="F85" s="4" t="s">
        <v>40</v>
      </c>
      <c r="G85" s="4"/>
      <c r="H85" s="4"/>
      <c r="I85" s="4"/>
      <c r="J85" s="4"/>
    </row>
    <row r="86" spans="2:10" ht="18" x14ac:dyDescent="0.35">
      <c r="B86" s="4"/>
      <c r="C86" s="4"/>
      <c r="D86" s="4"/>
      <c r="E86" s="4"/>
      <c r="F86" s="4"/>
      <c r="G86" s="4"/>
      <c r="H86" s="4"/>
      <c r="I86" s="4"/>
      <c r="J86" s="4"/>
    </row>
    <row r="87" spans="2:10" ht="18" x14ac:dyDescent="0.35">
      <c r="B87" s="5" t="s">
        <v>26</v>
      </c>
      <c r="C87" s="4"/>
      <c r="D87" s="4"/>
      <c r="E87" s="4"/>
      <c r="F87" s="4"/>
      <c r="G87" s="4"/>
      <c r="H87" s="4"/>
      <c r="I87" s="4"/>
      <c r="J87" s="4"/>
    </row>
    <row r="88" spans="2:10" ht="16.05" customHeight="1" x14ac:dyDescent="0.35">
      <c r="C88" s="6"/>
      <c r="D88" s="6"/>
      <c r="E88" s="6"/>
      <c r="F88" s="6"/>
      <c r="G88" s="6"/>
      <c r="H88" s="6"/>
      <c r="I88" s="6"/>
      <c r="J88" s="6"/>
    </row>
    <row r="89" spans="2:10" ht="18" x14ac:dyDescent="0.35">
      <c r="B89" s="6"/>
      <c r="C89" s="6" t="s">
        <v>42</v>
      </c>
      <c r="D89" s="6">
        <f>SQRT(35)</f>
        <v>5.9160797830996161</v>
      </c>
      <c r="E89" s="6"/>
      <c r="F89" s="6"/>
      <c r="G89" s="6"/>
      <c r="H89" s="6"/>
      <c r="I89" s="6"/>
      <c r="J89" s="6"/>
    </row>
    <row r="90" spans="2:10" ht="18.600000000000001" thickBot="1" x14ac:dyDescent="0.4">
      <c r="B90" s="4"/>
      <c r="C90" s="4" t="s">
        <v>46</v>
      </c>
      <c r="D90" s="4"/>
      <c r="E90" s="4"/>
      <c r="F90" s="4"/>
      <c r="G90" s="4"/>
      <c r="H90" s="4"/>
      <c r="I90" s="4"/>
      <c r="J90" s="4"/>
    </row>
    <row r="91" spans="2:10" ht="18" x14ac:dyDescent="0.35">
      <c r="B91" s="16"/>
      <c r="C91" s="12" t="s">
        <v>43</v>
      </c>
      <c r="D91" s="12" t="s">
        <v>44</v>
      </c>
      <c r="E91" s="12" t="s">
        <v>45</v>
      </c>
      <c r="F91" s="15"/>
      <c r="G91" s="4"/>
      <c r="H91" s="4"/>
      <c r="I91" s="4"/>
      <c r="J91" s="4"/>
    </row>
    <row r="92" spans="2:10" ht="18" x14ac:dyDescent="0.35">
      <c r="B92" s="16"/>
      <c r="C92" s="8">
        <v>292</v>
      </c>
      <c r="D92" s="8">
        <v>1</v>
      </c>
      <c r="E92" s="9">
        <v>2.8571428571428571E-2</v>
      </c>
      <c r="F92" s="15"/>
      <c r="G92" s="4"/>
      <c r="H92" s="4"/>
      <c r="I92" s="4"/>
      <c r="J92" s="4"/>
    </row>
    <row r="93" spans="2:10" ht="18" x14ac:dyDescent="0.35">
      <c r="B93" s="16"/>
      <c r="C93" s="8">
        <v>333.2</v>
      </c>
      <c r="D93" s="8">
        <v>2</v>
      </c>
      <c r="E93" s="9">
        <v>8.5714285714285715E-2</v>
      </c>
      <c r="F93" s="15"/>
      <c r="G93" s="4"/>
      <c r="H93" s="4"/>
      <c r="I93" s="4"/>
    </row>
    <row r="94" spans="2:10" ht="18" x14ac:dyDescent="0.35">
      <c r="B94" s="16"/>
      <c r="C94" s="8">
        <v>374.4</v>
      </c>
      <c r="D94" s="8">
        <v>8</v>
      </c>
      <c r="E94" s="9">
        <v>0.31428571428571428</v>
      </c>
      <c r="F94" s="15"/>
      <c r="G94" s="4"/>
      <c r="H94" s="4"/>
      <c r="I94" s="4"/>
    </row>
    <row r="95" spans="2:10" ht="18" x14ac:dyDescent="0.35">
      <c r="B95" s="16"/>
      <c r="C95" s="8">
        <v>415.6</v>
      </c>
      <c r="D95" s="8">
        <v>18</v>
      </c>
      <c r="E95" s="9">
        <v>0.82857142857142863</v>
      </c>
      <c r="F95" s="15"/>
      <c r="G95" s="4"/>
      <c r="H95" s="4"/>
      <c r="I95" s="4"/>
    </row>
    <row r="96" spans="2:10" ht="18" x14ac:dyDescent="0.35">
      <c r="B96" s="16"/>
      <c r="C96" s="8">
        <v>456.8</v>
      </c>
      <c r="D96" s="8">
        <v>4</v>
      </c>
      <c r="E96" s="9">
        <v>0.94285714285714284</v>
      </c>
      <c r="F96" s="15"/>
      <c r="G96" s="4"/>
      <c r="H96" s="4"/>
      <c r="I96" s="4"/>
      <c r="J96" s="4"/>
    </row>
    <row r="97" spans="2:10" ht="18.600000000000001" thickBot="1" x14ac:dyDescent="0.4">
      <c r="B97" s="16"/>
      <c r="C97" s="10">
        <v>498</v>
      </c>
      <c r="D97" s="10">
        <v>2</v>
      </c>
      <c r="E97" s="11">
        <v>1</v>
      </c>
      <c r="F97" s="15"/>
      <c r="G97" s="4"/>
      <c r="H97" s="4"/>
      <c r="I97" s="4"/>
      <c r="J97" s="4"/>
    </row>
    <row r="98" spans="2:10" ht="18" x14ac:dyDescent="0.35">
      <c r="B98" s="4"/>
      <c r="C98" s="4"/>
      <c r="D98" s="4"/>
      <c r="E98" s="4"/>
      <c r="F98" s="4"/>
      <c r="G98" s="4"/>
      <c r="H98" s="4"/>
      <c r="I98" s="4"/>
      <c r="J98" s="4"/>
    </row>
    <row r="99" spans="2:10" ht="18" x14ac:dyDescent="0.35">
      <c r="B99" s="4"/>
      <c r="C99" s="4"/>
      <c r="D99" s="4"/>
      <c r="E99" s="4"/>
      <c r="F99" s="4"/>
      <c r="G99" s="4"/>
      <c r="H99" s="4"/>
      <c r="I99" s="4"/>
      <c r="J99" s="4"/>
    </row>
    <row r="100" spans="2:10" ht="18" x14ac:dyDescent="0.35">
      <c r="B100" s="4" t="s">
        <v>27</v>
      </c>
      <c r="C100" s="4"/>
      <c r="D100" s="4"/>
      <c r="E100" s="4"/>
      <c r="F100" s="4"/>
      <c r="G100" s="4"/>
      <c r="H100" s="4"/>
      <c r="I100" s="4"/>
      <c r="J100" s="4"/>
    </row>
    <row r="101" spans="2:10" ht="18" x14ac:dyDescent="0.35">
      <c r="B101" s="4"/>
      <c r="C101" s="4"/>
      <c r="D101" s="4"/>
      <c r="E101" s="4"/>
      <c r="F101" s="4"/>
      <c r="G101" s="4"/>
      <c r="H101" s="4"/>
      <c r="I101" s="4"/>
      <c r="J101" s="4"/>
    </row>
    <row r="102" spans="2:10" ht="18" x14ac:dyDescent="0.35">
      <c r="B102" s="4"/>
      <c r="C102" s="4" t="s">
        <v>21</v>
      </c>
      <c r="D102" s="4"/>
      <c r="E102" s="4">
        <v>6</v>
      </c>
      <c r="F102" s="4"/>
      <c r="G102" s="4"/>
      <c r="H102" s="4"/>
      <c r="I102" s="4"/>
      <c r="J102" s="4"/>
    </row>
    <row r="103" spans="2:10" ht="18" x14ac:dyDescent="0.35">
      <c r="B103" s="4"/>
      <c r="C103" s="4" t="s">
        <v>47</v>
      </c>
      <c r="D103" s="4"/>
      <c r="E103" s="4"/>
      <c r="F103" s="4"/>
      <c r="G103" s="4"/>
      <c r="H103" s="4"/>
      <c r="I103" s="4"/>
      <c r="J103" s="4"/>
    </row>
    <row r="104" spans="2:10" ht="18" x14ac:dyDescent="0.35">
      <c r="B104" s="4"/>
      <c r="C104" s="4"/>
      <c r="D104" s="4"/>
      <c r="E104" s="4"/>
      <c r="F104" s="4"/>
      <c r="G104" s="4"/>
      <c r="H104" s="4"/>
      <c r="I104" s="4"/>
    </row>
    <row r="105" spans="2:10" ht="18" x14ac:dyDescent="0.35">
      <c r="B105" s="4"/>
      <c r="C105" s="4" t="s">
        <v>22</v>
      </c>
      <c r="D105" s="4">
        <f>C97-C92</f>
        <v>206</v>
      </c>
      <c r="E105" s="4"/>
      <c r="F105" s="4"/>
      <c r="G105" s="4"/>
      <c r="H105" s="4"/>
      <c r="I105" s="4"/>
    </row>
    <row r="106" spans="2:10" ht="18" x14ac:dyDescent="0.35">
      <c r="B106" s="4"/>
      <c r="C106" s="4"/>
      <c r="D106" s="4"/>
      <c r="E106" s="4"/>
      <c r="F106" s="4"/>
      <c r="G106" s="4"/>
      <c r="H106" s="4"/>
      <c r="I106" s="4"/>
    </row>
    <row r="107" spans="2:10" ht="18" x14ac:dyDescent="0.35">
      <c r="B107" s="4" t="s">
        <v>4</v>
      </c>
      <c r="C107" s="4"/>
      <c r="D107" s="4"/>
      <c r="E107" s="4"/>
      <c r="F107" s="4"/>
      <c r="G107" s="4"/>
      <c r="H107" s="4"/>
      <c r="I107" s="4"/>
    </row>
    <row r="108" spans="2:10" ht="18" x14ac:dyDescent="0.35">
      <c r="B108" s="4"/>
      <c r="C108" s="4"/>
      <c r="D108" s="4"/>
      <c r="E108" s="4"/>
      <c r="F108" s="4"/>
      <c r="G108" s="4"/>
      <c r="H108" s="4"/>
      <c r="I108" s="4"/>
    </row>
    <row r="109" spans="2:10" ht="18" x14ac:dyDescent="0.35">
      <c r="B109" s="4"/>
      <c r="C109" s="4" t="s">
        <v>23</v>
      </c>
      <c r="D109" s="4"/>
      <c r="E109" s="4"/>
      <c r="F109" s="4" t="s">
        <v>52</v>
      </c>
      <c r="G109" s="4"/>
      <c r="H109" s="4"/>
      <c r="I109" s="4"/>
      <c r="J109" s="4"/>
    </row>
    <row r="110" spans="2:10" ht="18" x14ac:dyDescent="0.35">
      <c r="B110" s="4"/>
      <c r="D110" s="4"/>
      <c r="E110" s="4"/>
      <c r="F110" s="4"/>
      <c r="G110" s="4"/>
      <c r="H110" s="4"/>
      <c r="I110" s="4"/>
      <c r="J110" s="4"/>
    </row>
    <row r="111" spans="2:10" ht="18" x14ac:dyDescent="0.35">
      <c r="B111" s="4"/>
      <c r="C111" s="4" t="s">
        <v>24</v>
      </c>
      <c r="D111" s="4"/>
      <c r="E111" s="4"/>
      <c r="F111" s="4" t="s">
        <v>53</v>
      </c>
      <c r="G111" s="4"/>
      <c r="H111" s="4"/>
      <c r="I111" s="4"/>
      <c r="J111" s="4"/>
    </row>
    <row r="112" spans="2:10" ht="18" x14ac:dyDescent="0.35">
      <c r="B112" s="4"/>
      <c r="C112" s="4"/>
      <c r="D112" s="4"/>
      <c r="E112" s="4"/>
      <c r="F112" s="4" t="s">
        <v>55</v>
      </c>
      <c r="G112" s="13">
        <f>AVERAGE(M2:M36)</f>
        <v>385.05714285714288</v>
      </c>
      <c r="H112" s="4" t="s">
        <v>56</v>
      </c>
      <c r="I112" s="4"/>
      <c r="J112" s="4"/>
    </row>
    <row r="113" spans="2:13" ht="18" x14ac:dyDescent="0.35">
      <c r="B113" s="4"/>
      <c r="C113" s="4"/>
      <c r="D113" s="4"/>
      <c r="E113" s="4"/>
      <c r="F113" s="4" t="s">
        <v>54</v>
      </c>
      <c r="G113" s="4">
        <f>_xlfn.MODE.SNGL(M2:M36)</f>
        <v>376</v>
      </c>
      <c r="H113" s="4" t="s">
        <v>56</v>
      </c>
      <c r="I113" s="4"/>
      <c r="J113" s="4"/>
    </row>
    <row r="114" spans="2:13" ht="18" x14ac:dyDescent="0.35">
      <c r="B114" s="4"/>
      <c r="C114" s="4"/>
      <c r="D114" s="4"/>
      <c r="E114" s="4"/>
      <c r="F114" s="4" t="s">
        <v>70</v>
      </c>
      <c r="G114" s="4"/>
      <c r="H114" s="4"/>
      <c r="I114" s="4"/>
      <c r="J114" s="4"/>
    </row>
    <row r="115" spans="2:13" ht="18" x14ac:dyDescent="0.35">
      <c r="B115" s="4"/>
      <c r="C115" s="4"/>
      <c r="D115" s="4"/>
      <c r="E115" s="4"/>
      <c r="F115" s="4"/>
      <c r="G115" s="4"/>
      <c r="H115" s="4"/>
      <c r="I115" s="4"/>
      <c r="J115" s="4"/>
    </row>
    <row r="116" spans="2:13" ht="18" x14ac:dyDescent="0.35">
      <c r="B116" s="4" t="s">
        <v>25</v>
      </c>
      <c r="C116" s="4"/>
      <c r="D116" s="4"/>
      <c r="E116" s="4"/>
      <c r="F116" s="4"/>
      <c r="G116" s="4"/>
      <c r="H116" s="4"/>
      <c r="I116" s="4"/>
      <c r="J116" s="4"/>
    </row>
    <row r="117" spans="2:13" ht="18" x14ac:dyDescent="0.35">
      <c r="B117" s="4"/>
      <c r="C117" s="4"/>
      <c r="D117" s="4"/>
      <c r="E117" s="4"/>
      <c r="F117" s="4"/>
      <c r="G117" s="4"/>
      <c r="H117" s="4"/>
      <c r="I117" s="4"/>
      <c r="J117" s="4"/>
    </row>
    <row r="118" spans="2:13" ht="18" x14ac:dyDescent="0.35">
      <c r="B118" s="4"/>
      <c r="C118" s="4" t="s">
        <v>8</v>
      </c>
      <c r="D118" s="4"/>
      <c r="E118" s="4"/>
      <c r="F118" s="4"/>
      <c r="G118" s="4"/>
      <c r="H118" s="4"/>
      <c r="I118" s="4"/>
      <c r="J118" s="4"/>
    </row>
    <row r="119" spans="2:13" ht="18" x14ac:dyDescent="0.35">
      <c r="B119" s="4"/>
      <c r="C119" s="4"/>
      <c r="D119" s="4"/>
      <c r="E119" s="4"/>
      <c r="F119" s="4"/>
      <c r="G119" s="4"/>
      <c r="H119" s="4"/>
      <c r="I119" s="4"/>
      <c r="J119" s="4"/>
    </row>
    <row r="120" spans="2:13" ht="18" x14ac:dyDescent="0.35">
      <c r="B120" s="4"/>
      <c r="C120" s="4"/>
      <c r="D120" s="4"/>
      <c r="E120" s="4"/>
      <c r="F120" s="4"/>
      <c r="G120" s="4"/>
      <c r="H120" s="4"/>
      <c r="I120" s="4"/>
      <c r="J120" s="4"/>
    </row>
    <row r="121" spans="2:13" ht="18" x14ac:dyDescent="0.35">
      <c r="B121" s="4"/>
      <c r="C121" s="4" t="s">
        <v>9</v>
      </c>
      <c r="D121" s="4"/>
      <c r="E121" s="4">
        <f>AVERAGE(M2:M36)</f>
        <v>385.05714285714288</v>
      </c>
      <c r="F121" s="4"/>
      <c r="G121" s="4"/>
      <c r="H121" s="4"/>
      <c r="I121" s="4"/>
      <c r="J121" s="4"/>
    </row>
    <row r="122" spans="2:13" ht="18" x14ac:dyDescent="0.35">
      <c r="B122" s="4"/>
      <c r="C122" s="4"/>
      <c r="D122" s="4"/>
      <c r="E122" s="4"/>
      <c r="F122" s="4"/>
      <c r="G122" s="4"/>
      <c r="H122" s="4"/>
      <c r="I122" s="4"/>
      <c r="J122" s="4"/>
    </row>
    <row r="123" spans="2:13" ht="18" x14ac:dyDescent="0.35">
      <c r="B123" s="4"/>
      <c r="C123" s="4"/>
      <c r="D123" s="4"/>
      <c r="E123" s="4"/>
      <c r="F123" s="4"/>
      <c r="G123" s="4"/>
      <c r="H123" s="4"/>
      <c r="I123" s="4"/>
      <c r="J123" s="4"/>
    </row>
    <row r="124" spans="2:13" ht="18" x14ac:dyDescent="0.35">
      <c r="B124" s="4"/>
      <c r="C124" s="4"/>
      <c r="D124" s="4"/>
      <c r="E124" s="4"/>
      <c r="F124" s="4"/>
      <c r="G124" s="4"/>
      <c r="H124" s="4"/>
      <c r="I124" s="4"/>
      <c r="J124" s="4"/>
    </row>
    <row r="125" spans="2:13" ht="16.05" customHeight="1" x14ac:dyDescent="0.3">
      <c r="B125" s="14" t="s">
        <v>28</v>
      </c>
      <c r="C125" s="14"/>
      <c r="D125" s="14"/>
      <c r="E125" s="14"/>
      <c r="F125" s="14"/>
      <c r="G125" s="14"/>
      <c r="H125" s="14"/>
      <c r="I125" s="14"/>
      <c r="J125" s="14"/>
      <c r="K125" s="14"/>
      <c r="L125" s="14"/>
      <c r="M125" s="14"/>
    </row>
    <row r="126" spans="2:13" ht="19.05" customHeight="1" x14ac:dyDescent="0.3">
      <c r="B126" s="14"/>
      <c r="C126" s="14"/>
      <c r="D126" s="14"/>
      <c r="E126" s="14"/>
      <c r="F126" s="14"/>
      <c r="G126" s="14"/>
      <c r="H126" s="14"/>
      <c r="I126" s="14"/>
      <c r="J126" s="14"/>
      <c r="K126" s="14"/>
      <c r="L126" s="14"/>
      <c r="M126" s="14"/>
    </row>
    <row r="127" spans="2:13" ht="18" x14ac:dyDescent="0.35">
      <c r="B127" s="4"/>
      <c r="C127" s="4"/>
      <c r="D127" s="4"/>
      <c r="E127" s="4"/>
      <c r="F127" s="4"/>
      <c r="G127" s="4"/>
      <c r="H127" s="4"/>
      <c r="I127" s="4"/>
      <c r="J127" s="4"/>
    </row>
    <row r="128" spans="2:13" ht="18" x14ac:dyDescent="0.35">
      <c r="B128" s="4"/>
      <c r="C128" s="4" t="s">
        <v>7</v>
      </c>
      <c r="D128" s="4"/>
      <c r="E128" s="4"/>
      <c r="F128" s="4" t="s">
        <v>57</v>
      </c>
      <c r="G128" s="4"/>
      <c r="H128" s="4"/>
      <c r="I128" s="4"/>
      <c r="J128" s="4"/>
    </row>
    <row r="129" spans="2:13" ht="18" x14ac:dyDescent="0.35">
      <c r="B129" s="4"/>
      <c r="C129" s="4"/>
      <c r="D129" s="4"/>
      <c r="E129" s="4"/>
      <c r="F129" s="4"/>
      <c r="G129" s="4"/>
      <c r="H129" s="4"/>
      <c r="I129" s="4"/>
      <c r="J129" s="4"/>
    </row>
    <row r="130" spans="2:13" ht="18" x14ac:dyDescent="0.35">
      <c r="B130" s="4"/>
      <c r="C130" s="4"/>
      <c r="D130" s="4"/>
      <c r="E130" s="4"/>
      <c r="F130" s="4"/>
      <c r="G130" s="4"/>
      <c r="H130" s="4"/>
      <c r="I130" s="4"/>
      <c r="J130" s="4"/>
    </row>
    <row r="131" spans="2:13" ht="18" x14ac:dyDescent="0.35">
      <c r="B131" s="4"/>
      <c r="C131" s="4" t="s">
        <v>8</v>
      </c>
      <c r="D131" s="4"/>
      <c r="E131" s="4"/>
      <c r="F131" s="4"/>
      <c r="G131" s="4"/>
      <c r="H131" s="4"/>
      <c r="I131" s="4"/>
      <c r="J131" s="4"/>
    </row>
    <row r="132" spans="2:13" ht="18" x14ac:dyDescent="0.35">
      <c r="B132" s="4"/>
      <c r="C132" s="4"/>
      <c r="D132" s="4"/>
      <c r="E132" s="4"/>
      <c r="F132" s="4"/>
      <c r="G132" s="4"/>
      <c r="H132" s="4"/>
      <c r="I132" s="4"/>
      <c r="J132" s="4"/>
    </row>
    <row r="133" spans="2:13" ht="18" x14ac:dyDescent="0.35">
      <c r="B133" s="4"/>
      <c r="C133" s="4"/>
      <c r="D133" s="4"/>
      <c r="E133" s="4"/>
      <c r="F133" s="4"/>
      <c r="G133" s="4"/>
      <c r="H133" s="4"/>
      <c r="I133" s="4"/>
      <c r="J133" s="4"/>
    </row>
    <row r="134" spans="2:13" ht="18" x14ac:dyDescent="0.35">
      <c r="B134" s="4"/>
      <c r="C134" s="4"/>
      <c r="D134" s="4"/>
      <c r="E134" s="4"/>
      <c r="F134" s="4"/>
      <c r="G134" s="4"/>
      <c r="H134" s="4"/>
      <c r="I134" s="4"/>
      <c r="J134" s="4"/>
    </row>
    <row r="135" spans="2:13" ht="18" x14ac:dyDescent="0.35">
      <c r="B135" s="4"/>
      <c r="C135" s="4" t="s">
        <v>9</v>
      </c>
      <c r="D135" s="4"/>
      <c r="E135" s="4" t="s">
        <v>58</v>
      </c>
      <c r="F135" s="4" cm="1">
        <f t="array" ref="F135">SUMSQ(M2:M36-E121)/34</f>
        <v>1586.1731092436978</v>
      </c>
      <c r="G135" s="4"/>
      <c r="H135" s="4"/>
      <c r="I135" s="4"/>
      <c r="J135" s="4"/>
    </row>
    <row r="136" spans="2:13" ht="18" x14ac:dyDescent="0.35">
      <c r="B136" s="4"/>
      <c r="C136" s="4"/>
      <c r="D136" s="4"/>
      <c r="E136" s="4" t="s">
        <v>51</v>
      </c>
      <c r="F136" s="4">
        <f>_xlfn.T.INV.2T(1-0.05/2,34)</f>
        <v>3.1569454930683243E-2</v>
      </c>
      <c r="G136" s="4"/>
      <c r="H136" s="4"/>
      <c r="I136" s="4"/>
      <c r="J136" s="4"/>
    </row>
    <row r="137" spans="2:13" ht="18" x14ac:dyDescent="0.35">
      <c r="B137" s="4"/>
      <c r="C137" s="4"/>
      <c r="D137" s="4"/>
      <c r="E137" s="4">
        <f>E121-F136*F135/SQRT(35)</f>
        <v>376.59298714585952</v>
      </c>
      <c r="F137" s="4" t="s">
        <v>59</v>
      </c>
      <c r="G137" s="4">
        <f>E121+F136*F135/SQRT(35)</f>
        <v>393.52129856842623</v>
      </c>
      <c r="H137" s="4"/>
      <c r="I137" s="4"/>
      <c r="J137" s="4"/>
    </row>
    <row r="138" spans="2:13" ht="18" x14ac:dyDescent="0.35">
      <c r="B138" s="4"/>
      <c r="C138" s="4"/>
      <c r="D138" s="4"/>
      <c r="E138" s="4"/>
      <c r="F138" s="4"/>
      <c r="G138" s="4"/>
      <c r="H138" s="4"/>
      <c r="I138" s="4"/>
      <c r="J138" s="4"/>
    </row>
    <row r="139" spans="2:13" ht="18" x14ac:dyDescent="0.35">
      <c r="B139" s="4"/>
      <c r="C139" s="4" t="s">
        <v>10</v>
      </c>
      <c r="D139" s="4"/>
      <c r="E139" s="4" t="s">
        <v>65</v>
      </c>
      <c r="F139" s="4"/>
      <c r="G139" s="4"/>
      <c r="H139" s="4"/>
      <c r="I139" s="4"/>
      <c r="J139" s="4"/>
    </row>
    <row r="140" spans="2:13" ht="18" x14ac:dyDescent="0.35">
      <c r="B140" s="4"/>
      <c r="C140" s="4"/>
      <c r="D140" s="4"/>
      <c r="E140" s="4"/>
      <c r="F140" s="4"/>
      <c r="G140" s="4"/>
      <c r="H140" s="4"/>
      <c r="I140" s="4"/>
      <c r="J140" s="4"/>
    </row>
    <row r="141" spans="2:13" ht="16.95" customHeight="1" x14ac:dyDescent="0.3">
      <c r="B141" s="14" t="s">
        <v>5</v>
      </c>
      <c r="C141" s="14"/>
      <c r="D141" s="14"/>
      <c r="E141" s="14"/>
      <c r="F141" s="14"/>
      <c r="G141" s="14"/>
      <c r="H141" s="14"/>
      <c r="I141" s="14"/>
      <c r="J141" s="14"/>
      <c r="K141" s="14"/>
      <c r="L141" s="14"/>
      <c r="M141" s="14"/>
    </row>
    <row r="142" spans="2:13" ht="28.05" customHeight="1" x14ac:dyDescent="0.3">
      <c r="B142" s="14"/>
      <c r="C142" s="14"/>
      <c r="D142" s="14"/>
      <c r="E142" s="14"/>
      <c r="F142" s="14"/>
      <c r="G142" s="14"/>
      <c r="H142" s="14"/>
      <c r="I142" s="14"/>
      <c r="J142" s="14"/>
      <c r="K142" s="14"/>
      <c r="L142" s="14"/>
      <c r="M142" s="14"/>
    </row>
    <row r="143" spans="2:13" ht="18" x14ac:dyDescent="0.35">
      <c r="B143" s="4"/>
      <c r="C143" s="4"/>
      <c r="D143" s="4"/>
      <c r="E143" s="4"/>
      <c r="F143" s="4"/>
      <c r="G143" s="4"/>
      <c r="H143" s="4"/>
      <c r="I143" s="4"/>
      <c r="J143" s="4"/>
    </row>
    <row r="144" spans="2:13" ht="18" x14ac:dyDescent="0.35">
      <c r="B144" s="4"/>
      <c r="C144" s="4" t="s">
        <v>7</v>
      </c>
      <c r="D144" s="4"/>
      <c r="E144" s="4"/>
      <c r="F144" s="4" t="s">
        <v>66</v>
      </c>
      <c r="G144" s="4"/>
      <c r="H144" s="4"/>
      <c r="I144" s="4"/>
      <c r="J144" s="4"/>
    </row>
    <row r="145" spans="2:10" ht="18" x14ac:dyDescent="0.35">
      <c r="B145" s="4"/>
      <c r="C145" s="4"/>
      <c r="D145" s="4"/>
      <c r="E145" s="4"/>
      <c r="F145" s="4"/>
      <c r="G145" s="4"/>
      <c r="H145" s="4"/>
      <c r="I145" s="4"/>
      <c r="J145" s="4"/>
    </row>
    <row r="146" spans="2:10" ht="18" x14ac:dyDescent="0.35">
      <c r="B146" s="4"/>
      <c r="C146" s="4"/>
      <c r="D146" s="4"/>
      <c r="E146" s="4"/>
      <c r="F146" s="4"/>
      <c r="G146" s="4"/>
      <c r="H146" s="4"/>
      <c r="I146" s="4"/>
      <c r="J146" s="4"/>
    </row>
    <row r="147" spans="2:10" ht="18" x14ac:dyDescent="0.35">
      <c r="B147" s="4"/>
      <c r="C147" s="4" t="s">
        <v>8</v>
      </c>
      <c r="D147" s="4"/>
      <c r="E147" s="4"/>
      <c r="F147" s="4"/>
      <c r="G147" s="4"/>
      <c r="H147" s="4"/>
      <c r="I147" s="4"/>
      <c r="J147" s="4"/>
    </row>
    <row r="148" spans="2:10" ht="18" x14ac:dyDescent="0.35">
      <c r="B148" s="4"/>
      <c r="C148" s="4"/>
      <c r="D148" s="4"/>
      <c r="E148" s="4"/>
      <c r="F148" s="4"/>
      <c r="G148" s="4"/>
      <c r="H148" s="4"/>
      <c r="I148" s="4"/>
      <c r="J148" s="4"/>
    </row>
    <row r="149" spans="2:10" ht="18" x14ac:dyDescent="0.35">
      <c r="B149" s="4"/>
      <c r="C149" s="4"/>
      <c r="D149" s="4"/>
      <c r="E149" s="4"/>
      <c r="F149" s="4"/>
      <c r="G149" s="4"/>
      <c r="H149" s="4"/>
      <c r="I149" s="4"/>
      <c r="J149" s="4"/>
    </row>
    <row r="150" spans="2:10" ht="18" x14ac:dyDescent="0.35">
      <c r="B150" s="4"/>
      <c r="C150" s="4" t="s">
        <v>9</v>
      </c>
      <c r="D150" s="4"/>
      <c r="E150" s="4">
        <f>35*_xlfn.VAR.P(M2:M36)/34</f>
        <v>1586.1731092436974</v>
      </c>
      <c r="F150" s="4"/>
      <c r="G150" s="4"/>
      <c r="H150" s="4"/>
      <c r="I150" s="4"/>
      <c r="J150" s="4"/>
    </row>
    <row r="151" spans="2:10" ht="18" x14ac:dyDescent="0.35">
      <c r="B151" s="4"/>
      <c r="C151" s="4"/>
      <c r="D151" s="4"/>
      <c r="E151" s="4"/>
      <c r="F151" s="4"/>
      <c r="G151" s="4"/>
      <c r="H151" s="4"/>
      <c r="I151" s="4"/>
      <c r="J151" s="4"/>
    </row>
    <row r="152" spans="2:10" ht="18" x14ac:dyDescent="0.35">
      <c r="B152" s="4"/>
      <c r="C152" s="4"/>
      <c r="D152" s="4"/>
      <c r="E152" s="4"/>
      <c r="F152" s="4"/>
      <c r="G152" s="4"/>
      <c r="H152" s="4"/>
      <c r="I152" s="4"/>
      <c r="J152" s="4"/>
    </row>
    <row r="153" spans="2:10" ht="18" x14ac:dyDescent="0.35">
      <c r="B153" s="4"/>
      <c r="C153" s="4"/>
      <c r="D153" s="4"/>
      <c r="E153" s="4"/>
      <c r="F153" s="4"/>
      <c r="G153" s="4"/>
      <c r="H153" s="4"/>
      <c r="I153" s="4"/>
      <c r="J153" s="4"/>
    </row>
    <row r="154" spans="2:10" ht="18" x14ac:dyDescent="0.35">
      <c r="B154" s="4" t="s">
        <v>6</v>
      </c>
      <c r="C154" s="4"/>
      <c r="D154" s="4"/>
      <c r="E154" s="4"/>
      <c r="F154" s="4"/>
      <c r="G154" s="4"/>
      <c r="H154" s="4"/>
      <c r="I154" s="4"/>
      <c r="J154" s="4"/>
    </row>
    <row r="155" spans="2:10" ht="18" x14ac:dyDescent="0.35">
      <c r="B155" s="4"/>
      <c r="C155" s="4"/>
      <c r="D155" s="4"/>
      <c r="E155" s="4"/>
      <c r="F155" s="4"/>
      <c r="G155" s="4"/>
      <c r="H155" s="4"/>
      <c r="I155" s="4"/>
      <c r="J155" s="4"/>
    </row>
    <row r="156" spans="2:10" ht="18" x14ac:dyDescent="0.35">
      <c r="B156" s="4"/>
      <c r="C156" s="4" t="s">
        <v>7</v>
      </c>
      <c r="D156" s="4"/>
      <c r="E156" s="4"/>
      <c r="F156" s="4" t="s">
        <v>60</v>
      </c>
      <c r="G156" s="4"/>
      <c r="H156" s="4"/>
      <c r="I156" s="4"/>
      <c r="J156" s="4"/>
    </row>
    <row r="157" spans="2:10" ht="18" x14ac:dyDescent="0.35">
      <c r="B157" s="4"/>
      <c r="C157" s="4"/>
      <c r="D157" s="4"/>
      <c r="E157" s="4"/>
      <c r="F157" s="4" t="s">
        <v>63</v>
      </c>
      <c r="G157" s="4"/>
      <c r="H157" s="4"/>
      <c r="I157" s="4"/>
      <c r="J157" s="4"/>
    </row>
    <row r="158" spans="2:10" ht="18" x14ac:dyDescent="0.35">
      <c r="B158" s="4"/>
      <c r="C158" s="4"/>
      <c r="D158" s="4"/>
      <c r="E158" s="4"/>
      <c r="F158" s="4"/>
      <c r="G158" s="4"/>
      <c r="H158" s="4"/>
      <c r="I158" s="4"/>
      <c r="J158" s="4"/>
    </row>
    <row r="159" spans="2:10" ht="18" x14ac:dyDescent="0.35">
      <c r="B159" s="4"/>
      <c r="C159" s="4" t="s">
        <v>8</v>
      </c>
      <c r="D159" s="4"/>
      <c r="E159" s="4"/>
      <c r="F159" s="4"/>
      <c r="G159" s="4"/>
      <c r="H159" s="4"/>
      <c r="I159" s="4"/>
      <c r="J159" s="4"/>
    </row>
    <row r="160" spans="2:10" ht="18" x14ac:dyDescent="0.35">
      <c r="B160" s="4"/>
      <c r="C160" s="4"/>
      <c r="D160" s="4"/>
      <c r="E160" s="4"/>
      <c r="F160" s="4"/>
      <c r="G160" s="4"/>
      <c r="H160" s="4"/>
      <c r="I160" s="4"/>
      <c r="J160" s="4"/>
    </row>
    <row r="161" spans="2:11" ht="18" x14ac:dyDescent="0.35">
      <c r="B161" s="4"/>
      <c r="C161" s="4"/>
      <c r="D161" s="4"/>
      <c r="E161" s="4"/>
      <c r="F161" s="4"/>
      <c r="G161" s="4"/>
      <c r="H161" s="4"/>
      <c r="I161" s="4"/>
      <c r="J161" s="4"/>
    </row>
    <row r="162" spans="2:11" ht="18" x14ac:dyDescent="0.35">
      <c r="B162" s="4"/>
      <c r="C162" s="4" t="s">
        <v>9</v>
      </c>
      <c r="D162" s="4"/>
      <c r="E162" s="4" t="s">
        <v>61</v>
      </c>
      <c r="F162" s="1">
        <f>_xlfn.CHISQ.INV(1-0.05/2,34)</f>
        <v>51.965995195121906</v>
      </c>
      <c r="G162" s="4"/>
      <c r="H162" s="4"/>
      <c r="I162" s="4"/>
      <c r="J162" s="4"/>
    </row>
    <row r="163" spans="2:11" ht="18" x14ac:dyDescent="0.35">
      <c r="B163" s="4"/>
      <c r="C163" s="4"/>
      <c r="D163" s="4"/>
      <c r="E163" s="4" t="s">
        <v>62</v>
      </c>
      <c r="F163" s="1">
        <f>_xlfn.CHISQ.INV(0.05/2,34)</f>
        <v>19.806252939214573</v>
      </c>
      <c r="G163" s="4"/>
      <c r="H163" s="4"/>
      <c r="I163" s="4"/>
      <c r="J163" s="4"/>
    </row>
    <row r="164" spans="2:11" ht="18" x14ac:dyDescent="0.35">
      <c r="B164" s="4"/>
      <c r="C164" s="4"/>
      <c r="D164" s="4"/>
      <c r="E164" s="4">
        <f>34*F135/(F162)</f>
        <v>1037.7918389090751</v>
      </c>
      <c r="F164" s="4" t="s">
        <v>50</v>
      </c>
      <c r="G164" s="4">
        <f>34*F135/(F163)</f>
        <v>2722.8717052032325</v>
      </c>
      <c r="H164" s="4"/>
      <c r="I164" s="4"/>
      <c r="J164" s="4"/>
    </row>
    <row r="165" spans="2:11" ht="18" x14ac:dyDescent="0.35">
      <c r="B165" s="4"/>
      <c r="C165" s="4"/>
      <c r="D165" s="4"/>
      <c r="G165" s="4"/>
      <c r="H165" s="4"/>
      <c r="I165" s="4"/>
      <c r="J165" s="4"/>
    </row>
    <row r="166" spans="2:11" ht="18" x14ac:dyDescent="0.35">
      <c r="B166" s="4"/>
      <c r="C166" s="4" t="s">
        <v>10</v>
      </c>
      <c r="D166" s="4"/>
      <c r="E166" s="4" t="s">
        <v>69</v>
      </c>
      <c r="F166" s="4"/>
      <c r="G166" s="4"/>
      <c r="H166" s="4"/>
      <c r="I166" s="4"/>
      <c r="J166" s="4"/>
    </row>
    <row r="167" spans="2:11" ht="18" x14ac:dyDescent="0.35">
      <c r="B167" s="4"/>
      <c r="C167" s="4"/>
      <c r="D167" s="4"/>
      <c r="E167" s="4" t="s">
        <v>64</v>
      </c>
      <c r="F167" s="4"/>
      <c r="G167" s="4"/>
      <c r="H167" s="4"/>
      <c r="I167" s="4"/>
      <c r="J167" s="4"/>
    </row>
    <row r="168" spans="2:11" ht="18" x14ac:dyDescent="0.35">
      <c r="B168" s="4"/>
      <c r="C168" s="4"/>
      <c r="D168" s="4"/>
      <c r="E168" s="4"/>
      <c r="F168" s="4"/>
      <c r="G168" s="4"/>
      <c r="H168" s="4"/>
      <c r="I168" s="4"/>
      <c r="J168" s="4"/>
    </row>
    <row r="169" spans="2:11" ht="18" x14ac:dyDescent="0.35">
      <c r="B169" s="4"/>
      <c r="C169" s="4"/>
      <c r="D169" s="4"/>
      <c r="E169" s="4"/>
      <c r="F169" s="4"/>
      <c r="G169" s="4"/>
      <c r="H169" s="4"/>
      <c r="I169" s="4"/>
      <c r="J169" s="4"/>
    </row>
    <row r="170" spans="2:11" ht="18" x14ac:dyDescent="0.35">
      <c r="C170" s="4"/>
      <c r="D170" s="4"/>
      <c r="E170" s="4"/>
      <c r="F170" s="4"/>
      <c r="G170" s="4"/>
      <c r="H170" s="4"/>
      <c r="I170" s="4"/>
      <c r="J170" s="4"/>
      <c r="K170" s="4"/>
    </row>
  </sheetData>
  <mergeCells count="2">
    <mergeCell ref="B141:M142"/>
    <mergeCell ref="B125:M126"/>
  </mergeCells>
  <printOptions horizontalCentered="1"/>
  <pageMargins left="0.45" right="0.45" top="0.5" bottom="0.25" header="0.3" footer="0.3"/>
  <pageSetup paperSize="9" scale="90" orientation="landscape" horizontalDpi="360" verticalDpi="360" r:id="rId1"/>
  <rowBreaks count="5" manualBreakCount="5">
    <brk id="37" max="16383" man="1"/>
    <brk id="72" max="16383" man="1"/>
    <brk id="99" max="16383" man="1"/>
    <brk id="115" max="16383" man="1"/>
    <brk id="140"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Sujet et consignes</vt:lpstr>
      <vt:lpstr>'Sujet et consignes'!Zone_d_impression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Bluem Juliette</cp:lastModifiedBy>
  <cp:lastPrinted>2021-01-26T16:42:59Z</cp:lastPrinted>
  <dcterms:created xsi:type="dcterms:W3CDTF">2021-01-21T15:20:08Z</dcterms:created>
  <dcterms:modified xsi:type="dcterms:W3CDTF">2021-02-10T16:32:38Z</dcterms:modified>
</cp:coreProperties>
</file>