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4A\"/>
    </mc:Choice>
  </mc:AlternateContent>
  <xr:revisionPtr revIDLastSave="0" documentId="13_ncr:1_{7600DC60-0207-4C80-A8D3-15A17AEFEF9F}" xr6:coauthVersionLast="47" xr6:coauthVersionMax="47" xr10:uidLastSave="{00000000-0000-0000-0000-000000000000}"/>
  <bookViews>
    <workbookView xWindow="-93" yWindow="-93" windowWidth="25786" windowHeight="13866" activeTab="1" xr2:uid="{C1B6E706-2E5D-4548-8EFE-D0FD9CE47F0A}"/>
  </bookViews>
  <sheets>
    <sheet name="S7" sheetId="3" r:id="rId1"/>
    <sheet name="S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9" i="1"/>
  <c r="I17" i="1"/>
  <c r="D17" i="1"/>
  <c r="C26" i="3"/>
  <c r="C24" i="3"/>
  <c r="C25" i="3"/>
  <c r="I12" i="3"/>
  <c r="I4" i="3"/>
  <c r="I5" i="3"/>
  <c r="I21" i="3"/>
  <c r="I18" i="3"/>
  <c r="I17" i="3"/>
  <c r="I16" i="3"/>
  <c r="I15" i="3"/>
  <c r="I11" i="3"/>
  <c r="I10" i="3"/>
  <c r="I9" i="3"/>
  <c r="I6" i="3"/>
  <c r="I5" i="1" l="1"/>
  <c r="I8" i="1"/>
  <c r="I9" i="1"/>
  <c r="I10" i="1"/>
  <c r="I11" i="1"/>
  <c r="I12" i="1"/>
  <c r="I15" i="1"/>
  <c r="I16" i="1"/>
  <c r="I18" i="1"/>
  <c r="I19" i="1"/>
  <c r="I20" i="1"/>
  <c r="I4" i="1"/>
  <c r="C26" i="1" l="1"/>
  <c r="B1" i="1" s="1"/>
  <c r="C28" i="1"/>
  <c r="B1" i="3"/>
</calcChain>
</file>

<file path=xl/sharedStrings.xml><?xml version="1.0" encoding="utf-8"?>
<sst xmlns="http://schemas.openxmlformats.org/spreadsheetml/2006/main" count="81" uniqueCount="43">
  <si>
    <t>Systèmes distribués</t>
  </si>
  <si>
    <t>Apprentissage de modèles dynamiques</t>
  </si>
  <si>
    <t>Simulation d'entreprise</t>
  </si>
  <si>
    <t>Génie Logiciel 2</t>
  </si>
  <si>
    <t>Méthodes d'optimisation &amp; applications</t>
  </si>
  <si>
    <t>Automatique numérique</t>
  </si>
  <si>
    <t>Cybersécurité</t>
  </si>
  <si>
    <t>Méthodes de travail inter-équipes</t>
  </si>
  <si>
    <t>Robotique mobile autonome</t>
  </si>
  <si>
    <t>Contrôle d'accès réseau &amp; authentification</t>
  </si>
  <si>
    <t>Sécurité &amp; analyse des risques</t>
  </si>
  <si>
    <t xml:space="preserve">Semestre 8 </t>
  </si>
  <si>
    <t>P3 semaine 1 à 5 - 3 jan 2022 - 4 fév 2022</t>
  </si>
  <si>
    <t>P4 semaine 10 à 14 - 7 mars 2022 - 8 avril 2022</t>
  </si>
  <si>
    <t>P5 semaine 19 à 23 - 9 mai 2022 - 10 juin 2022</t>
  </si>
  <si>
    <t>Projet interne transversale</t>
  </si>
  <si>
    <t>Anglais</t>
  </si>
  <si>
    <t>Coeffs</t>
  </si>
  <si>
    <t>UE</t>
  </si>
  <si>
    <t>Sécurité des réseaux</t>
  </si>
  <si>
    <t>Informatique</t>
  </si>
  <si>
    <t>Automatique, Optimisation &amp; Robotique</t>
  </si>
  <si>
    <t>Projet, SHEJS &amp; langue II</t>
  </si>
  <si>
    <t>Activités en entreprise</t>
  </si>
  <si>
    <t>Notes</t>
  </si>
  <si>
    <t>Moyenne</t>
  </si>
  <si>
    <t>coeffs</t>
  </si>
  <si>
    <t>/20</t>
  </si>
  <si>
    <t>Mécatronique</t>
  </si>
  <si>
    <t>P1 semaine 35 à 39 - 1 Sept 2021 - 2 Oct 2021</t>
  </si>
  <si>
    <t>Génie logiciel</t>
  </si>
  <si>
    <t>Sécurité informatique et réseaux</t>
  </si>
  <si>
    <t>Programmation réseau 2</t>
  </si>
  <si>
    <t>Traitement de données &amp; plan d'expériences</t>
  </si>
  <si>
    <t>P2 semaine 45 à 48 - 8 nov 2021 - 3 dec 2021</t>
  </si>
  <si>
    <t>Transmissions numériques pour les télécom</t>
  </si>
  <si>
    <t>Ethique et Responsabilité de l'Ingénieur</t>
  </si>
  <si>
    <t>Traitement numérique du signal</t>
  </si>
  <si>
    <t>P3 semaine 1 à 3 - 3 janv 2022 - 21 janv 2022</t>
  </si>
  <si>
    <t>Gestion de l'entreprise</t>
  </si>
  <si>
    <t>Informatique &amp; Sécurité</t>
  </si>
  <si>
    <t>Automatique, Communications Numériques &amp; Télécoms</t>
  </si>
  <si>
    <t>Semestre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</si>
</sst>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27"/>
  <sheetViews>
    <sheetView workbookViewId="0">
      <selection activeCell="A34" sqref="A34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42</v>
      </c>
      <c r="B1" s="7">
        <f>IFERROR(SUMPRODUCT(C24:C27,B24:B27)/SUM(B24:B27),"")</f>
        <v>14.678000000000001</v>
      </c>
      <c r="C1" s="2" t="s">
        <v>27</v>
      </c>
    </row>
    <row r="3" spans="1:9" x14ac:dyDescent="0.5">
      <c r="A3" s="1" t="s">
        <v>29</v>
      </c>
      <c r="B3" s="1" t="s">
        <v>18</v>
      </c>
      <c r="C3" s="1" t="s">
        <v>17</v>
      </c>
      <c r="D3" s="9" t="s">
        <v>24</v>
      </c>
      <c r="E3" s="9"/>
      <c r="F3" s="9"/>
      <c r="G3" s="9"/>
      <c r="H3" s="9"/>
      <c r="I3" s="4" t="s">
        <v>25</v>
      </c>
    </row>
    <row r="4" spans="1:9" x14ac:dyDescent="0.5">
      <c r="A4" s="6" t="s">
        <v>30</v>
      </c>
      <c r="B4" s="6" t="s">
        <v>40</v>
      </c>
      <c r="C4" s="6">
        <v>1</v>
      </c>
      <c r="D4" s="5">
        <v>12.75</v>
      </c>
      <c r="E4" s="5"/>
      <c r="F4" s="5"/>
      <c r="G4" s="5"/>
      <c r="H4" s="5"/>
      <c r="I4">
        <f t="shared" ref="I4:I5" si="0">IFERROR(AVERAGE(D4:H4),"")</f>
        <v>12.75</v>
      </c>
    </row>
    <row r="5" spans="1:9" x14ac:dyDescent="0.5">
      <c r="A5" s="6" t="s">
        <v>31</v>
      </c>
      <c r="B5" s="6" t="s">
        <v>40</v>
      </c>
      <c r="C5" s="6">
        <v>1</v>
      </c>
      <c r="D5" s="5">
        <v>14.5</v>
      </c>
      <c r="E5" s="5"/>
      <c r="F5" s="5"/>
      <c r="G5" s="5"/>
      <c r="H5" s="5"/>
      <c r="I5">
        <f t="shared" si="0"/>
        <v>14.5</v>
      </c>
    </row>
    <row r="6" spans="1:9" x14ac:dyDescent="0.5">
      <c r="A6" s="6" t="s">
        <v>33</v>
      </c>
      <c r="B6" t="s">
        <v>41</v>
      </c>
      <c r="C6" s="6">
        <v>1</v>
      </c>
      <c r="D6">
        <v>13.19</v>
      </c>
      <c r="I6">
        <f>IFERROR(AVERAGE(D6:H6),"")</f>
        <v>13.19</v>
      </c>
    </row>
    <row r="7" spans="1:9" x14ac:dyDescent="0.5">
      <c r="C7" s="6"/>
    </row>
    <row r="8" spans="1:9" x14ac:dyDescent="0.5">
      <c r="A8" s="1" t="s">
        <v>34</v>
      </c>
      <c r="B8" s="1"/>
      <c r="C8" s="6"/>
    </row>
    <row r="9" spans="1:9" x14ac:dyDescent="0.5">
      <c r="A9" t="s">
        <v>35</v>
      </c>
      <c r="B9" t="s">
        <v>41</v>
      </c>
      <c r="C9" s="6">
        <v>1</v>
      </c>
      <c r="D9">
        <v>13.2</v>
      </c>
      <c r="I9">
        <f t="shared" ref="I9:I21" si="1">IFERROR(AVERAGE(D9:H9),"")</f>
        <v>13.2</v>
      </c>
    </row>
    <row r="10" spans="1:9" x14ac:dyDescent="0.5">
      <c r="A10" t="s">
        <v>36</v>
      </c>
      <c r="B10" t="s">
        <v>22</v>
      </c>
      <c r="C10" s="6">
        <v>1</v>
      </c>
      <c r="D10">
        <v>15</v>
      </c>
      <c r="I10">
        <f t="shared" si="1"/>
        <v>15</v>
      </c>
    </row>
    <row r="11" spans="1:9" x14ac:dyDescent="0.5">
      <c r="A11" t="s">
        <v>37</v>
      </c>
      <c r="B11" t="s">
        <v>41</v>
      </c>
      <c r="C11" s="6">
        <v>1</v>
      </c>
      <c r="D11">
        <v>9</v>
      </c>
      <c r="I11">
        <f t="shared" si="1"/>
        <v>9</v>
      </c>
    </row>
    <row r="12" spans="1:9" x14ac:dyDescent="0.5">
      <c r="A12" t="s">
        <v>32</v>
      </c>
      <c r="B12" s="6" t="s">
        <v>40</v>
      </c>
      <c r="C12" s="6">
        <v>1</v>
      </c>
      <c r="D12">
        <v>10.3</v>
      </c>
      <c r="I12">
        <f t="shared" si="1"/>
        <v>10.3</v>
      </c>
    </row>
    <row r="13" spans="1:9" x14ac:dyDescent="0.5">
      <c r="C13" s="6"/>
    </row>
    <row r="14" spans="1:9" x14ac:dyDescent="0.5">
      <c r="A14" s="1" t="s">
        <v>38</v>
      </c>
      <c r="B14" s="1"/>
      <c r="C14" s="6"/>
    </row>
    <row r="15" spans="1:9" x14ac:dyDescent="0.5">
      <c r="A15" t="s">
        <v>16</v>
      </c>
      <c r="B15" t="s">
        <v>22</v>
      </c>
      <c r="C15" s="6">
        <v>2</v>
      </c>
      <c r="D15">
        <v>14.3</v>
      </c>
      <c r="I15">
        <f t="shared" si="1"/>
        <v>14.3</v>
      </c>
    </row>
    <row r="16" spans="1:9" x14ac:dyDescent="0.5">
      <c r="A16" t="s">
        <v>39</v>
      </c>
      <c r="B16" t="s">
        <v>22</v>
      </c>
      <c r="C16" s="6">
        <v>2</v>
      </c>
      <c r="D16">
        <v>10.75</v>
      </c>
      <c r="I16">
        <f t="shared" si="1"/>
        <v>10.75</v>
      </c>
    </row>
    <row r="17" spans="1:9" x14ac:dyDescent="0.5">
      <c r="A17" t="s">
        <v>28</v>
      </c>
      <c r="B17" t="s">
        <v>41</v>
      </c>
      <c r="C17" s="6">
        <v>1</v>
      </c>
      <c r="D17">
        <v>15</v>
      </c>
      <c r="I17">
        <f t="shared" si="1"/>
        <v>15</v>
      </c>
    </row>
    <row r="18" spans="1:9" x14ac:dyDescent="0.5">
      <c r="A18" t="s">
        <v>15</v>
      </c>
      <c r="B18" t="s">
        <v>22</v>
      </c>
      <c r="C18" s="6">
        <v>4</v>
      </c>
      <c r="D18">
        <v>19</v>
      </c>
      <c r="I18">
        <f t="shared" si="1"/>
        <v>19</v>
      </c>
    </row>
    <row r="19" spans="1:9" x14ac:dyDescent="0.5">
      <c r="C19" s="6"/>
    </row>
    <row r="21" spans="1:9" x14ac:dyDescent="0.5">
      <c r="I21" t="str">
        <f t="shared" si="1"/>
        <v/>
      </c>
    </row>
    <row r="23" spans="1:9" x14ac:dyDescent="0.5">
      <c r="A23" t="s">
        <v>18</v>
      </c>
      <c r="B23" t="s">
        <v>26</v>
      </c>
      <c r="C23" t="s">
        <v>25</v>
      </c>
    </row>
    <row r="24" spans="1:9" x14ac:dyDescent="0.5">
      <c r="A24" s="6" t="s">
        <v>40</v>
      </c>
      <c r="B24" s="3">
        <v>8</v>
      </c>
      <c r="C24">
        <f>IFERROR(AVERAGE(I4,I5,I12),0)</f>
        <v>12.516666666666666</v>
      </c>
    </row>
    <row r="25" spans="1:9" x14ac:dyDescent="0.5">
      <c r="A25" t="s">
        <v>41</v>
      </c>
      <c r="B25" s="3">
        <v>8</v>
      </c>
      <c r="C25">
        <f>IFERROR(AVERAGE(I6,I9,I11,I17),0)</f>
        <v>12.5975</v>
      </c>
    </row>
    <row r="26" spans="1:9" x14ac:dyDescent="0.5">
      <c r="A26" t="s">
        <v>22</v>
      </c>
      <c r="B26" s="3">
        <v>6</v>
      </c>
      <c r="C26">
        <f>IFERROR((C10*I10+C15*I15+C16*I16+C18*I18)/9,0)</f>
        <v>15.677777777777777</v>
      </c>
    </row>
    <row r="27" spans="1:9" x14ac:dyDescent="0.5">
      <c r="A27" t="s">
        <v>23</v>
      </c>
      <c r="B27" s="3">
        <v>8</v>
      </c>
      <c r="C27">
        <v>18.170000000000002</v>
      </c>
    </row>
  </sheetData>
  <mergeCells count="1">
    <mergeCell ref="D3:H3"/>
  </mergeCells>
  <conditionalFormatting sqref="I4:I6 I15:I21 I9:I12">
    <cfRule type="cellIs" dxfId="15" priority="5" operator="equal">
      <formula>""</formula>
    </cfRule>
    <cfRule type="cellIs" dxfId="14" priority="6" operator="greaterThan">
      <formula>15</formula>
    </cfRule>
    <cfRule type="cellIs" dxfId="13" priority="7" operator="between">
      <formula>10</formula>
      <formula>15</formula>
    </cfRule>
    <cfRule type="cellIs" dxfId="12" priority="8" operator="lessThan">
      <formula>10</formula>
    </cfRule>
  </conditionalFormatting>
  <conditionalFormatting sqref="C24:C27">
    <cfRule type="cellIs" dxfId="11" priority="1" operator="greaterThan">
      <formula>15</formula>
    </cfRule>
    <cfRule type="cellIs" dxfId="10" priority="2" operator="equal">
      <formula>0</formula>
    </cfRule>
    <cfRule type="cellIs" dxfId="9" priority="3" operator="lessThan">
      <formula>10</formula>
    </cfRule>
    <cfRule type="cellIs" dxfId="8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4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BC02-4A7A-48A4-8ACD-019EA6A3E612}">
  <dimension ref="A1:I30"/>
  <sheetViews>
    <sheetView tabSelected="1" workbookViewId="0">
      <selection activeCell="F21" sqref="F21"/>
    </sheetView>
  </sheetViews>
  <sheetFormatPr baseColWidth="10" defaultRowHeight="14.35" x14ac:dyDescent="0.5"/>
  <cols>
    <col min="1" max="1" width="41.1171875" bestFit="1" customWidth="1"/>
    <col min="2" max="2" width="37.5859375" bestFit="1" customWidth="1"/>
    <col min="3" max="3" width="9.41015625" bestFit="1" customWidth="1"/>
  </cols>
  <sheetData>
    <row r="1" spans="1:9" ht="18" x14ac:dyDescent="0.6">
      <c r="A1" s="2" t="s">
        <v>11</v>
      </c>
      <c r="B1" s="2">
        <f>IFERROR(SUMPRODUCT(C26:C30,B26:B30)/SUM(B26:B30),"")</f>
        <v>10.408666666666667</v>
      </c>
      <c r="C1" s="2" t="s">
        <v>27</v>
      </c>
    </row>
    <row r="3" spans="1:9" x14ac:dyDescent="0.5">
      <c r="A3" s="1" t="s">
        <v>12</v>
      </c>
      <c r="B3" s="1" t="s">
        <v>18</v>
      </c>
      <c r="C3" s="1" t="s">
        <v>17</v>
      </c>
      <c r="D3" s="9" t="s">
        <v>24</v>
      </c>
      <c r="E3" s="9"/>
      <c r="F3" s="9"/>
      <c r="G3" s="9"/>
      <c r="H3" s="9"/>
      <c r="I3" s="4" t="s">
        <v>25</v>
      </c>
    </row>
    <row r="4" spans="1:9" x14ac:dyDescent="0.5">
      <c r="A4" t="s">
        <v>0</v>
      </c>
      <c r="B4" t="s">
        <v>20</v>
      </c>
      <c r="C4">
        <v>1</v>
      </c>
      <c r="I4" t="str">
        <f>IFERROR(AVERAGE(D4:H4),"")</f>
        <v/>
      </c>
    </row>
    <row r="5" spans="1:9" x14ac:dyDescent="0.5">
      <c r="A5" t="s">
        <v>1</v>
      </c>
      <c r="B5" t="s">
        <v>21</v>
      </c>
      <c r="C5">
        <v>1</v>
      </c>
      <c r="D5">
        <v>10</v>
      </c>
      <c r="I5">
        <f t="shared" ref="I5:I20" si="0">IFERROR(AVERAGE(D5:H5),"")</f>
        <v>10</v>
      </c>
    </row>
    <row r="7" spans="1:9" x14ac:dyDescent="0.5">
      <c r="A7" s="1" t="s">
        <v>13</v>
      </c>
      <c r="B7" s="1"/>
      <c r="C7" s="1"/>
    </row>
    <row r="8" spans="1:9" x14ac:dyDescent="0.5">
      <c r="A8" t="s">
        <v>2</v>
      </c>
      <c r="B8" t="s">
        <v>22</v>
      </c>
      <c r="C8">
        <v>2</v>
      </c>
      <c r="D8">
        <v>15.8</v>
      </c>
      <c r="I8">
        <f t="shared" si="0"/>
        <v>15.8</v>
      </c>
    </row>
    <row r="9" spans="1:9" x14ac:dyDescent="0.5">
      <c r="A9" t="s">
        <v>3</v>
      </c>
      <c r="B9" t="s">
        <v>20</v>
      </c>
      <c r="C9">
        <v>1</v>
      </c>
      <c r="D9">
        <v>18</v>
      </c>
      <c r="E9">
        <v>18</v>
      </c>
      <c r="F9">
        <v>16</v>
      </c>
      <c r="G9">
        <v>10</v>
      </c>
      <c r="H9">
        <v>6</v>
      </c>
      <c r="I9">
        <f t="shared" si="0"/>
        <v>13.6</v>
      </c>
    </row>
    <row r="10" spans="1:9" x14ac:dyDescent="0.5">
      <c r="A10" t="s">
        <v>4</v>
      </c>
      <c r="B10" t="s">
        <v>21</v>
      </c>
      <c r="C10">
        <v>1</v>
      </c>
      <c r="D10">
        <v>20</v>
      </c>
      <c r="I10">
        <f t="shared" si="0"/>
        <v>20</v>
      </c>
    </row>
    <row r="11" spans="1:9" x14ac:dyDescent="0.5">
      <c r="A11" t="s">
        <v>5</v>
      </c>
      <c r="B11" t="s">
        <v>21</v>
      </c>
      <c r="C11">
        <v>1</v>
      </c>
      <c r="D11">
        <v>13.33</v>
      </c>
      <c r="I11">
        <f t="shared" si="0"/>
        <v>13.33</v>
      </c>
    </row>
    <row r="12" spans="1:9" x14ac:dyDescent="0.5">
      <c r="A12" t="s">
        <v>6</v>
      </c>
      <c r="B12" t="s">
        <v>19</v>
      </c>
      <c r="C12">
        <v>1</v>
      </c>
      <c r="D12">
        <v>17</v>
      </c>
      <c r="I12">
        <f t="shared" si="0"/>
        <v>17</v>
      </c>
    </row>
    <row r="14" spans="1:9" x14ac:dyDescent="0.5">
      <c r="A14" s="1" t="s">
        <v>14</v>
      </c>
      <c r="B14" s="1"/>
      <c r="C14" s="1"/>
    </row>
    <row r="15" spans="1:9" x14ac:dyDescent="0.5">
      <c r="A15" t="s">
        <v>7</v>
      </c>
      <c r="B15" t="s">
        <v>22</v>
      </c>
      <c r="C15">
        <v>1</v>
      </c>
      <c r="I15" t="str">
        <f t="shared" si="0"/>
        <v/>
      </c>
    </row>
    <row r="16" spans="1:9" x14ac:dyDescent="0.5">
      <c r="A16" t="s">
        <v>8</v>
      </c>
      <c r="B16" t="s">
        <v>21</v>
      </c>
      <c r="C16">
        <v>1</v>
      </c>
      <c r="I16" t="str">
        <f t="shared" si="0"/>
        <v/>
      </c>
    </row>
    <row r="17" spans="1:9" x14ac:dyDescent="0.5">
      <c r="A17" t="s">
        <v>16</v>
      </c>
      <c r="B17" t="s">
        <v>22</v>
      </c>
      <c r="C17">
        <v>2</v>
      </c>
      <c r="D17">
        <f>4.5*4</f>
        <v>18</v>
      </c>
      <c r="E17">
        <v>20</v>
      </c>
      <c r="F17">
        <v>17</v>
      </c>
      <c r="G17">
        <v>15</v>
      </c>
      <c r="H17">
        <v>18</v>
      </c>
      <c r="I17" s="8">
        <f>IFERROR(AVERAGE(D17:H17),"")</f>
        <v>17.600000000000001</v>
      </c>
    </row>
    <row r="18" spans="1:9" x14ac:dyDescent="0.5">
      <c r="A18" t="s">
        <v>9</v>
      </c>
      <c r="B18" t="s">
        <v>19</v>
      </c>
      <c r="C18">
        <v>1</v>
      </c>
      <c r="I18" t="str">
        <f t="shared" si="0"/>
        <v/>
      </c>
    </row>
    <row r="19" spans="1:9" x14ac:dyDescent="0.5">
      <c r="A19" t="s">
        <v>10</v>
      </c>
      <c r="B19" t="s">
        <v>19</v>
      </c>
      <c r="C19">
        <v>2</v>
      </c>
      <c r="I19" t="str">
        <f t="shared" si="0"/>
        <v/>
      </c>
    </row>
    <row r="20" spans="1:9" x14ac:dyDescent="0.5">
      <c r="A20" t="s">
        <v>15</v>
      </c>
      <c r="B20" t="s">
        <v>22</v>
      </c>
      <c r="C20">
        <v>4</v>
      </c>
      <c r="I20" t="str">
        <f t="shared" si="0"/>
        <v/>
      </c>
    </row>
    <row r="25" spans="1:9" x14ac:dyDescent="0.5">
      <c r="A25" t="s">
        <v>18</v>
      </c>
      <c r="B25" t="s">
        <v>26</v>
      </c>
      <c r="C25" t="s">
        <v>25</v>
      </c>
    </row>
    <row r="26" spans="1:9" x14ac:dyDescent="0.5">
      <c r="A26" t="s">
        <v>19</v>
      </c>
      <c r="B26" s="3">
        <v>5</v>
      </c>
      <c r="C26">
        <f>IFERROR((C12*I12+C18*I18+C19*I19)/4,0)</f>
        <v>0</v>
      </c>
    </row>
    <row r="27" spans="1:9" x14ac:dyDescent="0.5">
      <c r="A27" t="s">
        <v>20</v>
      </c>
      <c r="B27" s="3">
        <v>5</v>
      </c>
      <c r="C27">
        <f>IFERROR(AVERAGE(I4,I9),0)</f>
        <v>13.6</v>
      </c>
    </row>
    <row r="28" spans="1:9" x14ac:dyDescent="0.5">
      <c r="A28" t="s">
        <v>21</v>
      </c>
      <c r="B28" s="3">
        <v>6</v>
      </c>
      <c r="C28">
        <f>IFERROR(AVERAGE(I5,I10,I11,I16),"")</f>
        <v>14.443333333333333</v>
      </c>
    </row>
    <row r="29" spans="1:9" x14ac:dyDescent="0.5">
      <c r="A29" t="s">
        <v>22</v>
      </c>
      <c r="B29" s="3">
        <v>6</v>
      </c>
      <c r="C29">
        <f>IFERROR((C8*I8+C15*I15+C17*I17+C20*I20)/9,0)</f>
        <v>0</v>
      </c>
    </row>
    <row r="30" spans="1:9" x14ac:dyDescent="0.5">
      <c r="A30" t="s">
        <v>23</v>
      </c>
      <c r="B30" s="3">
        <v>8</v>
      </c>
      <c r="C30">
        <v>19.7</v>
      </c>
    </row>
  </sheetData>
  <mergeCells count="1">
    <mergeCell ref="D3:H3"/>
  </mergeCells>
  <conditionalFormatting sqref="I15:I20 I8:I12 I4:I5">
    <cfRule type="cellIs" dxfId="7" priority="5" operator="equal">
      <formula>""</formula>
    </cfRule>
    <cfRule type="cellIs" dxfId="6" priority="7" operator="between">
      <formula>10</formula>
      <formula>15</formula>
    </cfRule>
    <cfRule type="cellIs" dxfId="5" priority="8" operator="lessThan">
      <formula>10</formula>
    </cfRule>
    <cfRule type="cellIs" dxfId="4" priority="9" operator="greaterThan">
      <formula>15</formula>
    </cfRule>
  </conditionalFormatting>
  <conditionalFormatting sqref="C26:C30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4 I5:I16 I18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2022-05-31T12:10:51Z</dcterms:modified>
</cp:coreProperties>
</file>