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cal\Desktop\Stat\"/>
    </mc:Choice>
  </mc:AlternateContent>
  <bookViews>
    <workbookView xWindow="0" yWindow="0" windowWidth="14355" windowHeight="9210" activeTab="1"/>
  </bookViews>
  <sheets>
    <sheet name="Arkusz1" sheetId="1" r:id="rId1"/>
    <sheet name="Arkusz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C20" i="2"/>
  <c r="C18" i="2"/>
  <c r="C17" i="2"/>
  <c r="C3" i="2"/>
  <c r="C4" i="2"/>
  <c r="C5" i="2"/>
  <c r="C6" i="2"/>
  <c r="C7" i="2"/>
  <c r="C8" i="2"/>
  <c r="C9" i="2"/>
  <c r="C10" i="2"/>
  <c r="C11" i="2"/>
  <c r="C2" i="2"/>
  <c r="C15" i="2"/>
  <c r="C17" i="1" l="1"/>
  <c r="C13" i="1"/>
  <c r="E7" i="1"/>
  <c r="E9" i="1"/>
  <c r="C4" i="1"/>
  <c r="E4" i="1" s="1"/>
  <c r="C5" i="1"/>
  <c r="E5" i="1" s="1"/>
  <c r="C6" i="1"/>
  <c r="E6" i="1" s="1"/>
  <c r="C7" i="1"/>
  <c r="C8" i="1"/>
  <c r="E8" i="1" s="1"/>
  <c r="C9" i="1"/>
  <c r="C3" i="1"/>
  <c r="E3" i="1" s="1"/>
  <c r="C14" i="1" l="1"/>
  <c r="F3" i="1" s="1"/>
  <c r="F6" i="1"/>
  <c r="F5" i="1" l="1"/>
  <c r="F9" i="1"/>
  <c r="F4" i="1"/>
  <c r="C15" i="1" s="1"/>
  <c r="C16" i="1" s="1"/>
  <c r="F8" i="1"/>
  <c r="F7" i="1"/>
  <c r="C21" i="1" l="1"/>
  <c r="C20" i="1"/>
  <c r="C16" i="2"/>
</calcChain>
</file>

<file path=xl/sharedStrings.xml><?xml version="1.0" encoding="utf-8"?>
<sst xmlns="http://schemas.openxmlformats.org/spreadsheetml/2006/main" count="27" uniqueCount="20">
  <si>
    <t>czas efektu</t>
  </si>
  <si>
    <t>liczba doświadczeń ni</t>
  </si>
  <si>
    <t>xi*ni</t>
  </si>
  <si>
    <t>(x_i-średnia)^2*ni</t>
  </si>
  <si>
    <t>alfa</t>
  </si>
  <si>
    <t>n</t>
  </si>
  <si>
    <t>średnia x</t>
  </si>
  <si>
    <t>wariancja s^2</t>
  </si>
  <si>
    <t>odch. Stand. S</t>
  </si>
  <si>
    <t>U alfa</t>
  </si>
  <si>
    <t>a</t>
  </si>
  <si>
    <t>b</t>
  </si>
  <si>
    <t>P(0,65&lt;m&lt;0,69)=0,95</t>
  </si>
  <si>
    <t>Przedział(0,65;0,69) pokrywa nieznaną wartość średniego czasu trwania efektu świetlnego z prawdopodobieństwem równym 0,95.</t>
  </si>
  <si>
    <t>lp</t>
  </si>
  <si>
    <t>czasy</t>
  </si>
  <si>
    <t>środek przedziału xi</t>
  </si>
  <si>
    <t>t alfa</t>
  </si>
  <si>
    <t>(xi-x)^2</t>
  </si>
  <si>
    <t>P(16&lt;m&lt;23,9)=0,95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</si>
</sst>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15" sqref="C15"/>
    </sheetView>
  </sheetViews>
  <sheetFormatPr defaultColWidth="9" defaultRowHeight="15" x14ac:dyDescent="0.25"/>
  <cols>
    <col min="1" max="1" width="12.7109375" customWidth="1"/>
    <col min="2" max="2" width="14.28515625" customWidth="1"/>
    <col min="3" max="3" width="19.42578125" bestFit="1" customWidth="1"/>
    <col min="4" max="4" width="20.28515625" bestFit="1" customWidth="1"/>
    <col min="5" max="5" width="6" bestFit="1" customWidth="1"/>
    <col min="6" max="6" width="17.28515625" bestFit="1" customWidth="1"/>
  </cols>
  <sheetData>
    <row r="1" spans="1:6" x14ac:dyDescent="0.25">
      <c r="A1" s="5" t="s">
        <v>0</v>
      </c>
      <c r="B1" s="6"/>
      <c r="C1" s="6" t="s">
        <v>16</v>
      </c>
      <c r="D1" s="6" t="s">
        <v>1</v>
      </c>
      <c r="E1" s="6" t="s">
        <v>2</v>
      </c>
      <c r="F1" s="9" t="s">
        <v>3</v>
      </c>
    </row>
    <row r="2" spans="1:6" ht="15.75" thickBot="1" x14ac:dyDescent="0.3">
      <c r="A2" s="7"/>
      <c r="B2" s="8"/>
      <c r="C2" s="8"/>
      <c r="D2" s="8"/>
      <c r="E2" s="8"/>
      <c r="F2" s="10"/>
    </row>
    <row r="3" spans="1:6" x14ac:dyDescent="0.25">
      <c r="A3" s="3">
        <v>0</v>
      </c>
      <c r="B3" s="3">
        <v>0.2</v>
      </c>
      <c r="C3" s="3">
        <f>(A3+B3)/2</f>
        <v>0.1</v>
      </c>
      <c r="D3" s="3">
        <v>50</v>
      </c>
      <c r="E3" s="3">
        <f>C3*D3</f>
        <v>5</v>
      </c>
      <c r="F3" s="3">
        <f>(C3-$C$14)^2*D3</f>
        <v>16.404992000000004</v>
      </c>
    </row>
    <row r="4" spans="1:6" x14ac:dyDescent="0.25">
      <c r="A4" s="2">
        <v>0.2</v>
      </c>
      <c r="B4" s="2">
        <v>0.4</v>
      </c>
      <c r="C4" s="2">
        <f t="shared" ref="C4:C9" si="0">(A4+B4)/2</f>
        <v>0.30000000000000004</v>
      </c>
      <c r="D4" s="2">
        <v>128</v>
      </c>
      <c r="E4" s="2">
        <f t="shared" ref="E4:E9" si="1">C4*D4</f>
        <v>38.400000000000006</v>
      </c>
      <c r="F4" s="3">
        <f t="shared" ref="F4:F9" si="2">(C4-$C$14)^2*D4</f>
        <v>17.789419520000003</v>
      </c>
    </row>
    <row r="5" spans="1:6" x14ac:dyDescent="0.25">
      <c r="A5" s="2">
        <v>0.4</v>
      </c>
      <c r="B5" s="2">
        <v>0.6</v>
      </c>
      <c r="C5" s="2">
        <f t="shared" si="0"/>
        <v>0.5</v>
      </c>
      <c r="D5" s="2">
        <v>245</v>
      </c>
      <c r="E5" s="2">
        <f t="shared" si="1"/>
        <v>122.5</v>
      </c>
      <c r="F5" s="3">
        <f t="shared" si="2"/>
        <v>7.3156608000000052</v>
      </c>
    </row>
    <row r="6" spans="1:6" x14ac:dyDescent="0.25">
      <c r="A6" s="2">
        <v>0.6</v>
      </c>
      <c r="B6" s="2">
        <v>0.8</v>
      </c>
      <c r="C6" s="2">
        <f t="shared" si="0"/>
        <v>0.7</v>
      </c>
      <c r="D6" s="2">
        <v>286</v>
      </c>
      <c r="E6" s="2">
        <f t="shared" si="1"/>
        <v>200.2</v>
      </c>
      <c r="F6" s="3">
        <f t="shared" si="2"/>
        <v>0.21159423999999832</v>
      </c>
    </row>
    <row r="7" spans="1:6" x14ac:dyDescent="0.25">
      <c r="A7" s="2">
        <v>0.8</v>
      </c>
      <c r="B7" s="2">
        <v>1</v>
      </c>
      <c r="C7" s="2">
        <f t="shared" si="0"/>
        <v>0.9</v>
      </c>
      <c r="D7" s="2">
        <v>134</v>
      </c>
      <c r="E7" s="2">
        <f t="shared" si="1"/>
        <v>120.60000000000001</v>
      </c>
      <c r="F7" s="3">
        <f t="shared" si="2"/>
        <v>6.9170585599999974</v>
      </c>
    </row>
    <row r="8" spans="1:6" x14ac:dyDescent="0.25">
      <c r="A8" s="2">
        <v>1</v>
      </c>
      <c r="B8" s="2">
        <v>1.2</v>
      </c>
      <c r="C8" s="2">
        <f t="shared" si="0"/>
        <v>1.1000000000000001</v>
      </c>
      <c r="D8" s="2">
        <v>90</v>
      </c>
      <c r="E8" s="2">
        <f t="shared" si="1"/>
        <v>99.000000000000014</v>
      </c>
      <c r="F8" s="3">
        <f t="shared" si="2"/>
        <v>16.424985600000003</v>
      </c>
    </row>
    <row r="9" spans="1:6" x14ac:dyDescent="0.25">
      <c r="A9" s="2">
        <v>1.2</v>
      </c>
      <c r="B9" s="2">
        <v>1.4</v>
      </c>
      <c r="C9" s="2">
        <f t="shared" si="0"/>
        <v>1.2999999999999998</v>
      </c>
      <c r="D9" s="2">
        <v>67</v>
      </c>
      <c r="E9" s="2">
        <f t="shared" si="1"/>
        <v>87.1</v>
      </c>
      <c r="F9" s="3">
        <f t="shared" si="2"/>
        <v>26.356449279999978</v>
      </c>
    </row>
    <row r="12" spans="1:6" x14ac:dyDescent="0.25">
      <c r="B12" t="s">
        <v>4</v>
      </c>
      <c r="C12">
        <v>0.05</v>
      </c>
    </row>
    <row r="13" spans="1:6" x14ac:dyDescent="0.25">
      <c r="B13" t="s">
        <v>5</v>
      </c>
      <c r="C13">
        <f>SUM(D3:D9)</f>
        <v>1000</v>
      </c>
    </row>
    <row r="14" spans="1:6" x14ac:dyDescent="0.25">
      <c r="B14" t="s">
        <v>6</v>
      </c>
      <c r="C14">
        <f>SUM(E3:E9)/1000</f>
        <v>0.67280000000000006</v>
      </c>
    </row>
    <row r="15" spans="1:6" x14ac:dyDescent="0.25">
      <c r="B15" t="s">
        <v>7</v>
      </c>
      <c r="C15">
        <f>SUM(F3:F9)/($C$13-1)</f>
        <v>9.1511671671671652E-2</v>
      </c>
    </row>
    <row r="16" spans="1:6" x14ac:dyDescent="0.25">
      <c r="B16" t="s">
        <v>8</v>
      </c>
      <c r="C16">
        <f>SQRT(C15)</f>
        <v>0.302508961308044</v>
      </c>
    </row>
    <row r="17" spans="1:9" x14ac:dyDescent="0.25">
      <c r="B17" t="s">
        <v>9</v>
      </c>
      <c r="C17">
        <f>_xlfn.NORM.S.INV(1-(C12/2))</f>
        <v>1.9599639845400536</v>
      </c>
    </row>
    <row r="20" spans="1:9" x14ac:dyDescent="0.25">
      <c r="B20" t="s">
        <v>10</v>
      </c>
      <c r="C20">
        <f>C14-C17*(C16/SQRT(C13))</f>
        <v>0.65405064485536624</v>
      </c>
      <c r="D20" t="s">
        <v>12</v>
      </c>
    </row>
    <row r="21" spans="1:9" x14ac:dyDescent="0.25">
      <c r="B21" t="s">
        <v>11</v>
      </c>
      <c r="C21">
        <f>C14+C17*(C16/(SQRT(C13)))</f>
        <v>0.69154935514463389</v>
      </c>
    </row>
    <row r="23" spans="1:9" x14ac:dyDescent="0.25">
      <c r="A23" s="4" t="s">
        <v>13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B24" s="1"/>
      <c r="C24" s="1"/>
      <c r="D24" s="1"/>
      <c r="E24" s="1"/>
      <c r="F24" s="1"/>
      <c r="G24" s="1"/>
    </row>
    <row r="25" spans="1:9" x14ac:dyDescent="0.25">
      <c r="B25" s="1"/>
      <c r="C25" s="1"/>
      <c r="D25" s="1"/>
      <c r="E25" s="1"/>
      <c r="F25" s="1"/>
      <c r="G25" s="1"/>
    </row>
    <row r="26" spans="1:9" x14ac:dyDescent="0.25">
      <c r="B26" s="1"/>
      <c r="C26" s="1"/>
      <c r="D26" s="1"/>
      <c r="E26" s="1"/>
      <c r="F26" s="1"/>
      <c r="G26" s="1"/>
    </row>
  </sheetData>
  <mergeCells count="6">
    <mergeCell ref="A23:I23"/>
    <mergeCell ref="A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C20" sqref="C20"/>
    </sheetView>
  </sheetViews>
  <sheetFormatPr defaultRowHeight="15" x14ac:dyDescent="0.25"/>
  <cols>
    <col min="2" max="2" width="15" customWidth="1"/>
  </cols>
  <sheetData>
    <row r="1" spans="1:3" x14ac:dyDescent="0.25">
      <c r="A1" t="s">
        <v>14</v>
      </c>
      <c r="B1" t="s">
        <v>15</v>
      </c>
      <c r="C1" t="s">
        <v>18</v>
      </c>
    </row>
    <row r="2" spans="1:3" x14ac:dyDescent="0.25">
      <c r="A2">
        <v>1</v>
      </c>
      <c r="B2">
        <v>10</v>
      </c>
      <c r="C2">
        <f>(B2-$C$15)^2</f>
        <v>100</v>
      </c>
    </row>
    <row r="3" spans="1:3" x14ac:dyDescent="0.25">
      <c r="A3">
        <v>2</v>
      </c>
      <c r="B3">
        <v>20</v>
      </c>
      <c r="C3">
        <f t="shared" ref="C3:C11" si="0">(B3-$C$15)^2</f>
        <v>0</v>
      </c>
    </row>
    <row r="4" spans="1:3" x14ac:dyDescent="0.25">
      <c r="A4">
        <v>3</v>
      </c>
      <c r="B4">
        <v>16</v>
      </c>
      <c r="C4">
        <f t="shared" si="0"/>
        <v>16</v>
      </c>
    </row>
    <row r="5" spans="1:3" x14ac:dyDescent="0.25">
      <c r="A5">
        <v>4</v>
      </c>
      <c r="B5">
        <v>20</v>
      </c>
      <c r="C5">
        <f t="shared" si="0"/>
        <v>0</v>
      </c>
    </row>
    <row r="6" spans="1:3" x14ac:dyDescent="0.25">
      <c r="A6">
        <v>5</v>
      </c>
      <c r="B6">
        <v>18</v>
      </c>
      <c r="C6">
        <f t="shared" si="0"/>
        <v>4</v>
      </c>
    </row>
    <row r="7" spans="1:3" x14ac:dyDescent="0.25">
      <c r="A7">
        <v>6</v>
      </c>
      <c r="B7">
        <v>30</v>
      </c>
      <c r="C7">
        <f t="shared" si="0"/>
        <v>100</v>
      </c>
    </row>
    <row r="8" spans="1:3" x14ac:dyDescent="0.25">
      <c r="A8">
        <v>7</v>
      </c>
      <c r="B8">
        <v>24</v>
      </c>
      <c r="C8">
        <f t="shared" si="0"/>
        <v>16</v>
      </c>
    </row>
    <row r="9" spans="1:3" x14ac:dyDescent="0.25">
      <c r="A9">
        <v>8</v>
      </c>
      <c r="B9">
        <v>20</v>
      </c>
      <c r="C9">
        <f t="shared" si="0"/>
        <v>0</v>
      </c>
    </row>
    <row r="10" spans="1:3" x14ac:dyDescent="0.25">
      <c r="A10">
        <v>9</v>
      </c>
      <c r="B10">
        <v>17</v>
      </c>
      <c r="C10">
        <f t="shared" si="0"/>
        <v>9</v>
      </c>
    </row>
    <row r="11" spans="1:3" x14ac:dyDescent="0.25">
      <c r="A11">
        <v>10</v>
      </c>
      <c r="B11">
        <v>25</v>
      </c>
      <c r="C11">
        <f t="shared" si="0"/>
        <v>25</v>
      </c>
    </row>
    <row r="13" spans="1:3" x14ac:dyDescent="0.25">
      <c r="B13" t="s">
        <v>4</v>
      </c>
      <c r="C13">
        <v>0.05</v>
      </c>
    </row>
    <row r="14" spans="1:3" x14ac:dyDescent="0.25">
      <c r="B14" t="s">
        <v>5</v>
      </c>
      <c r="C14">
        <v>10</v>
      </c>
    </row>
    <row r="15" spans="1:3" x14ac:dyDescent="0.25">
      <c r="B15" t="s">
        <v>6</v>
      </c>
      <c r="C15">
        <f>SUM(B2:B11)/10</f>
        <v>20</v>
      </c>
    </row>
    <row r="16" spans="1:3" x14ac:dyDescent="0.25">
      <c r="B16" t="s">
        <v>7</v>
      </c>
      <c r="C16">
        <f>SUM(C2:C11)/(C14-1)</f>
        <v>30</v>
      </c>
    </row>
    <row r="17" spans="2:5" x14ac:dyDescent="0.25">
      <c r="B17" t="s">
        <v>8</v>
      </c>
      <c r="C17">
        <f>SQRT(C16)</f>
        <v>5.4772255750516612</v>
      </c>
    </row>
    <row r="18" spans="2:5" x14ac:dyDescent="0.25">
      <c r="B18" t="s">
        <v>17</v>
      </c>
      <c r="C18">
        <f>_xlfn.T.INV(1-(C13/2),C14-1)</f>
        <v>2.2621571627982049</v>
      </c>
    </row>
    <row r="20" spans="2:5" x14ac:dyDescent="0.25">
      <c r="B20" t="s">
        <v>10</v>
      </c>
      <c r="C20">
        <f>C15-C18*(C17/SQRT(C14))</f>
        <v>16.081828859327651</v>
      </c>
      <c r="E20" t="s">
        <v>19</v>
      </c>
    </row>
    <row r="21" spans="2:5" x14ac:dyDescent="0.25">
      <c r="B21" t="s">
        <v>11</v>
      </c>
      <c r="C21">
        <f>C15+C18*(C17/SQRT(C14))</f>
        <v>23.918171140672349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2023-12-20T11:07:06Z</dcterms:created>
  <dcterms:modified xsi:type="dcterms:W3CDTF">2023-12-20T11:59:00Z</dcterms:modified>
</cp:coreProperties>
</file>