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codeName="ThisWorkbook"/>
  <mc:AlternateContent xmlns:mc="http://schemas.openxmlformats.org/markup-compatibility/2006">
    <mc:Choice Requires="x15">
      <x15ac:absPath xmlns:x15ac="http://schemas.microsoft.com/office/spreadsheetml/2010/11/ac" url="C:\Users\Julou\Documents\Cours\BUT 1\4 - SAE\SAE 1.05\Documents Produits par JLG\Séance 4\Chiffrages Excel\"/>
    </mc:Choice>
  </mc:AlternateContent>
  <xr:revisionPtr revIDLastSave="0" documentId="13_ncr:1_{CC02455C-10A6-4BC3-934B-4761A126B834}" xr6:coauthVersionLast="47" xr6:coauthVersionMax="47" xr10:uidLastSave="{00000000-0000-0000-0000-000000000000}"/>
  <bookViews>
    <workbookView xWindow="-108" yWindow="-108" windowWidth="23256" windowHeight="12456" tabRatio="500" xr2:uid="{00000000-000D-0000-FFFF-FFFF00000000}"/>
  </bookViews>
  <sheets>
    <sheet name="Chiffrage" sheetId="1" r:id="rId1"/>
    <sheet name="Extrait" sheetId="2" r:id="rId2"/>
    <sheet name="Temps de travail" sheetId="3" r:id="rId3"/>
    <sheet name="Planning" sheetId="4" r:id="rId4"/>
  </sheets>
  <definedNames>
    <definedName name="col">Chiffrage!$B$64</definedName>
    <definedName name="Details_3_1">Chiffrage!$C$18:$C$18</definedName>
    <definedName name="Details_3_2">Chiffrage!$C$20:$C$20</definedName>
    <definedName name="Details_4_1">Chiffrage!$C$23:$C$23</definedName>
    <definedName name="Details_4_2">Chiffrage!$C$25:$C$25</definedName>
    <definedName name="Details_6_1">Chiffrage!$C$29:$C$29</definedName>
    <definedName name="Details_6_2">Chiffrage!$C$31:$C$31</definedName>
    <definedName name="Details_7_1">Chiffrage!$C$34:$C$34</definedName>
    <definedName name="Details_7_2">Chiffrage!$C$36:$C$36</definedName>
    <definedName name="EntrepriseAdresse">Chiffrage!$C$2</definedName>
    <definedName name="EntrepriseContactMail">Chiffrage!$C$4</definedName>
    <definedName name="EntrepriseContactTel">Chiffrage!$C$3</definedName>
    <definedName name="EntrepriseNom">Chiffrage!$C$1</definedName>
    <definedName name="EntrepriseSiret">Chiffrage!$D$1</definedName>
    <definedName name="GenerationDate">Chiffrage!$G$1</definedName>
    <definedName name="Montant_Remise">Chiffrage!$H$14</definedName>
    <definedName name="Montant_TVA">Chiffrage!$G$56</definedName>
    <definedName name="Montant_TVAIntermediaire">Chiffrage!$G$57</definedName>
    <definedName name="Montant_TVANormale">Chiffrage!$G$57</definedName>
    <definedName name="Montant_TVAPersonnalisee">Chiffrage!$G$57</definedName>
    <definedName name="Montant_TVAReduite">Chiffrage!$G$57</definedName>
    <definedName name="Option_Sections">Chiffrage!$A$65:$M$65</definedName>
    <definedName name="OuvrageCoutFournitures">Chiffrage!$M$14</definedName>
    <definedName name="OuvrageCoutMEO">Chiffrage!$L$14</definedName>
    <definedName name="OuvrageDesignation">Chiffrage!$C$14</definedName>
    <definedName name="OuvrageFin">Chiffrage!$A$39:$G$39</definedName>
    <definedName name="OuvrageIndice">Chiffrage!$A$14</definedName>
    <definedName name="OuvrageMontant">Chiffrage!$G$14</definedName>
    <definedName name="OuvrageOptionIndice">Chiffrage!$A$64</definedName>
    <definedName name="OuvrageOptionReference">Chiffrage!$B$64</definedName>
    <definedName name="OuvragePU">Chiffrage!$F$14</definedName>
    <definedName name="OuvrageQuantite">Chiffrage!$E$14</definedName>
    <definedName name="OuvrageReference">Chiffrage!$B$14</definedName>
    <definedName name="OuvrageTempsMEO">Chiffrage!$K$14</definedName>
    <definedName name="OuvrageTVA">Chiffrage!$I$14</definedName>
    <definedName name="OuvrageUnite">Chiffrage!$D$14</definedName>
    <definedName name="Print_Area_0" localSheetId="0">Chiffrage!$A$1:$G$42</definedName>
    <definedName name="Print_Area_0_0" localSheetId="0">Chiffrage!$A$1:$L$54</definedName>
    <definedName name="Print_Area_0_0_0" localSheetId="0">Chiffrage!$A$1:$G$54</definedName>
    <definedName name="ProjetAdresse">Chiffrage!$D$7:$I$9</definedName>
    <definedName name="ProjetClient">Chiffrage!$D$6:$I$6</definedName>
    <definedName name="ProjetDateCreation">Chiffrage!$C$7</definedName>
    <definedName name="ProjetDateValidite">Chiffrage!$F$59:$G$59</definedName>
    <definedName name="ProjetDescription">Chiffrage!$C$12:$G$12</definedName>
    <definedName name="ProjetMillesime">Chiffrage!$C$8</definedName>
    <definedName name="ProjetNom">Chiffrage!$C$11</definedName>
    <definedName name="ProjetReduction">Chiffrage!$G$41</definedName>
    <definedName name="ProjetReductionAvecOption">Chiffrage!$G$70</definedName>
    <definedName name="ProjetReference">Chiffrage!$C$6</definedName>
    <definedName name="ProjetTotal">Chiffrage!$G$42</definedName>
    <definedName name="ProjetTotalAvantRemise">Chiffrage!$G$40</definedName>
    <definedName name="ProjetTotalAvecOption">Chiffrage!$G$71</definedName>
    <definedName name="ProjetTotalAvecOptionAvantRemise">Chiffrage!$G$69</definedName>
    <definedName name="ProjetTotalAvecVariante">Chiffrage!$G$84</definedName>
    <definedName name="ProjetTotalAvecVarianteAvantRemise">Chiffrage!$G$82</definedName>
    <definedName name="ProjetTotalTTC">Chiffrage!$G$43</definedName>
    <definedName name="ProjetTotalTTCAvecOption">Chiffrage!$G$72</definedName>
    <definedName name="ProjetTotalTTCAvecVariante">Chiffrage!$G$85</definedName>
    <definedName name="ProjetTypeReduction">Chiffrage!$E$41:$F$41</definedName>
    <definedName name="Recap_Batiprix">Chiffrage!$A$46</definedName>
    <definedName name="Recap_Reduction">Chiffrage!$E$46</definedName>
    <definedName name="Recap_TypeReduction">Chiffrage!$D$46</definedName>
    <definedName name="RecapCoutFournitures">Chiffrage!$M$46</definedName>
    <definedName name="RecapCoutMEO">Chiffrage!$L$46</definedName>
    <definedName name="RecapFin">Chiffrage!$A$54:$E$54</definedName>
    <definedName name="RecapTempsMEO">Chiffrage!$K$46</definedName>
    <definedName name="RecapTotal_Batiprix">Chiffrage!$G$46</definedName>
    <definedName name="RecapTotalAvantRemise_Batiprix">Chiffrage!$F$46</definedName>
    <definedName name="Titre_TVA">Chiffrage!$F$56</definedName>
    <definedName name="Titre_TVAIntermediaire">Chiffrage!$F$57</definedName>
    <definedName name="Titre_TVANormale">Chiffrage!$F$57</definedName>
    <definedName name="Titre_TVAPersonnalisee">Chiffrage!$F$57</definedName>
    <definedName name="Titre_TVAReduite">Chiffrage!$F$57</definedName>
    <definedName name="Variante_Sections">Chiffrage!$A$78:$M$78</definedName>
    <definedName name="_xlnm.Print_Area" localSheetId="0">Chiffrage!$A$1:$M$54</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x:ext xmlns:x="http://schemas.openxmlformats.org/spreadsheetml/2006/main" xmlns:loext="http://schemas.libreoffice.org/" uri="{7626C862-2A13-11E5-B345-FEFF819CDC9F}">
      <loext:extCalcPr stringRefSyntax="CalcA1"/>
    </x:ext>
  </extLst>
</workbook>
</file>

<file path=xl/calcChain.xml><?xml version="1.0" encoding="utf-8"?>
<calcChain xmlns="http://schemas.openxmlformats.org/spreadsheetml/2006/main">
  <c r="E22" i="3" l="1"/>
  <c r="G22" i="3" s="1"/>
  <c r="F22" i="3"/>
  <c r="H22" i="3" s="1"/>
  <c r="E23" i="3"/>
  <c r="G23" i="3" s="1"/>
  <c r="F23" i="3"/>
  <c r="H23" i="3"/>
  <c r="E25" i="3"/>
  <c r="F25" i="3"/>
  <c r="G25" i="3"/>
  <c r="H25" i="3"/>
  <c r="E26" i="3"/>
  <c r="F26" i="3"/>
  <c r="G26" i="3"/>
  <c r="H26" i="3"/>
  <c r="E28" i="3"/>
  <c r="G28" i="3" s="1"/>
  <c r="F28" i="3"/>
  <c r="H28" i="3"/>
  <c r="E29" i="3"/>
  <c r="F29" i="3"/>
  <c r="G29" i="3"/>
  <c r="H29" i="3"/>
  <c r="E31" i="3"/>
  <c r="F31" i="3"/>
  <c r="G31" i="3"/>
  <c r="H31" i="3"/>
  <c r="E32" i="3"/>
  <c r="G32" i="3" s="1"/>
  <c r="F32" i="3"/>
  <c r="H32" i="3"/>
  <c r="F5" i="3"/>
  <c r="F7" i="3"/>
  <c r="F8" i="3"/>
  <c r="F10" i="3"/>
  <c r="F11" i="3"/>
  <c r="F13" i="3"/>
  <c r="F14" i="3"/>
  <c r="F4" i="3"/>
  <c r="E5" i="3"/>
  <c r="E7" i="3"/>
  <c r="E8" i="3"/>
  <c r="E10" i="3"/>
  <c r="E11" i="3"/>
  <c r="E13" i="3"/>
  <c r="E14" i="3"/>
  <c r="E4" i="3"/>
  <c r="K20" i="2"/>
  <c r="K19" i="2"/>
  <c r="K17" i="2"/>
  <c r="F54" i="1"/>
  <c r="G54" i="1"/>
  <c r="K54" i="1"/>
  <c r="L54" i="1"/>
  <c r="M54" i="1"/>
</calcChain>
</file>

<file path=xl/sharedStrings.xml><?xml version="1.0" encoding="utf-8"?>
<sst xmlns="http://schemas.openxmlformats.org/spreadsheetml/2006/main" count="271" uniqueCount="127">
  <si>
    <t>UNIVERSITE DE NANTES</t>
  </si>
  <si>
    <t>CHEMIN DE LA CENSIVE DU TERTRE BP 32211
44322 NANTES
France</t>
  </si>
  <si>
    <t>bernard.haurat@univ-nantes.fr</t>
  </si>
  <si>
    <t>Référence :</t>
  </si>
  <si>
    <t>JLG 2025 - Platrerie</t>
  </si>
  <si>
    <t>Mon client</t>
  </si>
  <si>
    <t>Créé le :</t>
  </si>
  <si>
    <t>Millesime :</t>
  </si>
  <si>
    <t>MAJ février 2025</t>
  </si>
  <si>
    <t xml:space="preserve">Projet : </t>
  </si>
  <si>
    <t>Lot Platrerie</t>
  </si>
  <si>
    <t>Description :</t>
  </si>
  <si>
    <t>BUDGET CHANTIER</t>
  </si>
  <si>
    <t>Indice</t>
  </si>
  <si>
    <t>Référence</t>
  </si>
  <si>
    <t>Désignation</t>
  </si>
  <si>
    <t>Unité</t>
  </si>
  <si>
    <t>Quantité</t>
  </si>
  <si>
    <t>P.U. HT</t>
  </si>
  <si>
    <t xml:space="preserve"> Montant € HT</t>
  </si>
  <si>
    <t>Montant remisé</t>
  </si>
  <si>
    <t>TVA</t>
  </si>
  <si>
    <t>Temps MOE (h)</t>
  </si>
  <si>
    <t>Coût MOE (€ HT)</t>
  </si>
  <si>
    <t>Coût fournitures (€ HT)</t>
  </si>
  <si>
    <t>1</t>
  </si>
  <si>
    <t>Plafonds en plaques de plâtre</t>
  </si>
  <si>
    <t>1.1</t>
  </si>
  <si>
    <t>Plafond droit sous charpente</t>
  </si>
  <si>
    <t>1.1.1</t>
  </si>
  <si>
    <t>0222150300009</t>
  </si>
  <si>
    <t>Fourniture et mise en œuvre de feutre laine de verre épaisseur 100 mm, revêtu kraft. (Rd 2.50 m2.K/W), pour intégration dans plénum de plafond en plaque de plâtre sur ossature métallique.</t>
  </si>
  <si>
    <t>m²</t>
  </si>
  <si>
    <t>Main-d'œuvre chantier
FEUTRE LAINE DE VERRE PARE-VAPEUR KRAFT QUADRILLE 7.00 X 1.20 M X 100 MM</t>
  </si>
  <si>
    <t>heure
m²</t>
  </si>
  <si>
    <t>13,748
72,177</t>
  </si>
  <si>
    <t>1.1.2</t>
  </si>
  <si>
    <t>0222060300003</t>
  </si>
  <si>
    <t>Fourniture et mise en œuvre de plafond non démontable, constitué d1 plaque plâtre 13 mm vissée sur ossature métal secondaire perpendiculaire aux plaques, fourrure 47/50 (P. 1,30m) suspendus par pattes à la structure bois, compris finition des joints.</t>
  </si>
  <si>
    <t>Main-d'œuvre chantier
 Plaque de plâtre BA13 - 2500x1200 mm à 2 bords amincis - plaque cartonnée lisse - Classe de feu A2 s1 d0 - Résistance thermique R = 0,04 m2.K/W - Classement COV A+
Fourrure en acier galvanisé largeur 45 mm ou 47 mm hauteur 18 mm en longueur de 3 ml pour plafond suspendu et contre-cloison en plaque de plâtre sur ossature métallique avec fourrure
SUSPENTE POUR RAIL TYPE FOURRURE SUR OSSATURE BOIS
VIS TTPC 35 TETE TROMPETTE POINTE CLOU LONG 35 MM
Bande à joint pour le jointoiement de 2 plaques de plâtre
Enduit poudre pour jointoiement de plaque plâtre avec bande papier</t>
  </si>
  <si>
    <t>1.2</t>
  </si>
  <si>
    <t>Plafond droit sous plancher béton</t>
  </si>
  <si>
    <t>1.2.1</t>
  </si>
  <si>
    <t>Majoration pour pose d'ossature secondaire constituée de fourrures 47/50 en pose parallèle, pour plafond en plaque de plâtre, sur support poutrelles/hourdis ou dalle pleine béton.</t>
  </si>
  <si>
    <t>Main-d'œuvre chantier
SUSPENTE RAIL TYPE FOURRURE SUR SUPPORT POUTRELLE/HOURDIS DALLE BETON
SUSPENTE POUR RAIL TYPE FOURRURE SUR OSSATURE BOIS</t>
  </si>
  <si>
    <t>1.2.2</t>
  </si>
  <si>
    <t>0222030300003</t>
  </si>
  <si>
    <t>Fourniture et mise en œuvre de plafond non démontable, constitué d1 plaque plâtre 13 mm vissée sur ossature métal secondaire parallèle aux plaques, fourrure 47/50 (P. 1,30m) suspendus par pattes à la structure bois, compris finition des joints.</t>
  </si>
  <si>
    <t>2</t>
  </si>
  <si>
    <t>Cloisons intérieures</t>
  </si>
  <si>
    <t>2.1</t>
  </si>
  <si>
    <t>Cloisons de doublage système OPTIMA  RT2012 ou  équivalent (selon optimisation thermique)</t>
  </si>
  <si>
    <t>2.1.1</t>
  </si>
  <si>
    <t>0211030900004</t>
  </si>
  <si>
    <t>Fourniture et mise en œuvre, contre cloison doublage, épaisseur 74 mm, montants simples 48, entraxe 600 mm, constituée de 2 plaques plâtre 13 mm, vissées sur ossature métallique, finition joints entre plaques, joint d'étanchéité. (non compris isolation).</t>
  </si>
  <si>
    <t>Main-d'œuvre chantier
 Plaque de plâtre BA13 - 2500x1200 mm à 2 bords amincis - plaque cartonnée lisse - Classe de feu A2 s1 d0 - Résistance thermique R = 0,04 m2.K/W - Classement COV A+
RAIL METALLIQUE 48 LARG 48 X 30 MM HAUT EP 5/10 X LONG 3,00 M
MONTANT METALLIQUE 48 LARG 48 X 50 MM HAUT
VIS TTPC 35 TETE TROMPETTE POINTE CLOU LONG 35 MM
VIS TTPC 45 TETE TROMPETTE POINTE CLOU LONG 45 MM
VIS TRPF POINTE TEKS LG 16 MM POUR HUISSERIE METALLIQUE
MORTIER ADHESIF EN SAC 25 KG POUR PLAQUE DE PLATRE ET ISOLANT
Bande à joint pour le jointoiement de 2 plaques de plâtre
Enduit poudre pour jointoiement de plaque plâtre avec bande papier
MASTIC ACRYLIQUE POUR JOINT DE CALFEUTREMENT</t>
  </si>
  <si>
    <t>2.1.2</t>
  </si>
  <si>
    <t>0211032703018</t>
  </si>
  <si>
    <t>Fourniture et mise en œuvre de laine de verre épaisseur 120 mm, pour intégration dans contre-cloison plaque de plâtre sur ossature métallique.</t>
  </si>
  <si>
    <t>Main-d'œuvre chantier
Panneau semi-rigide en laine de verre à dérouler de forte résistance thermique, revêtu d'un surfaçage kraft quadrillé sur une face 2,70 x 1,20 m x 120 mm d'épaisseur R = 3,75 (m2.K/W).</t>
  </si>
  <si>
    <t>16,462
144,039</t>
  </si>
  <si>
    <t>2.2</t>
  </si>
  <si>
    <t>Cloison de distribution 72/48 mm avec laine de verre</t>
  </si>
  <si>
    <t>2.2.1</t>
  </si>
  <si>
    <t>0208151503006</t>
  </si>
  <si>
    <t>Fourniture et mise en œuvre de laine de verre à voile polyester non tissé, épaisseur 45 mm, (Rd 1.10 m2.K/W), pour intégration dans cloison plaque de plâtre à ossature métallique.</t>
  </si>
  <si>
    <t>Main-d'œuvre chantier
PANNEAU LAINE DE VERRE VOILE POLYESTER NON TISSE 1 FACE 15.60 X 0.60 M X 45 MM</t>
  </si>
  <si>
    <t>14,594
102,155</t>
  </si>
  <si>
    <t>2.2.2</t>
  </si>
  <si>
    <t>0208030300006</t>
  </si>
  <si>
    <t>Fourniture et mise en œuvre de cloison de distribution épaisseur 72 mm, montants simples 48, entraxe 400, constituée de 1 plaque plâtre 13 mm par parement, vissée sur ossature métallique compris joints entre plaques. EI 30 - Rw+C (sans isolant 24 dB) (avec isolant 42 dB) –  haut. maxi 2,80 m.</t>
  </si>
  <si>
    <t>Main-d'œuvre chantier
 Plaque de plâtre BA13 - 2500x1200 mm à 2 bords amincis - plaque cartonnée lisse - Classe de feu A2 s1 d0 - Résistance thermique R = 0,04 m2.K/W - Classement COV A+
RAIL METALLIQUE 48 LARG 48 X 30 MM HAUT EP 5/10 X LONG 3,00 M
MONTANT METALLIQUE 48 LARG 48 X 35 MM HAUT
VIS TTPC 35 TETE TROMPETTE POINTE CLOU LONG 35 MM
VIS TRPF POINTE TEKS LG 16 MM POUR HUISSERIE METALLIQUE
Bande à joint pour le jointoiement de 2 plaques de plâtre
Enduit poudre pour jointoiement de plaque plâtre avec bande papier</t>
  </si>
  <si>
    <t>Total HT avant remise</t>
  </si>
  <si>
    <t>Total € HT</t>
  </si>
  <si>
    <t>Total € TTC</t>
  </si>
  <si>
    <t>RÉCAPITULATIF</t>
  </si>
  <si>
    <t>Remise</t>
  </si>
  <si>
    <t>Total avant remise</t>
  </si>
  <si>
    <t>1 - Plafonds en plaques de plâtre</t>
  </si>
  <si>
    <t>1.1 - Plafond droit sous charpente</t>
  </si>
  <si>
    <t>1.2 - Plafond droit sous plancher béton</t>
  </si>
  <si>
    <t>2 - Cloisons intérieures</t>
  </si>
  <si>
    <t>2.1 - Cloisons de doublage système OPTIMA  RT2012 ou  équivalent (selon optimisation thermique)</t>
  </si>
  <si>
    <t>2.2 - Cloison de distribution 72/48 mm avec laine de verre</t>
  </si>
  <si>
    <t>Total TVA (€)</t>
  </si>
  <si>
    <t>20,00%</t>
  </si>
  <si>
    <t>Options :</t>
  </si>
  <si>
    <t>Variantes :</t>
  </si>
  <si>
    <t>Z</t>
  </si>
  <si>
    <t>heure
m²
ml
u
u
ml
kg</t>
  </si>
  <si>
    <t>40,557
72,177
137,480
123,732
962,360
96,236
22,684</t>
  </si>
  <si>
    <t>heure
u
u</t>
  </si>
  <si>
    <t>7,994
173,212
119,916</t>
  </si>
  <si>
    <t>44,635
69,951
133,240
119,916
932,680
93,268
21,985</t>
  </si>
  <si>
    <t>heure
m²
ml
ml
u
u
u
kg
ml
kg
u</t>
  </si>
  <si>
    <t>82,308
144,039
123,462
315,514
1 920,520
1 646,160
274,360
13,718
192,052
45,269
37,039</t>
  </si>
  <si>
    <t>heure
m²
ml
ml
u
u
ml
kg</t>
  </si>
  <si>
    <t>66,157
102,155
87,561
291,870
1 362,060
194,580
136,206
32,106</t>
  </si>
  <si>
    <t>Fourniture et mise en œuvre de feutre laine de verre épaisseur 100 mm</t>
  </si>
  <si>
    <t>Fourniture et mise en œuvre de plafond non démontable</t>
  </si>
  <si>
    <t>Majoration pour pose d'ossature secondaire</t>
  </si>
  <si>
    <t>Fourniture et mise en œuvre contre cloison doublage</t>
  </si>
  <si>
    <t>Fourniture et mise en œuvre de laine de verre épaisseur 120 mm</t>
  </si>
  <si>
    <t>Fourniture et mise en œuvre de laine de verre à voile polyester non tissé</t>
  </si>
  <si>
    <t>Fourniture et mise en œuvre de cloison de distribution</t>
  </si>
  <si>
    <t>BUDGET OUVRAGE PLATRERIE</t>
  </si>
  <si>
    <t>Temps pour 2 ouvriers</t>
  </si>
  <si>
    <t>Temps pour 3 ouvriers</t>
  </si>
  <si>
    <t>Planning Platrerie 2 employés</t>
  </si>
  <si>
    <t>Mars</t>
  </si>
  <si>
    <t>Avril</t>
  </si>
  <si>
    <t>Semaine</t>
  </si>
  <si>
    <t>Lundi</t>
  </si>
  <si>
    <t>Mardi</t>
  </si>
  <si>
    <t>Mercredi</t>
  </si>
  <si>
    <t>Jeudi</t>
  </si>
  <si>
    <t>Vendredi</t>
  </si>
  <si>
    <t>Doublage</t>
  </si>
  <si>
    <t>Planning Platrerie 3 employés</t>
  </si>
  <si>
    <t>Distribution</t>
  </si>
  <si>
    <t>Faux plafond RDC</t>
  </si>
  <si>
    <t>Faux plafond RDC et début R+1</t>
  </si>
  <si>
    <t>Plafond R+1</t>
  </si>
  <si>
    <t>Plafond R+2</t>
  </si>
  <si>
    <t>Faux plafond R+1</t>
  </si>
  <si>
    <t>Faux plafond R+2</t>
  </si>
  <si>
    <t>Faux plafond R+3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</si>
</sst>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164" formatCode="&quot;Généré le &quot;dd/mm/yyyy"/>
    <numFmt numFmtId="165" formatCode="&quot;Tél. : &quot;0#\ ##\ ##\ ##\ ##"/>
    <numFmt numFmtId="166" formatCode="&quot;E-mail : &quot;@"/>
    <numFmt numFmtId="167" formatCode="00\ 00\ 00\ 00\ 00\ 000"/>
    <numFmt numFmtId="168" formatCode="0.000"/>
    <numFmt numFmtId="169" formatCode="#,##0.00\ [$€-40C];[Red]\-#,##0.00\ [$€-40C]"/>
    <numFmt numFmtId="170" formatCode="0.00\ %"/>
    <numFmt numFmtId="171" formatCode="&quot;Valide jusqu'au &quot;dd/mm/yyyy"/>
    <numFmt numFmtId="172" formatCode="0.0&quot; h&quot;"/>
  </numFmts>
  <fonts count="7" x14ac:knownFonts="1">
    <font>
      <sz val="10"/>
      <name val="Arial"/>
      <family val="2"/>
      <charset val="1"/>
    </font>
    <font>
      <b/>
      <sz val="10"/>
      <name val="Arial"/>
      <family val="2"/>
      <charset val="1"/>
    </font>
    <font>
      <b/>
      <sz val="10"/>
      <color rgb="FFFFFFFF"/>
      <name val="Arial"/>
      <family val="2"/>
      <charset val="1"/>
    </font>
    <font>
      <b/>
      <sz val="10"/>
      <color rgb="FF0079BA"/>
      <name val="Arial"/>
      <family val="2"/>
      <charset val="1"/>
    </font>
    <font>
      <i/>
      <sz val="10"/>
      <color rgb="FF000000"/>
      <name val="Arial"/>
      <family val="2"/>
    </font>
    <font>
      <b/>
      <sz val="10"/>
      <color rgb="FFFF0000"/>
      <name val="Arial"/>
      <family val="2"/>
    </font>
    <font>
      <sz val="8"/>
      <name val="Arial"/>
      <family val="2"/>
      <charset val="1"/>
    </font>
  </fonts>
  <fills count="15">
    <fill>
      <patternFill patternType="none"/>
    </fill>
    <fill>
      <patternFill patternType="gray125"/>
    </fill>
    <fill>
      <patternFill patternType="solid">
        <fgColor rgb="FFFFFFFF"/>
        <bgColor rgb="FFEEEEEE"/>
      </patternFill>
    </fill>
    <fill>
      <patternFill patternType="solid">
        <fgColor rgb="FF808080"/>
        <bgColor rgb="FF969696"/>
      </patternFill>
    </fill>
    <fill>
      <patternFill patternType="solid">
        <fgColor rgb="FF006D71"/>
        <bgColor rgb="FF008080"/>
      </patternFill>
    </fill>
    <fill>
      <patternFill patternType="solid">
        <fgColor rgb="FF666666"/>
        <bgColor rgb="FF808080"/>
      </patternFill>
    </fill>
    <fill>
      <patternFill patternType="solid">
        <fgColor rgb="FF47BCCA"/>
        <bgColor rgb="FF339966"/>
      </patternFill>
    </fill>
    <fill>
      <patternFill patternType="solid">
        <fgColor rgb="FFEEEEEE"/>
        <bgColor rgb="FFFFFFFF"/>
      </patternFill>
    </fill>
    <fill>
      <patternFill patternType="solid">
        <fgColor theme="0"/>
        <bgColor indexed="64"/>
      </patternFill>
    </fill>
    <fill>
      <patternFill patternType="solid">
        <fgColor theme="0"/>
        <bgColor rgb="FF008080"/>
      </patternFill>
    </fill>
    <fill>
      <patternFill patternType="solid">
        <fgColor theme="0"/>
        <bgColor rgb="FF808080"/>
      </patternFill>
    </fill>
    <fill>
      <patternFill patternType="solid">
        <fgColor theme="1" tint="0.34998626667073579"/>
        <bgColor rgb="FF008080"/>
      </patternFill>
    </fill>
    <fill>
      <patternFill patternType="solid">
        <fgColor theme="2" tint="-0.499984740745262"/>
        <bgColor rgb="FF339966"/>
      </patternFill>
    </fill>
    <fill>
      <patternFill patternType="solid">
        <fgColor theme="0" tint="-4.9989318521683403E-2"/>
        <bgColor indexed="64"/>
      </patternFill>
    </fill>
    <fill>
      <patternFill patternType="solid">
        <fgColor theme="2"/>
        <bgColor indexed="64"/>
      </patternFill>
    </fill>
  </fills>
  <borders count="23">
    <border>
      <left/>
      <right/>
      <top/>
      <bottom/>
      <diagonal/>
    </border>
    <border>
      <left style="hair">
        <color auto="1"/>
      </left>
      <right/>
      <top style="hair">
        <color auto="1"/>
      </top>
      <bottom/>
      <diagonal/>
    </border>
    <border>
      <left/>
      <right/>
      <top style="hair">
        <color auto="1"/>
      </top>
      <bottom/>
      <diagonal/>
    </border>
    <border>
      <left style="hair">
        <color auto="1"/>
      </left>
      <right style="hair">
        <color auto="1"/>
      </right>
      <top style="hair">
        <color auto="1"/>
      </top>
      <bottom/>
      <diagonal/>
    </border>
    <border>
      <left style="hair">
        <color auto="1"/>
      </left>
      <right/>
      <top/>
      <bottom/>
      <diagonal/>
    </border>
    <border>
      <left style="hair">
        <color auto="1"/>
      </left>
      <right style="hair">
        <color auto="1"/>
      </right>
      <top/>
      <bottom style="hair">
        <color auto="1"/>
      </bottom>
      <diagonal/>
    </border>
    <border>
      <left style="hair">
        <color auto="1"/>
      </left>
      <right/>
      <top/>
      <bottom style="hair">
        <color auto="1"/>
      </bottom>
      <diagonal/>
    </border>
    <border>
      <left/>
      <right/>
      <top/>
      <bottom style="hair">
        <color auto="1"/>
      </bottom>
      <diagonal/>
    </border>
    <border>
      <left style="hair">
        <color auto="1"/>
      </left>
      <right style="hair">
        <color auto="1"/>
      </right>
      <top style="hair">
        <color auto="1"/>
      </top>
      <bottom style="hair">
        <color auto="1"/>
      </bottom>
      <diagonal/>
    </border>
    <border>
      <left style="thin">
        <color auto="1"/>
      </left>
      <right style="thin">
        <color auto="1"/>
      </right>
      <top style="thin">
        <color auto="1"/>
      </top>
      <bottom style="thin">
        <color auto="1"/>
      </bottom>
      <diagonal/>
    </border>
    <border>
      <left style="hair">
        <color auto="1"/>
      </left>
      <right style="hair">
        <color auto="1"/>
      </right>
      <top/>
      <bottom/>
      <diagonal/>
    </border>
    <border>
      <left/>
      <right style="hair">
        <color auto="1"/>
      </right>
      <top/>
      <bottom/>
      <diagonal/>
    </border>
    <border>
      <left style="hair">
        <color auto="1"/>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right style="hair">
        <color auto="1"/>
      </right>
      <top style="hair">
        <color auto="1"/>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bottom style="thin">
        <color auto="1"/>
      </bottom>
      <diagonal/>
    </border>
    <border>
      <left/>
      <right/>
      <top/>
      <bottom style="thin">
        <color auto="1"/>
      </bottom>
      <diagonal/>
    </border>
    <border>
      <left style="thin">
        <color auto="1"/>
      </left>
      <right/>
      <top/>
      <bottom/>
      <diagonal/>
    </border>
    <border>
      <left/>
      <right style="thin">
        <color auto="1"/>
      </right>
      <top/>
      <bottom/>
      <diagonal/>
    </border>
  </borders>
  <cellStyleXfs count="1">
    <xf numFmtId="0" fontId="0" fillId="0" borderId="0"/>
  </cellStyleXfs>
  <cellXfs count="138">
    <xf numFmtId="0" fontId="0" fillId="0" borderId="0" xfId="0"/>
    <xf numFmtId="168" fontId="4" fillId="0" borderId="8" xfId="0" applyNumberFormat="1" applyFont="1" applyBorder="1" applyAlignment="1">
      <alignment vertical="top" wrapText="1"/>
    </xf>
    <xf numFmtId="49" fontId="4" fillId="0" borderId="8" xfId="0" applyNumberFormat="1" applyFont="1" applyBorder="1" applyAlignment="1">
      <alignment horizontal="center" vertical="top" wrapText="1"/>
    </xf>
    <xf numFmtId="49" fontId="4" fillId="0" borderId="8" xfId="0" applyNumberFormat="1" applyFont="1" applyBorder="1" applyAlignment="1">
      <alignment vertical="top" wrapText="1"/>
    </xf>
    <xf numFmtId="171" fontId="0" fillId="7" borderId="0" xfId="0" applyNumberFormat="1" applyFill="1" applyAlignment="1">
      <alignment horizontal="left" vertical="center"/>
    </xf>
    <xf numFmtId="0" fontId="2" fillId="4" borderId="8" xfId="0" applyFont="1" applyFill="1" applyBorder="1" applyAlignment="1">
      <alignment horizontal="left" vertical="center"/>
    </xf>
    <xf numFmtId="0" fontId="2" fillId="2" borderId="2" xfId="0" applyFont="1" applyFill="1" applyBorder="1" applyAlignment="1">
      <alignment horizontal="center" vertical="center"/>
    </xf>
    <xf numFmtId="0" fontId="0" fillId="0" borderId="0" xfId="0" applyAlignment="1">
      <alignment horizontal="left" vertical="top"/>
    </xf>
    <xf numFmtId="0" fontId="1" fillId="0" borderId="0" xfId="0" applyFont="1" applyAlignment="1">
      <alignment vertical="top"/>
    </xf>
    <xf numFmtId="164" fontId="0" fillId="0" borderId="0" xfId="0" applyNumberFormat="1" applyAlignment="1">
      <alignment horizontal="right"/>
    </xf>
    <xf numFmtId="0" fontId="0" fillId="0" borderId="0" xfId="0" applyAlignment="1">
      <alignment vertical="top"/>
    </xf>
    <xf numFmtId="165" fontId="0" fillId="0" borderId="0" xfId="0" applyNumberFormat="1" applyAlignment="1">
      <alignment horizontal="left" vertical="top"/>
    </xf>
    <xf numFmtId="166" fontId="0" fillId="0" borderId="0" xfId="0" applyNumberFormat="1" applyAlignment="1">
      <alignment vertical="top"/>
    </xf>
    <xf numFmtId="166" fontId="0" fillId="0" borderId="0" xfId="0" applyNumberFormat="1" applyAlignment="1">
      <alignment horizontal="left" vertical="top"/>
    </xf>
    <xf numFmtId="0" fontId="1" fillId="0" borderId="1" xfId="0" applyFont="1" applyBorder="1" applyAlignment="1">
      <alignment horizontal="left" vertical="top"/>
    </xf>
    <xf numFmtId="0" fontId="1" fillId="0" borderId="2" xfId="0" applyFont="1" applyBorder="1" applyAlignment="1">
      <alignment horizontal="left" vertical="top"/>
    </xf>
    <xf numFmtId="0" fontId="1" fillId="0" borderId="0" xfId="0" applyFont="1" applyAlignment="1">
      <alignment horizontal="center" vertical="center"/>
    </xf>
    <xf numFmtId="0" fontId="1" fillId="0" borderId="4" xfId="0" applyFont="1" applyBorder="1" applyAlignment="1">
      <alignment horizontal="left" vertical="top"/>
    </xf>
    <xf numFmtId="0" fontId="1" fillId="0" borderId="0" xfId="0" applyFont="1" applyAlignment="1">
      <alignment horizontal="left" vertical="top"/>
    </xf>
    <xf numFmtId="14" fontId="1" fillId="0" borderId="0" xfId="0" applyNumberFormat="1" applyFont="1" applyAlignment="1">
      <alignment horizontal="left" vertical="top"/>
    </xf>
    <xf numFmtId="0" fontId="1" fillId="0" borderId="4" xfId="0" applyFont="1" applyBorder="1"/>
    <xf numFmtId="0" fontId="1" fillId="0" borderId="0" xfId="0" applyFont="1"/>
    <xf numFmtId="0" fontId="1" fillId="0" borderId="6" xfId="0" applyFont="1" applyBorder="1" applyAlignment="1">
      <alignment horizontal="left" vertical="top"/>
    </xf>
    <xf numFmtId="0" fontId="1" fillId="0" borderId="7" xfId="0" applyFont="1" applyBorder="1" applyAlignment="1">
      <alignment horizontal="left" vertical="top"/>
    </xf>
    <xf numFmtId="14" fontId="1" fillId="0" borderId="7" xfId="0" applyNumberFormat="1" applyFont="1" applyBorder="1" applyAlignment="1">
      <alignment horizontal="left" vertical="top"/>
    </xf>
    <xf numFmtId="0" fontId="0" fillId="2" borderId="0" xfId="0" applyFill="1" applyAlignment="1">
      <alignment horizontal="left" vertical="top"/>
    </xf>
    <xf numFmtId="0" fontId="2" fillId="4" borderId="8" xfId="0" applyFont="1" applyFill="1" applyBorder="1" applyAlignment="1">
      <alignment horizontal="center" vertical="center"/>
    </xf>
    <xf numFmtId="0" fontId="2" fillId="4" borderId="9" xfId="0" applyFont="1" applyFill="1" applyBorder="1" applyAlignment="1">
      <alignment horizontal="center" vertical="center" wrapText="1"/>
    </xf>
    <xf numFmtId="0" fontId="2" fillId="0" borderId="10" xfId="0" applyFont="1" applyBorder="1" applyAlignment="1">
      <alignment horizontal="center" vertical="center"/>
    </xf>
    <xf numFmtId="0" fontId="2" fillId="5" borderId="8" xfId="0" applyFont="1" applyFill="1" applyBorder="1" applyAlignment="1">
      <alignment horizontal="center" vertical="center"/>
    </xf>
    <xf numFmtId="0" fontId="0" fillId="0" borderId="0" xfId="0" applyAlignment="1">
      <alignment horizontal="center" vertical="center"/>
    </xf>
    <xf numFmtId="167" fontId="3" fillId="0" borderId="8" xfId="0" applyNumberFormat="1" applyFont="1" applyBorder="1" applyAlignment="1">
      <alignment vertical="center"/>
    </xf>
    <xf numFmtId="167" fontId="3" fillId="0" borderId="10" xfId="0" applyNumberFormat="1" applyFont="1" applyBorder="1" applyAlignment="1">
      <alignment vertical="center"/>
    </xf>
    <xf numFmtId="167" fontId="0" fillId="0" borderId="8" xfId="0" applyNumberFormat="1" applyBorder="1"/>
    <xf numFmtId="49" fontId="0" fillId="0" borderId="8" xfId="0" applyNumberFormat="1" applyBorder="1"/>
    <xf numFmtId="49" fontId="0" fillId="0" borderId="8" xfId="0" applyNumberFormat="1" applyBorder="1" applyAlignment="1">
      <alignment horizontal="center"/>
    </xf>
    <xf numFmtId="168" fontId="0" fillId="0" borderId="8" xfId="0" applyNumberFormat="1" applyBorder="1"/>
    <xf numFmtId="169" fontId="0" fillId="0" borderId="8" xfId="0" applyNumberFormat="1" applyBorder="1"/>
    <xf numFmtId="169" fontId="1" fillId="0" borderId="8" xfId="0" applyNumberFormat="1" applyFont="1" applyBorder="1"/>
    <xf numFmtId="170" fontId="1" fillId="0" borderId="8" xfId="0" applyNumberFormat="1" applyFont="1" applyBorder="1"/>
    <xf numFmtId="170" fontId="1" fillId="0" borderId="10" xfId="0" applyNumberFormat="1" applyFont="1" applyBorder="1"/>
    <xf numFmtId="0" fontId="2" fillId="0" borderId="0" xfId="0" applyFont="1" applyAlignment="1">
      <alignment horizontal="center" vertical="center"/>
    </xf>
    <xf numFmtId="169" fontId="2" fillId="6" borderId="5" xfId="0" applyNumberFormat="1" applyFont="1" applyFill="1" applyBorder="1" applyAlignment="1">
      <alignment horizontal="right" vertical="center"/>
    </xf>
    <xf numFmtId="4" fontId="2" fillId="6" borderId="8" xfId="0" applyNumberFormat="1" applyFont="1" applyFill="1" applyBorder="1" applyAlignment="1">
      <alignment horizontal="right" vertical="center"/>
    </xf>
    <xf numFmtId="169" fontId="2" fillId="6" borderId="8" xfId="0" applyNumberFormat="1" applyFont="1" applyFill="1" applyBorder="1" applyAlignment="1">
      <alignment horizontal="right" vertical="center"/>
    </xf>
    <xf numFmtId="0" fontId="2" fillId="0" borderId="11" xfId="0" applyFont="1" applyBorder="1" applyAlignment="1">
      <alignment horizontal="center" vertical="center"/>
    </xf>
    <xf numFmtId="167" fontId="0" fillId="0" borderId="12" xfId="0" applyNumberFormat="1" applyBorder="1" applyAlignment="1">
      <alignment horizontal="left" vertical="center"/>
    </xf>
    <xf numFmtId="167" fontId="0" fillId="0" borderId="13" xfId="0" applyNumberFormat="1" applyBorder="1" applyAlignment="1">
      <alignment horizontal="left" vertical="center"/>
    </xf>
    <xf numFmtId="167" fontId="0" fillId="0" borderId="14" xfId="0" applyNumberFormat="1" applyBorder="1" applyAlignment="1">
      <alignment horizontal="left" vertical="center"/>
    </xf>
    <xf numFmtId="49" fontId="0" fillId="0" borderId="12" xfId="0" applyNumberFormat="1" applyBorder="1" applyAlignment="1">
      <alignment horizontal="left" vertical="center"/>
    </xf>
    <xf numFmtId="4" fontId="0" fillId="0" borderId="14" xfId="0" applyNumberFormat="1" applyBorder="1" applyAlignment="1">
      <alignment horizontal="right" vertical="center"/>
    </xf>
    <xf numFmtId="169" fontId="0" fillId="0" borderId="14" xfId="0" applyNumberFormat="1" applyBorder="1" applyAlignment="1">
      <alignment horizontal="right" vertical="center"/>
    </xf>
    <xf numFmtId="169" fontId="1" fillId="0" borderId="8" xfId="0" applyNumberFormat="1" applyFont="1" applyBorder="1" applyAlignment="1">
      <alignment horizontal="right" vertical="center" wrapText="1"/>
    </xf>
    <xf numFmtId="170" fontId="1" fillId="0" borderId="11" xfId="0" applyNumberFormat="1" applyFont="1" applyBorder="1" applyAlignment="1">
      <alignment horizontal="right" vertical="center" wrapText="1"/>
    </xf>
    <xf numFmtId="169" fontId="2" fillId="6" borderId="8" xfId="0" applyNumberFormat="1" applyFont="1" applyFill="1" applyBorder="1" applyAlignment="1">
      <alignment horizontal="right" vertical="center" wrapText="1"/>
    </xf>
    <xf numFmtId="169" fontId="2" fillId="0" borderId="11" xfId="0" applyNumberFormat="1" applyFont="1" applyBorder="1" applyAlignment="1">
      <alignment horizontal="right" vertical="center" wrapText="1"/>
    </xf>
    <xf numFmtId="168" fontId="2" fillId="6" borderId="8" xfId="0" applyNumberFormat="1" applyFont="1" applyFill="1" applyBorder="1" applyAlignment="1">
      <alignment horizontal="right" vertical="center" wrapText="1"/>
    </xf>
    <xf numFmtId="169" fontId="0" fillId="0" borderId="8" xfId="0" applyNumberFormat="1" applyBorder="1" applyAlignment="1">
      <alignment horizontal="left"/>
    </xf>
    <xf numFmtId="0" fontId="0" fillId="0" borderId="0" xfId="0" applyAlignment="1">
      <alignment vertical="top" wrapText="1"/>
    </xf>
    <xf numFmtId="0" fontId="1" fillId="2" borderId="0" xfId="0" applyFont="1" applyFill="1" applyAlignment="1">
      <alignment horizontal="left" vertical="top"/>
    </xf>
    <xf numFmtId="49" fontId="4" fillId="0" borderId="8" xfId="0" applyNumberFormat="1" applyFont="1" applyBorder="1" applyAlignment="1">
      <alignment wrapText="1"/>
    </xf>
    <xf numFmtId="49" fontId="4" fillId="0" borderId="8" xfId="0" applyNumberFormat="1" applyFont="1" applyBorder="1" applyAlignment="1">
      <alignment horizontal="center" wrapText="1"/>
    </xf>
    <xf numFmtId="168" fontId="4" fillId="0" borderId="8" xfId="0" applyNumberFormat="1" applyFont="1" applyBorder="1" applyAlignment="1">
      <alignment wrapText="1"/>
    </xf>
    <xf numFmtId="167" fontId="1" fillId="0" borderId="12" xfId="0" applyNumberFormat="1" applyFont="1" applyBorder="1" applyAlignment="1">
      <alignment horizontal="left" vertical="center"/>
    </xf>
    <xf numFmtId="169" fontId="1" fillId="0" borderId="14" xfId="0" applyNumberFormat="1" applyFont="1" applyBorder="1" applyAlignment="1">
      <alignment horizontal="right" vertical="center"/>
    </xf>
    <xf numFmtId="169" fontId="0" fillId="0" borderId="8" xfId="0" applyNumberFormat="1" applyBorder="1" applyAlignment="1">
      <alignment horizontal="right" vertical="center" wrapText="1"/>
    </xf>
    <xf numFmtId="0" fontId="2" fillId="4" borderId="8" xfId="0" applyFont="1" applyFill="1" applyBorder="1" applyAlignment="1">
      <alignment horizontal="left" vertical="center"/>
    </xf>
    <xf numFmtId="0" fontId="0" fillId="0" borderId="0" xfId="0" applyAlignment="1">
      <alignment horizontal="left" vertical="top"/>
    </xf>
    <xf numFmtId="0" fontId="2" fillId="3" borderId="8" xfId="0" applyFont="1" applyFill="1" applyBorder="1" applyAlignment="1">
      <alignment horizontal="center" vertical="center"/>
    </xf>
    <xf numFmtId="0" fontId="2" fillId="2" borderId="2" xfId="0" applyFont="1" applyFill="1" applyBorder="1" applyAlignment="1">
      <alignment horizontal="center" vertical="center"/>
    </xf>
    <xf numFmtId="0" fontId="2" fillId="4" borderId="5" xfId="0" applyFont="1" applyFill="1" applyBorder="1" applyAlignment="1">
      <alignment horizontal="left" vertical="center"/>
    </xf>
    <xf numFmtId="0" fontId="2" fillId="4" borderId="8" xfId="0" applyFont="1" applyFill="1" applyBorder="1" applyAlignment="1">
      <alignment horizontal="center" vertical="center" wrapText="1"/>
    </xf>
    <xf numFmtId="0" fontId="3" fillId="0" borderId="15" xfId="0" applyFont="1" applyBorder="1" applyAlignment="1">
      <alignment horizontal="center" vertical="center"/>
    </xf>
    <xf numFmtId="171" fontId="0" fillId="7" borderId="0" xfId="0" applyNumberFormat="1" applyFill="1" applyAlignment="1">
      <alignment horizontal="left" vertical="center"/>
    </xf>
    <xf numFmtId="0" fontId="1" fillId="0" borderId="3" xfId="0" applyFont="1" applyBorder="1" applyAlignment="1">
      <alignment horizontal="center" vertical="center"/>
    </xf>
    <xf numFmtId="0" fontId="1" fillId="0" borderId="5" xfId="0" applyFont="1" applyBorder="1" applyAlignment="1">
      <alignment horizontal="center" vertical="center"/>
    </xf>
    <xf numFmtId="0" fontId="0" fillId="8" borderId="0" xfId="0" applyFill="1"/>
    <xf numFmtId="0" fontId="2" fillId="4" borderId="9" xfId="0" applyFont="1" applyFill="1" applyBorder="1" applyAlignment="1">
      <alignment horizontal="center" vertical="center"/>
    </xf>
    <xf numFmtId="49" fontId="0" fillId="0" borderId="9" xfId="0" applyNumberFormat="1" applyBorder="1" applyAlignment="1">
      <alignment horizontal="center"/>
    </xf>
    <xf numFmtId="168" fontId="0" fillId="0" borderId="9" xfId="0" applyNumberFormat="1" applyBorder="1"/>
    <xf numFmtId="169" fontId="0" fillId="0" borderId="9" xfId="0" applyNumberFormat="1" applyBorder="1"/>
    <xf numFmtId="169" fontId="1" fillId="0" borderId="9" xfId="0" applyNumberFormat="1" applyFont="1" applyBorder="1"/>
    <xf numFmtId="170" fontId="1" fillId="0" borderId="9" xfId="0" applyNumberFormat="1" applyFont="1" applyBorder="1"/>
    <xf numFmtId="49" fontId="0" fillId="0" borderId="9" xfId="0" applyNumberFormat="1" applyBorder="1" applyAlignment="1">
      <alignment wrapText="1"/>
    </xf>
    <xf numFmtId="49" fontId="4" fillId="0" borderId="9" xfId="0" applyNumberFormat="1" applyFont="1" applyBorder="1" applyAlignment="1">
      <alignment wrapText="1"/>
    </xf>
    <xf numFmtId="49" fontId="4" fillId="0" borderId="9" xfId="0" applyNumberFormat="1" applyFont="1" applyBorder="1" applyAlignment="1">
      <alignment horizontal="center" wrapText="1"/>
    </xf>
    <xf numFmtId="168" fontId="4" fillId="0" borderId="9" xfId="0" applyNumberFormat="1" applyFont="1" applyBorder="1" applyAlignment="1">
      <alignment wrapText="1"/>
    </xf>
    <xf numFmtId="0" fontId="2" fillId="4" borderId="9" xfId="0" applyFont="1" applyFill="1" applyBorder="1" applyAlignment="1">
      <alignment horizontal="left" vertical="center"/>
    </xf>
    <xf numFmtId="169" fontId="2" fillId="6" borderId="9" xfId="0" applyNumberFormat="1" applyFont="1" applyFill="1" applyBorder="1" applyAlignment="1">
      <alignment horizontal="right" vertical="center"/>
    </xf>
    <xf numFmtId="4" fontId="2" fillId="6" borderId="9" xfId="0" applyNumberFormat="1" applyFont="1" applyFill="1" applyBorder="1" applyAlignment="1">
      <alignment horizontal="right" vertical="center"/>
    </xf>
    <xf numFmtId="0" fontId="2" fillId="8" borderId="0" xfId="0" applyFont="1" applyFill="1" applyBorder="1" applyAlignment="1">
      <alignment horizontal="center" vertical="center"/>
    </xf>
    <xf numFmtId="170" fontId="1" fillId="8" borderId="0" xfId="0" applyNumberFormat="1" applyFont="1" applyFill="1" applyBorder="1"/>
    <xf numFmtId="0" fontId="2" fillId="3" borderId="9" xfId="0" applyFont="1" applyFill="1" applyBorder="1" applyAlignment="1">
      <alignment horizontal="center" vertical="center"/>
    </xf>
    <xf numFmtId="0" fontId="2" fillId="5" borderId="9" xfId="0" applyFont="1" applyFill="1" applyBorder="1" applyAlignment="1">
      <alignment horizontal="center" vertical="center"/>
    </xf>
    <xf numFmtId="168" fontId="0" fillId="0" borderId="16" xfId="0" applyNumberFormat="1" applyBorder="1" applyAlignment="1">
      <alignment horizontal="center"/>
    </xf>
    <xf numFmtId="168" fontId="0" fillId="0" borderId="17" xfId="0" applyNumberFormat="1" applyBorder="1" applyAlignment="1">
      <alignment horizontal="center"/>
    </xf>
    <xf numFmtId="168" fontId="0" fillId="0" borderId="18" xfId="0" applyNumberFormat="1" applyBorder="1" applyAlignment="1">
      <alignment horizontal="center"/>
    </xf>
    <xf numFmtId="0" fontId="0" fillId="0" borderId="16" xfId="0" applyBorder="1" applyAlignment="1">
      <alignment horizontal="center"/>
    </xf>
    <xf numFmtId="0" fontId="0" fillId="0" borderId="17" xfId="0" applyBorder="1" applyAlignment="1">
      <alignment horizontal="center"/>
    </xf>
    <xf numFmtId="0" fontId="0" fillId="0" borderId="18" xfId="0" applyBorder="1" applyAlignment="1">
      <alignment horizontal="center"/>
    </xf>
    <xf numFmtId="167" fontId="3" fillId="0" borderId="16" xfId="0" applyNumberFormat="1" applyFont="1" applyBorder="1" applyAlignment="1">
      <alignment horizontal="left" vertical="center"/>
    </xf>
    <xf numFmtId="167" fontId="3" fillId="0" borderId="17" xfId="0" applyNumberFormat="1" applyFont="1" applyBorder="1" applyAlignment="1">
      <alignment horizontal="left" vertical="center"/>
    </xf>
    <xf numFmtId="167" fontId="3" fillId="0" borderId="18" xfId="0" applyNumberFormat="1" applyFont="1" applyBorder="1" applyAlignment="1">
      <alignment horizontal="left" vertical="center"/>
    </xf>
    <xf numFmtId="0" fontId="2" fillId="4" borderId="19" xfId="0" applyFont="1" applyFill="1" applyBorder="1" applyAlignment="1">
      <alignment horizontal="center" vertical="center"/>
    </xf>
    <xf numFmtId="0" fontId="2" fillId="4" borderId="20" xfId="0" applyFont="1" applyFill="1" applyBorder="1" applyAlignment="1">
      <alignment horizontal="center" vertical="center"/>
    </xf>
    <xf numFmtId="169" fontId="0" fillId="8" borderId="0" xfId="0" applyNumberFormat="1" applyFill="1"/>
    <xf numFmtId="0" fontId="2" fillId="11" borderId="9" xfId="0" applyFont="1" applyFill="1" applyBorder="1" applyAlignment="1">
      <alignment horizontal="left" vertical="center"/>
    </xf>
    <xf numFmtId="169" fontId="2" fillId="12" borderId="9" xfId="0" applyNumberFormat="1" applyFont="1" applyFill="1" applyBorder="1" applyAlignment="1">
      <alignment horizontal="right" vertical="center"/>
    </xf>
    <xf numFmtId="4" fontId="2" fillId="12" borderId="9" xfId="0" applyNumberFormat="1" applyFont="1" applyFill="1" applyBorder="1" applyAlignment="1">
      <alignment horizontal="right" vertical="center"/>
    </xf>
    <xf numFmtId="168" fontId="0" fillId="8" borderId="0" xfId="0" applyNumberFormat="1" applyFill="1"/>
    <xf numFmtId="0" fontId="2" fillId="5" borderId="9" xfId="0" applyFont="1" applyFill="1" applyBorder="1" applyAlignment="1">
      <alignment horizontal="center" vertical="center" wrapText="1"/>
    </xf>
    <xf numFmtId="167" fontId="3" fillId="0" borderId="16" xfId="0" applyNumberFormat="1" applyFont="1" applyBorder="1" applyAlignment="1">
      <alignment horizontal="center" vertical="center" wrapText="1"/>
    </xf>
    <xf numFmtId="167" fontId="3" fillId="0" borderId="9" xfId="0" applyNumberFormat="1" applyFont="1" applyBorder="1" applyAlignment="1">
      <alignment vertical="center" wrapText="1"/>
    </xf>
    <xf numFmtId="172" fontId="0" fillId="0" borderId="9" xfId="0" applyNumberFormat="1" applyBorder="1"/>
    <xf numFmtId="167" fontId="3" fillId="0" borderId="17" xfId="0" applyNumberFormat="1" applyFont="1" applyBorder="1" applyAlignment="1">
      <alignment horizontal="center" vertical="center" wrapText="1"/>
    </xf>
    <xf numFmtId="167" fontId="3" fillId="0" borderId="18" xfId="0" applyNumberFormat="1" applyFont="1" applyBorder="1" applyAlignment="1">
      <alignment horizontal="center" vertical="center" wrapText="1"/>
    </xf>
    <xf numFmtId="0" fontId="0" fillId="8" borderId="9" xfId="0" applyFill="1" applyBorder="1"/>
    <xf numFmtId="0" fontId="2" fillId="4" borderId="21" xfId="0" applyFont="1" applyFill="1" applyBorder="1" applyAlignment="1">
      <alignment horizontal="center" vertical="center"/>
    </xf>
    <xf numFmtId="0" fontId="2" fillId="4" borderId="0" xfId="0" applyFont="1" applyFill="1" applyBorder="1" applyAlignment="1">
      <alignment horizontal="center" vertical="center"/>
    </xf>
    <xf numFmtId="0" fontId="2" fillId="5" borderId="21" xfId="0" applyFont="1" applyFill="1" applyBorder="1" applyAlignment="1">
      <alignment horizontal="center" vertical="center" wrapText="1"/>
    </xf>
    <xf numFmtId="0" fontId="2" fillId="5" borderId="22" xfId="0" applyFont="1" applyFill="1" applyBorder="1" applyAlignment="1">
      <alignment horizontal="center" vertical="center" wrapText="1"/>
    </xf>
    <xf numFmtId="0" fontId="2" fillId="5" borderId="0" xfId="0" applyFont="1" applyFill="1" applyBorder="1" applyAlignment="1">
      <alignment horizontal="center" vertical="center" wrapText="1"/>
    </xf>
    <xf numFmtId="0" fontId="0" fillId="8" borderId="9" xfId="0" applyFill="1" applyBorder="1" applyAlignment="1">
      <alignment horizontal="center" vertical="center"/>
    </xf>
    <xf numFmtId="0" fontId="0" fillId="8" borderId="0" xfId="0" applyFill="1" applyBorder="1" applyAlignment="1">
      <alignment horizontal="center" vertical="center"/>
    </xf>
    <xf numFmtId="0" fontId="0" fillId="13" borderId="9" xfId="0" applyFill="1" applyBorder="1" applyAlignment="1">
      <alignment horizontal="center" vertical="center"/>
    </xf>
    <xf numFmtId="0" fontId="0" fillId="8" borderId="9" xfId="0" applyFill="1" applyBorder="1" applyAlignment="1">
      <alignment horizontal="center" vertical="center" wrapText="1"/>
    </xf>
    <xf numFmtId="0" fontId="0" fillId="14" borderId="9" xfId="0" applyFill="1" applyBorder="1" applyAlignment="1">
      <alignment horizontal="center" vertical="center"/>
    </xf>
    <xf numFmtId="0" fontId="0" fillId="8" borderId="0" xfId="0" applyFill="1" applyBorder="1"/>
    <xf numFmtId="0" fontId="5" fillId="8" borderId="0" xfId="0" applyFont="1" applyFill="1" applyBorder="1"/>
    <xf numFmtId="0" fontId="2" fillId="9" borderId="0" xfId="0" applyFont="1" applyFill="1" applyBorder="1" applyAlignment="1">
      <alignment horizontal="center" vertical="center"/>
    </xf>
    <xf numFmtId="0" fontId="2" fillId="10" borderId="0" xfId="0" applyFont="1" applyFill="1" applyBorder="1" applyAlignment="1">
      <alignment horizontal="center" vertical="center" wrapText="1"/>
    </xf>
    <xf numFmtId="167" fontId="3" fillId="8" borderId="0" xfId="0" applyNumberFormat="1" applyFont="1" applyFill="1" applyBorder="1" applyAlignment="1">
      <alignment horizontal="center" vertical="center" wrapText="1"/>
    </xf>
    <xf numFmtId="49" fontId="0" fillId="8" borderId="0" xfId="0" applyNumberFormat="1" applyFill="1" applyBorder="1" applyAlignment="1">
      <alignment wrapText="1"/>
    </xf>
    <xf numFmtId="168" fontId="0" fillId="8" borderId="0" xfId="0" applyNumberFormat="1" applyFill="1" applyBorder="1"/>
    <xf numFmtId="172" fontId="0" fillId="8" borderId="0" xfId="0" applyNumberFormat="1" applyFill="1" applyBorder="1"/>
    <xf numFmtId="49" fontId="4" fillId="8" borderId="0" xfId="0" applyNumberFormat="1" applyFont="1" applyFill="1" applyBorder="1" applyAlignment="1">
      <alignment wrapText="1"/>
    </xf>
    <xf numFmtId="168" fontId="4" fillId="8" borderId="0" xfId="0" applyNumberFormat="1" applyFont="1" applyFill="1" applyBorder="1" applyAlignment="1">
      <alignment wrapText="1"/>
    </xf>
    <xf numFmtId="167" fontId="3" fillId="8" borderId="0" xfId="0" applyNumberFormat="1" applyFont="1" applyFill="1" applyBorder="1" applyAlignment="1">
      <alignment vertical="center" wrapText="1"/>
    </xf>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6D71"/>
      <rgbColor rgb="FFC0C0C0"/>
      <rgbColor rgb="FF808080"/>
      <rgbColor rgb="FF9999FF"/>
      <rgbColor rgb="FF993366"/>
      <rgbColor rgb="FFEEEEEE"/>
      <rgbColor rgb="FFCCFFFF"/>
      <rgbColor rgb="FF660066"/>
      <rgbColor rgb="FFFF8080"/>
      <rgbColor rgb="FF0079BA"/>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47BCCA"/>
      <rgbColor rgb="FF99CC00"/>
      <rgbColor rgb="FFFFCC00"/>
      <rgbColor rgb="FFFF9900"/>
      <rgbColor rgb="FFFF6600"/>
      <rgbColor rgb="FF666666"/>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absoluteAnchor>
    <xdr:pos x="38100" y="28575"/>
    <xdr:ext cx="1238250" cy="504825"/>
    <xdr:pic>
      <xdr:nvPicPr>
        <xdr:cNvPr id="2" name="Imag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1238250" cy="504825"/>
        </a:xfrm>
        <a:prstGeom prst="rect">
          <a:avLst/>
        </a:prstGeom>
      </xdr:spPr>
    </xdr:pic>
    <xdr:clientData/>
  </xdr:absoluteAnchor>
</xdr:wsDr>
</file>

<file path=xl/theme/theme1.xml><?xml version="1.0" encoding="utf-8"?>
<a:theme xmlns:a="http://schemas.openxmlformats.org/drawingml/2006/main" name="Thème Office">
  <a:themeElements>
    <a:clrScheme name="Office">
      <a:dk1>
        <a:srgbClr val="000000"/>
      </a:dk1>
      <a:lt1>
        <a:srgbClr val="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majorFont>
      <a:minorFont>
        <a:latin typeface="Calibri" panose="020F0502020204030204"/>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M85"/>
  <sheetViews>
    <sheetView showGridLines="0" tabSelected="1" zoomScale="40" zoomScaleNormal="40" workbookViewId="0">
      <selection activeCell="P47" activeCellId="1" sqref="E29 P47"/>
    </sheetView>
  </sheetViews>
  <sheetFormatPr baseColWidth="10" defaultColWidth="14.109375" defaultRowHeight="13.2" x14ac:dyDescent="0.25"/>
  <cols>
    <col min="1" max="2" width="17.6640625" customWidth="1"/>
    <col min="3" max="3" width="53" customWidth="1"/>
    <col min="4" max="5" width="14.109375" customWidth="1"/>
    <col min="6" max="6" width="17.6640625" customWidth="1"/>
    <col min="7" max="7" width="25.5546875" customWidth="1"/>
    <col min="8" max="9" width="14.88671875" customWidth="1"/>
    <col min="10" max="10" width="2.5546875" customWidth="1"/>
    <col min="11" max="11" width="14.88671875" customWidth="1"/>
    <col min="12" max="12" width="16.109375" customWidth="1"/>
    <col min="13" max="13" width="21.6640625" customWidth="1"/>
  </cols>
  <sheetData>
    <row r="1" spans="1:13" ht="19.5" customHeight="1" x14ac:dyDescent="0.25">
      <c r="C1" s="8" t="s">
        <v>0</v>
      </c>
      <c r="D1" s="8"/>
      <c r="E1" s="8"/>
      <c r="F1" s="8"/>
      <c r="G1" s="9">
        <v>45693.495711076401</v>
      </c>
      <c r="H1" s="9"/>
      <c r="I1" s="9"/>
      <c r="J1" s="9"/>
    </row>
    <row r="2" spans="1:13" ht="39" customHeight="1" x14ac:dyDescent="0.25">
      <c r="C2" s="58" t="s">
        <v>1</v>
      </c>
      <c r="D2" s="10"/>
      <c r="E2" s="10"/>
      <c r="F2" s="10"/>
    </row>
    <row r="3" spans="1:13" ht="12.75" customHeight="1" x14ac:dyDescent="0.25">
      <c r="C3" s="11"/>
    </row>
    <row r="4" spans="1:13" ht="12.75" customHeight="1" x14ac:dyDescent="0.25">
      <c r="C4" s="12" t="s">
        <v>2</v>
      </c>
      <c r="D4" s="12"/>
      <c r="E4" s="12"/>
      <c r="F4" s="13"/>
    </row>
    <row r="6" spans="1:13" ht="12.75" customHeight="1" x14ac:dyDescent="0.25">
      <c r="A6" s="14" t="s">
        <v>3</v>
      </c>
      <c r="B6" s="15"/>
      <c r="C6" s="15" t="s">
        <v>4</v>
      </c>
      <c r="D6" s="74" t="s">
        <v>5</v>
      </c>
      <c r="E6" s="74"/>
      <c r="F6" s="74"/>
      <c r="G6" s="74"/>
      <c r="H6" s="74"/>
      <c r="I6" s="74"/>
      <c r="J6" s="16"/>
    </row>
    <row r="7" spans="1:13" ht="12.75" customHeight="1" x14ac:dyDescent="0.25">
      <c r="A7" s="17" t="s">
        <v>6</v>
      </c>
      <c r="B7" s="18"/>
      <c r="C7" s="19">
        <v>45692.573482442102</v>
      </c>
      <c r="D7" s="75"/>
      <c r="E7" s="75"/>
      <c r="F7" s="75"/>
      <c r="G7" s="75"/>
      <c r="H7" s="75"/>
      <c r="I7" s="75"/>
      <c r="J7" s="16"/>
    </row>
    <row r="8" spans="1:13" ht="12.75" customHeight="1" x14ac:dyDescent="0.25">
      <c r="A8" s="20" t="s">
        <v>7</v>
      </c>
      <c r="B8" s="21"/>
      <c r="C8" s="18" t="s">
        <v>8</v>
      </c>
      <c r="D8" s="75"/>
      <c r="E8" s="75"/>
      <c r="F8" s="75"/>
      <c r="G8" s="75"/>
      <c r="H8" s="75"/>
      <c r="I8" s="75"/>
      <c r="J8" s="16"/>
    </row>
    <row r="9" spans="1:13" ht="12.75" customHeight="1" x14ac:dyDescent="0.25">
      <c r="A9" s="22"/>
      <c r="B9" s="23"/>
      <c r="C9" s="24"/>
      <c r="D9" s="75"/>
      <c r="E9" s="75"/>
      <c r="F9" s="75"/>
      <c r="G9" s="75"/>
      <c r="H9" s="75"/>
      <c r="I9" s="75"/>
      <c r="J9" s="16"/>
    </row>
    <row r="11" spans="1:13" ht="12.75" customHeight="1" x14ac:dyDescent="0.25">
      <c r="A11" s="59" t="s">
        <v>9</v>
      </c>
      <c r="B11" s="59"/>
      <c r="C11" s="25" t="s">
        <v>10</v>
      </c>
    </row>
    <row r="12" spans="1:13" ht="39" customHeight="1" x14ac:dyDescent="0.25">
      <c r="A12" s="18" t="s">
        <v>11</v>
      </c>
      <c r="B12" s="18"/>
      <c r="C12" s="67"/>
      <c r="D12" s="67"/>
      <c r="E12" s="67"/>
      <c r="F12" s="67"/>
      <c r="G12" s="67"/>
      <c r="H12" s="7"/>
      <c r="I12" s="7"/>
      <c r="J12" s="7"/>
    </row>
    <row r="13" spans="1:13" ht="12.75" customHeight="1" x14ac:dyDescent="0.25">
      <c r="K13" s="68" t="s">
        <v>12</v>
      </c>
      <c r="L13" s="68"/>
      <c r="M13" s="68"/>
    </row>
    <row r="14" spans="1:13" s="30" customFormat="1" ht="12.75" customHeight="1" x14ac:dyDescent="0.25">
      <c r="A14" s="26" t="s">
        <v>13</v>
      </c>
      <c r="B14" s="26" t="s">
        <v>14</v>
      </c>
      <c r="C14" s="26" t="s">
        <v>15</v>
      </c>
      <c r="D14" s="26" t="s">
        <v>16</v>
      </c>
      <c r="E14" s="26" t="s">
        <v>17</v>
      </c>
      <c r="F14" s="26" t="s">
        <v>18</v>
      </c>
      <c r="G14" s="26" t="s">
        <v>19</v>
      </c>
      <c r="H14" s="27" t="s">
        <v>20</v>
      </c>
      <c r="I14" s="26" t="s">
        <v>21</v>
      </c>
      <c r="J14" s="28"/>
      <c r="K14" s="29" t="s">
        <v>22</v>
      </c>
      <c r="L14" s="29" t="s">
        <v>23</v>
      </c>
      <c r="M14" s="29" t="s">
        <v>24</v>
      </c>
    </row>
    <row r="15" spans="1:13" ht="12" customHeight="1" x14ac:dyDescent="0.25">
      <c r="A15" s="31" t="s">
        <v>25</v>
      </c>
      <c r="B15" s="31"/>
      <c r="C15" s="31" t="s">
        <v>26</v>
      </c>
      <c r="D15" s="31"/>
      <c r="E15" s="31"/>
      <c r="F15" s="31"/>
      <c r="G15" s="31"/>
      <c r="H15" s="31"/>
      <c r="I15" s="31"/>
      <c r="J15" s="32"/>
      <c r="K15" s="31"/>
      <c r="L15" s="31"/>
      <c r="M15" s="31"/>
    </row>
    <row r="16" spans="1:13" ht="12.75" customHeight="1" x14ac:dyDescent="0.25">
      <c r="A16" s="31" t="s">
        <v>27</v>
      </c>
      <c r="B16" s="33"/>
      <c r="C16" s="31" t="s">
        <v>28</v>
      </c>
      <c r="D16" s="35"/>
      <c r="E16" s="36"/>
      <c r="F16" s="37"/>
      <c r="G16" s="38"/>
      <c r="H16" s="38"/>
      <c r="I16" s="39"/>
      <c r="J16" s="40"/>
      <c r="K16" s="36"/>
      <c r="L16" s="37"/>
      <c r="M16" s="37"/>
    </row>
    <row r="17" spans="1:13" ht="12.6" customHeight="1" x14ac:dyDescent="0.25">
      <c r="A17" s="33" t="s">
        <v>29</v>
      </c>
      <c r="B17" s="33" t="s">
        <v>30</v>
      </c>
      <c r="C17" s="34" t="s">
        <v>31</v>
      </c>
      <c r="D17" s="35" t="s">
        <v>32</v>
      </c>
      <c r="E17" s="36">
        <v>68.739999999999995</v>
      </c>
      <c r="F17" s="37">
        <v>13.4</v>
      </c>
      <c r="G17" s="38">
        <v>921.12</v>
      </c>
      <c r="H17" s="38"/>
      <c r="I17" s="39">
        <v>0.2</v>
      </c>
      <c r="J17" s="40"/>
      <c r="K17" s="36">
        <v>13.747999999999999</v>
      </c>
      <c r="L17" s="37">
        <v>412.44</v>
      </c>
      <c r="M17" s="37">
        <v>362.95</v>
      </c>
    </row>
    <row r="18" spans="1:13" ht="37.950000000000003" customHeight="1" x14ac:dyDescent="0.25">
      <c r="A18" s="33"/>
      <c r="B18" s="33"/>
      <c r="C18" s="60" t="s">
        <v>33</v>
      </c>
      <c r="D18" s="61" t="s">
        <v>34</v>
      </c>
      <c r="E18" s="62" t="s">
        <v>35</v>
      </c>
      <c r="F18" s="37"/>
      <c r="G18" s="38"/>
      <c r="H18" s="38"/>
      <c r="I18" s="39"/>
      <c r="J18" s="40"/>
      <c r="K18" s="36"/>
      <c r="L18" s="37"/>
      <c r="M18" s="37"/>
    </row>
    <row r="19" spans="1:13" ht="12.6" customHeight="1" x14ac:dyDescent="0.25">
      <c r="A19" s="33" t="s">
        <v>36</v>
      </c>
      <c r="B19" s="33" t="s">
        <v>37</v>
      </c>
      <c r="C19" s="60" t="s">
        <v>38</v>
      </c>
      <c r="D19" s="61" t="s">
        <v>32</v>
      </c>
      <c r="E19" s="62">
        <v>68.739999999999995</v>
      </c>
      <c r="F19" s="37">
        <v>37.93</v>
      </c>
      <c r="G19" s="38">
        <v>2607.31</v>
      </c>
      <c r="H19" s="38"/>
      <c r="I19" s="39">
        <v>0.2</v>
      </c>
      <c r="J19" s="40"/>
      <c r="K19" s="36">
        <v>40.557000000000002</v>
      </c>
      <c r="L19" s="37">
        <v>1216.7</v>
      </c>
      <c r="M19" s="37">
        <v>978.17</v>
      </c>
    </row>
    <row r="20" spans="1:13" ht="224.4" x14ac:dyDescent="0.25">
      <c r="A20" s="33"/>
      <c r="B20" s="33"/>
      <c r="C20" s="3" t="s">
        <v>39</v>
      </c>
      <c r="D20" s="2" t="s">
        <v>89</v>
      </c>
      <c r="E20" s="1" t="s">
        <v>90</v>
      </c>
      <c r="F20" s="37"/>
      <c r="G20" s="38"/>
      <c r="H20" s="38"/>
      <c r="I20" s="39"/>
      <c r="J20" s="40"/>
      <c r="K20" s="36"/>
      <c r="L20" s="37"/>
      <c r="M20" s="37"/>
    </row>
    <row r="21" spans="1:13" x14ac:dyDescent="0.25">
      <c r="A21" s="31" t="s">
        <v>40</v>
      </c>
      <c r="B21" s="33"/>
      <c r="C21" s="31" t="s">
        <v>41</v>
      </c>
      <c r="D21" s="61"/>
      <c r="E21" s="62"/>
      <c r="F21" s="37"/>
      <c r="G21" s="38"/>
      <c r="H21" s="38"/>
      <c r="I21" s="39"/>
      <c r="J21" s="40"/>
      <c r="K21" s="36"/>
      <c r="L21" s="37"/>
      <c r="M21" s="37"/>
    </row>
    <row r="22" spans="1:13" ht="12.6" customHeight="1" x14ac:dyDescent="0.25">
      <c r="A22" s="33" t="s">
        <v>42</v>
      </c>
      <c r="B22" s="33" t="s">
        <v>88</v>
      </c>
      <c r="C22" s="60" t="s">
        <v>43</v>
      </c>
      <c r="D22" s="61" t="s">
        <v>32</v>
      </c>
      <c r="E22" s="62">
        <v>66.62</v>
      </c>
      <c r="F22" s="37">
        <v>34.200000000000003</v>
      </c>
      <c r="G22" s="38">
        <v>2278.4</v>
      </c>
      <c r="H22" s="38"/>
      <c r="I22" s="39">
        <v>0.2</v>
      </c>
      <c r="J22" s="40"/>
      <c r="K22" s="36">
        <v>7.9939999999999998</v>
      </c>
      <c r="L22" s="37">
        <v>239.83</v>
      </c>
      <c r="M22" s="37">
        <v>1678.16</v>
      </c>
    </row>
    <row r="23" spans="1:13" ht="79.2" x14ac:dyDescent="0.25">
      <c r="A23" s="33"/>
      <c r="B23" s="33"/>
      <c r="C23" s="3" t="s">
        <v>44</v>
      </c>
      <c r="D23" s="2" t="s">
        <v>91</v>
      </c>
      <c r="E23" s="1" t="s">
        <v>92</v>
      </c>
      <c r="F23" s="37"/>
      <c r="G23" s="38"/>
      <c r="H23" s="38"/>
      <c r="I23" s="39"/>
      <c r="J23" s="40"/>
      <c r="K23" s="36"/>
      <c r="L23" s="37"/>
      <c r="M23" s="37"/>
    </row>
    <row r="24" spans="1:13" ht="12.6" customHeight="1" x14ac:dyDescent="0.25">
      <c r="A24" s="33" t="s">
        <v>45</v>
      </c>
      <c r="B24" s="33" t="s">
        <v>46</v>
      </c>
      <c r="C24" s="60" t="s">
        <v>47</v>
      </c>
      <c r="D24" s="61" t="s">
        <v>32</v>
      </c>
      <c r="E24" s="62">
        <v>66.62</v>
      </c>
      <c r="F24" s="37">
        <v>45.1</v>
      </c>
      <c r="G24" s="38">
        <v>3004.56</v>
      </c>
      <c r="H24" s="38"/>
      <c r="I24" s="39">
        <v>0.2</v>
      </c>
      <c r="J24" s="40"/>
      <c r="K24" s="36">
        <v>44.634999999999998</v>
      </c>
      <c r="L24" s="37">
        <v>1339.06</v>
      </c>
      <c r="M24" s="37">
        <v>1189.83</v>
      </c>
    </row>
    <row r="25" spans="1:13" ht="224.4" x14ac:dyDescent="0.25">
      <c r="A25" s="33"/>
      <c r="B25" s="33"/>
      <c r="C25" s="3" t="s">
        <v>39</v>
      </c>
      <c r="D25" s="2" t="s">
        <v>89</v>
      </c>
      <c r="E25" s="1" t="s">
        <v>93</v>
      </c>
      <c r="F25" s="37"/>
      <c r="G25" s="38"/>
      <c r="H25" s="38"/>
      <c r="I25" s="39"/>
      <c r="J25" s="40"/>
      <c r="K25" s="36"/>
      <c r="L25" s="37"/>
      <c r="M25" s="37"/>
    </row>
    <row r="26" spans="1:13" x14ac:dyDescent="0.25">
      <c r="A26" s="31" t="s">
        <v>48</v>
      </c>
      <c r="B26" s="33"/>
      <c r="C26" s="31" t="s">
        <v>49</v>
      </c>
      <c r="D26" s="61"/>
      <c r="E26" s="62"/>
      <c r="F26" s="37"/>
      <c r="G26" s="38"/>
      <c r="H26" s="38"/>
      <c r="I26" s="39"/>
      <c r="J26" s="40"/>
      <c r="K26" s="36"/>
      <c r="L26" s="37"/>
      <c r="M26" s="37"/>
    </row>
    <row r="27" spans="1:13" x14ac:dyDescent="0.25">
      <c r="A27" s="31" t="s">
        <v>50</v>
      </c>
      <c r="B27" s="33"/>
      <c r="C27" s="31" t="s">
        <v>51</v>
      </c>
      <c r="D27" s="61"/>
      <c r="E27" s="62"/>
      <c r="F27" s="37"/>
      <c r="G27" s="38"/>
      <c r="H27" s="38"/>
      <c r="I27" s="39"/>
      <c r="J27" s="40"/>
      <c r="K27" s="36"/>
      <c r="L27" s="37"/>
      <c r="M27" s="37"/>
    </row>
    <row r="28" spans="1:13" ht="12.6" customHeight="1" x14ac:dyDescent="0.25">
      <c r="A28" s="33" t="s">
        <v>52</v>
      </c>
      <c r="B28" s="33" t="s">
        <v>53</v>
      </c>
      <c r="C28" s="60" t="s">
        <v>54</v>
      </c>
      <c r="D28" s="61" t="s">
        <v>32</v>
      </c>
      <c r="E28" s="62">
        <v>137.18</v>
      </c>
      <c r="F28" s="37">
        <v>53.97</v>
      </c>
      <c r="G28" s="38">
        <v>7403.6</v>
      </c>
      <c r="H28" s="38"/>
      <c r="I28" s="39">
        <v>0.2</v>
      </c>
      <c r="J28" s="40"/>
      <c r="K28" s="36">
        <v>82.308000000000007</v>
      </c>
      <c r="L28" s="37">
        <v>2469.2399999999998</v>
      </c>
      <c r="M28" s="37">
        <v>3762.85</v>
      </c>
    </row>
    <row r="29" spans="1:13" ht="277.2" x14ac:dyDescent="0.25">
      <c r="A29" s="33"/>
      <c r="B29" s="33"/>
      <c r="C29" s="3" t="s">
        <v>55</v>
      </c>
      <c r="D29" s="2" t="s">
        <v>94</v>
      </c>
      <c r="E29" s="1" t="s">
        <v>95</v>
      </c>
      <c r="F29" s="37"/>
      <c r="G29" s="38"/>
      <c r="H29" s="38"/>
      <c r="I29" s="39"/>
      <c r="J29" s="40"/>
      <c r="K29" s="36"/>
      <c r="L29" s="37"/>
      <c r="M29" s="37"/>
    </row>
    <row r="30" spans="1:13" ht="12.6" customHeight="1" x14ac:dyDescent="0.25">
      <c r="A30" s="33" t="s">
        <v>56</v>
      </c>
      <c r="B30" s="33" t="s">
        <v>57</v>
      </c>
      <c r="C30" s="60" t="s">
        <v>58</v>
      </c>
      <c r="D30" s="61" t="s">
        <v>32</v>
      </c>
      <c r="E30" s="62">
        <v>137.18</v>
      </c>
      <c r="F30" s="37">
        <v>21.75</v>
      </c>
      <c r="G30" s="38">
        <v>2983.66</v>
      </c>
      <c r="H30" s="38"/>
      <c r="I30" s="39">
        <v>0.2</v>
      </c>
      <c r="J30" s="40"/>
      <c r="K30" s="36">
        <v>16.462</v>
      </c>
      <c r="L30" s="37">
        <v>493.85</v>
      </c>
      <c r="M30" s="37">
        <v>2017.92</v>
      </c>
    </row>
    <row r="31" spans="1:13" ht="79.2" x14ac:dyDescent="0.25">
      <c r="A31" s="33"/>
      <c r="B31" s="33"/>
      <c r="C31" s="3" t="s">
        <v>59</v>
      </c>
      <c r="D31" s="2" t="s">
        <v>34</v>
      </c>
      <c r="E31" s="1" t="s">
        <v>60</v>
      </c>
      <c r="F31" s="37"/>
      <c r="G31" s="38"/>
      <c r="H31" s="38"/>
      <c r="I31" s="39"/>
      <c r="J31" s="40"/>
      <c r="K31" s="36"/>
      <c r="L31" s="37"/>
      <c r="M31" s="37"/>
    </row>
    <row r="32" spans="1:13" x14ac:dyDescent="0.25">
      <c r="A32" s="31" t="s">
        <v>61</v>
      </c>
      <c r="B32" s="33"/>
      <c r="C32" s="31" t="s">
        <v>62</v>
      </c>
      <c r="D32" s="61"/>
      <c r="E32" s="62"/>
      <c r="F32" s="37"/>
      <c r="G32" s="38"/>
      <c r="H32" s="38"/>
      <c r="I32" s="39"/>
      <c r="J32" s="40"/>
      <c r="K32" s="36"/>
      <c r="L32" s="37"/>
      <c r="M32" s="37"/>
    </row>
    <row r="33" spans="1:13" ht="12.6" customHeight="1" x14ac:dyDescent="0.25">
      <c r="A33" s="33" t="s">
        <v>63</v>
      </c>
      <c r="B33" s="33" t="s">
        <v>64</v>
      </c>
      <c r="C33" s="60" t="s">
        <v>65</v>
      </c>
      <c r="D33" s="61" t="s">
        <v>32</v>
      </c>
      <c r="E33" s="62">
        <v>97.29</v>
      </c>
      <c r="F33" s="37">
        <v>9.1</v>
      </c>
      <c r="G33" s="38">
        <v>885.34</v>
      </c>
      <c r="H33" s="38"/>
      <c r="I33" s="39">
        <v>0.2</v>
      </c>
      <c r="J33" s="40"/>
      <c r="K33" s="36">
        <v>14.593999999999999</v>
      </c>
      <c r="L33" s="37">
        <v>437.8</v>
      </c>
      <c r="M33" s="37">
        <v>307.44</v>
      </c>
    </row>
    <row r="34" spans="1:13" ht="52.8" x14ac:dyDescent="0.25">
      <c r="A34" s="33"/>
      <c r="B34" s="33"/>
      <c r="C34" s="3" t="s">
        <v>66</v>
      </c>
      <c r="D34" s="2" t="s">
        <v>34</v>
      </c>
      <c r="E34" s="1" t="s">
        <v>67</v>
      </c>
      <c r="F34" s="37"/>
      <c r="G34" s="38"/>
      <c r="H34" s="38"/>
      <c r="I34" s="39"/>
      <c r="J34" s="40"/>
      <c r="K34" s="36"/>
      <c r="L34" s="37"/>
      <c r="M34" s="37"/>
    </row>
    <row r="35" spans="1:13" ht="12.6" customHeight="1" x14ac:dyDescent="0.25">
      <c r="A35" s="33" t="s">
        <v>68</v>
      </c>
      <c r="B35" s="33" t="s">
        <v>69</v>
      </c>
      <c r="C35" s="60" t="s">
        <v>70</v>
      </c>
      <c r="D35" s="61" t="s">
        <v>32</v>
      </c>
      <c r="E35" s="62">
        <v>97.29</v>
      </c>
      <c r="F35" s="37">
        <v>46.96</v>
      </c>
      <c r="G35" s="38">
        <v>4568.74</v>
      </c>
      <c r="H35" s="38"/>
      <c r="I35" s="39">
        <v>0.2</v>
      </c>
      <c r="J35" s="40"/>
      <c r="K35" s="36">
        <v>66.156999999999996</v>
      </c>
      <c r="L35" s="37">
        <v>1984.72</v>
      </c>
      <c r="M35" s="37">
        <v>1861.16</v>
      </c>
    </row>
    <row r="36" spans="1:13" ht="211.2" x14ac:dyDescent="0.25">
      <c r="A36" s="33"/>
      <c r="B36" s="33"/>
      <c r="C36" s="3" t="s">
        <v>71</v>
      </c>
      <c r="D36" s="2" t="s">
        <v>96</v>
      </c>
      <c r="E36" s="1" t="s">
        <v>97</v>
      </c>
      <c r="F36" s="37"/>
      <c r="G36" s="38"/>
      <c r="H36" s="38"/>
      <c r="I36" s="39"/>
      <c r="J36" s="40"/>
      <c r="K36" s="36"/>
      <c r="L36" s="37"/>
      <c r="M36" s="37"/>
    </row>
    <row r="37" spans="1:13" x14ac:dyDescent="0.25">
      <c r="A37" s="33"/>
      <c r="B37" s="33"/>
      <c r="C37" s="60"/>
      <c r="D37" s="61"/>
      <c r="E37" s="62"/>
      <c r="F37" s="37"/>
      <c r="G37" s="38"/>
      <c r="H37" s="38"/>
      <c r="I37" s="39"/>
      <c r="J37" s="40"/>
      <c r="K37" s="36"/>
      <c r="L37" s="37"/>
      <c r="M37" s="37"/>
    </row>
    <row r="38" spans="1:13" ht="12.75" customHeight="1" x14ac:dyDescent="0.25">
      <c r="A38" s="33"/>
      <c r="B38" s="33"/>
      <c r="C38" s="34"/>
      <c r="D38" s="35"/>
      <c r="E38" s="36"/>
      <c r="F38" s="37"/>
      <c r="G38" s="38"/>
      <c r="H38" s="38"/>
      <c r="I38" s="39"/>
      <c r="J38" s="40"/>
      <c r="K38" s="36"/>
      <c r="L38" s="37"/>
      <c r="M38" s="37"/>
    </row>
    <row r="39" spans="1:13" ht="8.25" customHeight="1" x14ac:dyDescent="0.25">
      <c r="A39" s="69"/>
      <c r="B39" s="69"/>
      <c r="C39" s="69"/>
      <c r="D39" s="69"/>
      <c r="E39" s="69"/>
      <c r="F39" s="69"/>
      <c r="G39" s="69"/>
      <c r="H39" s="6"/>
      <c r="I39" s="6"/>
      <c r="J39" s="41"/>
    </row>
    <row r="40" spans="1:13" ht="12.75" customHeight="1" x14ac:dyDescent="0.25">
      <c r="A40" s="30"/>
      <c r="B40" s="30"/>
      <c r="C40" s="30"/>
      <c r="D40" s="30"/>
      <c r="E40" s="70" t="s">
        <v>72</v>
      </c>
      <c r="F40" s="70"/>
      <c r="G40" s="42">
        <v>24652.74</v>
      </c>
      <c r="I40" s="30"/>
      <c r="J40" s="30"/>
      <c r="K40" s="30"/>
      <c r="L40" s="30"/>
      <c r="M40" s="30"/>
    </row>
    <row r="41" spans="1:13" ht="12.75" customHeight="1" x14ac:dyDescent="0.25">
      <c r="A41" s="30"/>
      <c r="B41" s="30"/>
      <c r="C41" s="30"/>
      <c r="D41" s="30"/>
      <c r="E41" s="66"/>
      <c r="F41" s="66"/>
      <c r="G41" s="43"/>
      <c r="H41" s="4"/>
      <c r="I41" s="30"/>
      <c r="J41" s="30"/>
      <c r="K41" s="30"/>
      <c r="L41" s="30"/>
      <c r="M41" s="30"/>
    </row>
    <row r="42" spans="1:13" ht="12.75" customHeight="1" x14ac:dyDescent="0.25">
      <c r="A42" s="30"/>
      <c r="B42" s="30"/>
      <c r="C42" s="30"/>
      <c r="D42" s="30"/>
      <c r="E42" s="66" t="s">
        <v>73</v>
      </c>
      <c r="F42" s="66"/>
      <c r="G42" s="44"/>
      <c r="I42" s="30"/>
      <c r="J42" s="30"/>
      <c r="K42" s="30"/>
      <c r="L42" s="30"/>
      <c r="M42" s="30"/>
    </row>
    <row r="43" spans="1:13" ht="12.75" customHeight="1" x14ac:dyDescent="0.25">
      <c r="E43" s="66" t="s">
        <v>74</v>
      </c>
      <c r="F43" s="66"/>
      <c r="G43" s="44">
        <v>29583.279999999999</v>
      </c>
    </row>
    <row r="44" spans="1:13" ht="12.75" customHeight="1" x14ac:dyDescent="0.25">
      <c r="K44" s="68" t="s">
        <v>12</v>
      </c>
      <c r="L44" s="68"/>
      <c r="M44" s="68"/>
    </row>
    <row r="45" spans="1:13" ht="12.75" customHeight="1" x14ac:dyDescent="0.25">
      <c r="A45" s="71" t="s">
        <v>75</v>
      </c>
      <c r="B45" s="71"/>
      <c r="C45" s="71"/>
      <c r="D45" s="71" t="s">
        <v>76</v>
      </c>
      <c r="E45" s="71"/>
      <c r="F45" s="26" t="s">
        <v>77</v>
      </c>
      <c r="G45" s="26" t="s">
        <v>73</v>
      </c>
      <c r="J45" s="45"/>
      <c r="K45" s="29" t="s">
        <v>22</v>
      </c>
      <c r="L45" s="29" t="s">
        <v>23</v>
      </c>
      <c r="M45" s="29" t="s">
        <v>24</v>
      </c>
    </row>
    <row r="46" spans="1:13" ht="12.75" customHeight="1" x14ac:dyDescent="0.25">
      <c r="A46" s="63" t="s">
        <v>78</v>
      </c>
      <c r="B46" s="47"/>
      <c r="C46" s="48"/>
      <c r="D46" s="49"/>
      <c r="E46" s="50"/>
      <c r="F46" s="64">
        <v>8811.39</v>
      </c>
      <c r="G46" s="52">
        <v>8811.39</v>
      </c>
      <c r="J46" s="53"/>
      <c r="K46" s="36">
        <v>0</v>
      </c>
      <c r="L46" s="37">
        <v>0</v>
      </c>
      <c r="M46" s="37">
        <v>0</v>
      </c>
    </row>
    <row r="47" spans="1:13" x14ac:dyDescent="0.25">
      <c r="A47" s="46" t="s">
        <v>79</v>
      </c>
      <c r="B47" s="47"/>
      <c r="C47" s="48"/>
      <c r="D47" s="49"/>
      <c r="E47" s="50"/>
      <c r="F47" s="51">
        <v>3528.43</v>
      </c>
      <c r="G47" s="65">
        <v>3528.43</v>
      </c>
      <c r="J47" s="53"/>
      <c r="K47" s="36">
        <v>54.305</v>
      </c>
      <c r="L47" s="37">
        <v>1629.14</v>
      </c>
      <c r="M47" s="37">
        <v>1341.12</v>
      </c>
    </row>
    <row r="48" spans="1:13" x14ac:dyDescent="0.25">
      <c r="A48" s="46" t="s">
        <v>80</v>
      </c>
      <c r="B48" s="47"/>
      <c r="C48" s="48"/>
      <c r="D48" s="49"/>
      <c r="E48" s="50"/>
      <c r="F48" s="51">
        <v>5282.96</v>
      </c>
      <c r="G48" s="65">
        <v>5282.96</v>
      </c>
      <c r="J48" s="53"/>
      <c r="K48" s="36">
        <v>52.628999999999998</v>
      </c>
      <c r="L48" s="37">
        <v>1578.89</v>
      </c>
      <c r="M48" s="37">
        <v>2867.99</v>
      </c>
    </row>
    <row r="49" spans="1:13" x14ac:dyDescent="0.25">
      <c r="A49" s="63" t="s">
        <v>81</v>
      </c>
      <c r="B49" s="47"/>
      <c r="C49" s="48"/>
      <c r="D49" s="49"/>
      <c r="E49" s="50"/>
      <c r="F49" s="64">
        <v>15841.35</v>
      </c>
      <c r="G49" s="52">
        <v>15841.35</v>
      </c>
      <c r="J49" s="53"/>
      <c r="K49" s="36">
        <v>0</v>
      </c>
      <c r="L49" s="37">
        <v>0</v>
      </c>
      <c r="M49" s="37">
        <v>0</v>
      </c>
    </row>
    <row r="50" spans="1:13" x14ac:dyDescent="0.25">
      <c r="A50" s="46" t="s">
        <v>82</v>
      </c>
      <c r="B50" s="47"/>
      <c r="C50" s="48"/>
      <c r="D50" s="49"/>
      <c r="E50" s="50"/>
      <c r="F50" s="51">
        <v>10387.27</v>
      </c>
      <c r="G50" s="65">
        <v>10387.27</v>
      </c>
      <c r="J50" s="53"/>
      <c r="K50" s="36">
        <v>98.77</v>
      </c>
      <c r="L50" s="37">
        <v>2963.09</v>
      </c>
      <c r="M50" s="37">
        <v>5780.77</v>
      </c>
    </row>
    <row r="51" spans="1:13" x14ac:dyDescent="0.25">
      <c r="A51" s="46" t="s">
        <v>83</v>
      </c>
      <c r="B51" s="47"/>
      <c r="C51" s="48"/>
      <c r="D51" s="49"/>
      <c r="E51" s="50"/>
      <c r="F51" s="51">
        <v>5454.08</v>
      </c>
      <c r="G51" s="65">
        <v>5454.08</v>
      </c>
      <c r="J51" s="53"/>
      <c r="K51" s="36">
        <v>80.751000000000005</v>
      </c>
      <c r="L51" s="37">
        <v>2422.52</v>
      </c>
      <c r="M51" s="37">
        <v>2168.6</v>
      </c>
    </row>
    <row r="52" spans="1:13" x14ac:dyDescent="0.25">
      <c r="A52" s="46"/>
      <c r="B52" s="47"/>
      <c r="C52" s="48"/>
      <c r="D52" s="49"/>
      <c r="E52" s="50"/>
      <c r="F52" s="51"/>
      <c r="G52" s="65"/>
      <c r="J52" s="53"/>
      <c r="K52" s="36"/>
      <c r="L52" s="37"/>
      <c r="M52" s="37"/>
    </row>
    <row r="53" spans="1:13" ht="12.75" customHeight="1" x14ac:dyDescent="0.25">
      <c r="A53" s="46"/>
      <c r="B53" s="47"/>
      <c r="C53" s="48"/>
      <c r="D53" s="49"/>
      <c r="E53" s="50"/>
      <c r="F53" s="51"/>
      <c r="G53" s="52"/>
      <c r="J53" s="53"/>
      <c r="K53" s="36"/>
      <c r="L53" s="37"/>
      <c r="M53" s="37"/>
    </row>
    <row r="54" spans="1:13" ht="12.75" customHeight="1" x14ac:dyDescent="0.25">
      <c r="A54" s="72"/>
      <c r="B54" s="72"/>
      <c r="C54" s="72"/>
      <c r="D54" s="72"/>
      <c r="E54" s="72"/>
      <c r="F54" s="44">
        <f>G40</f>
        <v>24652.74</v>
      </c>
      <c r="G54" s="54">
        <f>G42</f>
        <v>0</v>
      </c>
      <c r="J54" s="55"/>
      <c r="K54" s="56">
        <f>SUM(K46:K53)</f>
        <v>286.45500000000004</v>
      </c>
      <c r="L54" s="54">
        <f>SUM(L46:L53)</f>
        <v>8593.6400000000012</v>
      </c>
      <c r="M54" s="54">
        <f>SUM(M46:M53)</f>
        <v>12158.480000000001</v>
      </c>
    </row>
    <row r="56" spans="1:13" ht="12.75" customHeight="1" x14ac:dyDescent="0.25">
      <c r="F56" s="5" t="s">
        <v>84</v>
      </c>
      <c r="G56" s="57">
        <v>4930.55</v>
      </c>
    </row>
    <row r="57" spans="1:13" ht="12.75" customHeight="1" x14ac:dyDescent="0.25">
      <c r="F57" s="5" t="s">
        <v>85</v>
      </c>
      <c r="G57" s="57">
        <v>4930.55</v>
      </c>
    </row>
    <row r="59" spans="1:13" ht="12.75" customHeight="1" x14ac:dyDescent="0.25">
      <c r="F59" s="73"/>
      <c r="G59" s="73"/>
    </row>
    <row r="62" spans="1:13" ht="12.75" customHeight="1" x14ac:dyDescent="0.25">
      <c r="A62" s="18" t="s">
        <v>86</v>
      </c>
      <c r="B62" s="18"/>
      <c r="C62" s="67"/>
      <c r="D62" s="67"/>
      <c r="E62" s="67"/>
      <c r="F62" s="67"/>
      <c r="G62" s="67"/>
      <c r="H62" s="7"/>
      <c r="I62" s="7"/>
      <c r="J62" s="7"/>
    </row>
    <row r="63" spans="1:13" ht="12.75" customHeight="1" x14ac:dyDescent="0.25">
      <c r="K63" s="68" t="s">
        <v>12</v>
      </c>
      <c r="L63" s="68"/>
      <c r="M63" s="68"/>
    </row>
    <row r="64" spans="1:13" ht="12.75" customHeight="1" x14ac:dyDescent="0.25">
      <c r="A64" s="26" t="s">
        <v>13</v>
      </c>
      <c r="B64" s="26" t="s">
        <v>14</v>
      </c>
      <c r="C64" s="26" t="s">
        <v>15</v>
      </c>
      <c r="D64" s="26" t="s">
        <v>16</v>
      </c>
      <c r="E64" s="26" t="s">
        <v>17</v>
      </c>
      <c r="F64" s="26" t="s">
        <v>18</v>
      </c>
      <c r="G64" s="26" t="s">
        <v>19</v>
      </c>
      <c r="H64" s="27" t="s">
        <v>20</v>
      </c>
      <c r="I64" s="26" t="s">
        <v>21</v>
      </c>
      <c r="J64" s="28"/>
      <c r="K64" s="29" t="s">
        <v>22</v>
      </c>
      <c r="L64" s="29" t="s">
        <v>23</v>
      </c>
      <c r="M64" s="29" t="s">
        <v>24</v>
      </c>
    </row>
    <row r="65" spans="1:13" ht="12.75" customHeight="1" x14ac:dyDescent="0.25">
      <c r="A65" s="31"/>
      <c r="B65" s="31"/>
      <c r="C65" s="31"/>
      <c r="D65" s="31"/>
      <c r="E65" s="31"/>
      <c r="F65" s="31"/>
      <c r="G65" s="31"/>
      <c r="H65" s="31"/>
      <c r="I65" s="31"/>
      <c r="J65" s="32"/>
      <c r="K65" s="31"/>
      <c r="L65" s="31"/>
      <c r="M65" s="31"/>
    </row>
    <row r="66" spans="1:13" ht="12.75" customHeight="1" x14ac:dyDescent="0.25">
      <c r="A66" s="33"/>
      <c r="B66" s="33"/>
      <c r="C66" s="34"/>
      <c r="D66" s="35"/>
      <c r="E66" s="36"/>
      <c r="F66" s="37"/>
      <c r="G66" s="38"/>
      <c r="H66" s="38"/>
      <c r="I66" s="39"/>
      <c r="J66" s="40"/>
      <c r="K66" s="36"/>
      <c r="L66" s="37"/>
      <c r="M66" s="37"/>
    </row>
    <row r="67" spans="1:13" ht="12.75" customHeight="1" x14ac:dyDescent="0.25">
      <c r="A67" s="33"/>
      <c r="B67" s="33"/>
      <c r="C67" s="34"/>
      <c r="D67" s="35"/>
      <c r="E67" s="36"/>
      <c r="F67" s="37"/>
      <c r="G67" s="38"/>
      <c r="H67" s="38"/>
      <c r="I67" s="39"/>
      <c r="J67" s="40"/>
      <c r="K67" s="36"/>
      <c r="L67" s="37"/>
      <c r="M67" s="37"/>
    </row>
    <row r="68" spans="1:13" ht="12.75" customHeight="1" x14ac:dyDescent="0.25">
      <c r="A68" s="69"/>
      <c r="B68" s="69"/>
      <c r="C68" s="69"/>
      <c r="D68" s="69"/>
      <c r="E68" s="69"/>
      <c r="F68" s="69"/>
      <c r="G68" s="69"/>
      <c r="H68" s="6"/>
      <c r="I68" s="6"/>
      <c r="J68" s="41"/>
    </row>
    <row r="69" spans="1:13" ht="12.75" customHeight="1" x14ac:dyDescent="0.25">
      <c r="A69" s="30"/>
      <c r="B69" s="30"/>
      <c r="C69" s="30"/>
      <c r="D69" s="30"/>
      <c r="E69" s="70" t="s">
        <v>72</v>
      </c>
      <c r="F69" s="70"/>
      <c r="G69" s="42">
        <v>0</v>
      </c>
      <c r="I69" s="30"/>
      <c r="J69" s="30"/>
      <c r="K69" s="30"/>
      <c r="L69" s="30"/>
      <c r="M69" s="30"/>
    </row>
    <row r="70" spans="1:13" ht="12.75" customHeight="1" x14ac:dyDescent="0.25">
      <c r="A70" s="30"/>
      <c r="B70" s="30"/>
      <c r="C70" s="30"/>
      <c r="D70" s="30"/>
      <c r="E70" s="66"/>
      <c r="F70" s="66"/>
      <c r="G70" s="43"/>
      <c r="H70" s="4"/>
      <c r="I70" s="30"/>
      <c r="J70" s="30"/>
      <c r="K70" s="30"/>
      <c r="L70" s="30"/>
      <c r="M70" s="30"/>
    </row>
    <row r="71" spans="1:13" ht="12.75" customHeight="1" x14ac:dyDescent="0.25">
      <c r="A71" s="30"/>
      <c r="B71" s="30"/>
      <c r="C71" s="30"/>
      <c r="D71" s="30"/>
      <c r="E71" s="66" t="s">
        <v>73</v>
      </c>
      <c r="F71" s="66"/>
      <c r="G71" s="44">
        <v>0</v>
      </c>
      <c r="I71" s="30"/>
      <c r="J71" s="30"/>
      <c r="K71" s="30"/>
      <c r="L71" s="30"/>
      <c r="M71" s="30"/>
    </row>
    <row r="72" spans="1:13" ht="12.75" customHeight="1" x14ac:dyDescent="0.25">
      <c r="E72" s="66" t="s">
        <v>74</v>
      </c>
      <c r="F72" s="66"/>
      <c r="G72" s="44">
        <v>0</v>
      </c>
    </row>
    <row r="75" spans="1:13" ht="12.75" customHeight="1" x14ac:dyDescent="0.25">
      <c r="A75" s="18" t="s">
        <v>87</v>
      </c>
      <c r="B75" s="18"/>
      <c r="C75" s="67"/>
      <c r="D75" s="67"/>
      <c r="E75" s="67"/>
      <c r="F75" s="67"/>
      <c r="G75" s="67"/>
      <c r="H75" s="7"/>
      <c r="I75" s="7"/>
      <c r="J75" s="7"/>
    </row>
    <row r="76" spans="1:13" ht="12.75" customHeight="1" x14ac:dyDescent="0.25">
      <c r="K76" s="68" t="s">
        <v>12</v>
      </c>
      <c r="L76" s="68"/>
      <c r="M76" s="68"/>
    </row>
    <row r="77" spans="1:13" ht="12.75" customHeight="1" x14ac:dyDescent="0.25">
      <c r="A77" s="26" t="s">
        <v>13</v>
      </c>
      <c r="B77" s="26" t="s">
        <v>14</v>
      </c>
      <c r="C77" s="26" t="s">
        <v>15</v>
      </c>
      <c r="D77" s="26" t="s">
        <v>16</v>
      </c>
      <c r="E77" s="26" t="s">
        <v>17</v>
      </c>
      <c r="F77" s="26" t="s">
        <v>18</v>
      </c>
      <c r="G77" s="26" t="s">
        <v>19</v>
      </c>
      <c r="H77" s="27" t="s">
        <v>20</v>
      </c>
      <c r="I77" s="26" t="s">
        <v>21</v>
      </c>
      <c r="J77" s="28"/>
      <c r="K77" s="29" t="s">
        <v>22</v>
      </c>
      <c r="L77" s="29" t="s">
        <v>23</v>
      </c>
      <c r="M77" s="29" t="s">
        <v>24</v>
      </c>
    </row>
    <row r="78" spans="1:13" ht="12.75" customHeight="1" x14ac:dyDescent="0.25">
      <c r="A78" s="31"/>
      <c r="B78" s="31"/>
      <c r="C78" s="31"/>
      <c r="D78" s="31"/>
      <c r="E78" s="31"/>
      <c r="F78" s="31"/>
      <c r="G78" s="31"/>
      <c r="H78" s="31"/>
      <c r="I78" s="31"/>
      <c r="J78" s="32"/>
      <c r="K78" s="31"/>
      <c r="L78" s="31"/>
      <c r="M78" s="31"/>
    </row>
    <row r="79" spans="1:13" ht="12.75" customHeight="1" x14ac:dyDescent="0.25">
      <c r="A79" s="33"/>
      <c r="B79" s="33"/>
      <c r="C79" s="34"/>
      <c r="D79" s="35"/>
      <c r="E79" s="36"/>
      <c r="F79" s="37"/>
      <c r="G79" s="38"/>
      <c r="H79" s="38"/>
      <c r="I79" s="39"/>
      <c r="J79" s="40"/>
      <c r="K79" s="36"/>
      <c r="L79" s="37"/>
      <c r="M79" s="37"/>
    </row>
    <row r="80" spans="1:13" ht="12.75" customHeight="1" x14ac:dyDescent="0.25">
      <c r="A80" s="33"/>
      <c r="B80" s="33"/>
      <c r="C80" s="34"/>
      <c r="D80" s="35"/>
      <c r="E80" s="36"/>
      <c r="F80" s="37"/>
      <c r="G80" s="38"/>
      <c r="H80" s="38"/>
      <c r="I80" s="39"/>
      <c r="J80" s="40"/>
      <c r="K80" s="36"/>
      <c r="L80" s="37"/>
      <c r="M80" s="37"/>
    </row>
    <row r="81" spans="1:13" ht="12.75" customHeight="1" x14ac:dyDescent="0.25">
      <c r="A81" s="69"/>
      <c r="B81" s="69"/>
      <c r="C81" s="69"/>
      <c r="D81" s="69"/>
      <c r="E81" s="69"/>
      <c r="F81" s="69"/>
      <c r="G81" s="69"/>
      <c r="H81" s="6"/>
      <c r="I81" s="6"/>
      <c r="J81" s="41"/>
    </row>
    <row r="82" spans="1:13" ht="12.75" customHeight="1" x14ac:dyDescent="0.25">
      <c r="A82" s="30"/>
      <c r="B82" s="30"/>
      <c r="C82" s="30"/>
      <c r="D82" s="30"/>
      <c r="E82" s="70" t="s">
        <v>72</v>
      </c>
      <c r="F82" s="70"/>
      <c r="G82" s="42">
        <v>0</v>
      </c>
      <c r="I82" s="30"/>
      <c r="J82" s="30"/>
      <c r="K82" s="30"/>
      <c r="L82" s="30"/>
      <c r="M82" s="30"/>
    </row>
    <row r="83" spans="1:13" ht="12.75" customHeight="1" x14ac:dyDescent="0.25">
      <c r="A83" s="30"/>
      <c r="B83" s="30"/>
      <c r="C83" s="30"/>
      <c r="D83" s="30"/>
      <c r="E83" s="66"/>
      <c r="F83" s="66"/>
      <c r="G83" s="43"/>
      <c r="H83" s="4"/>
      <c r="I83" s="30"/>
      <c r="J83" s="30"/>
      <c r="K83" s="30"/>
      <c r="L83" s="30"/>
      <c r="M83" s="30"/>
    </row>
    <row r="84" spans="1:13" ht="12.75" customHeight="1" x14ac:dyDescent="0.25">
      <c r="A84" s="30"/>
      <c r="B84" s="30"/>
      <c r="C84" s="30"/>
      <c r="D84" s="30"/>
      <c r="E84" s="66" t="s">
        <v>73</v>
      </c>
      <c r="F84" s="66"/>
      <c r="G84" s="44">
        <v>0</v>
      </c>
      <c r="I84" s="30"/>
      <c r="J84" s="30"/>
      <c r="K84" s="30"/>
      <c r="L84" s="30"/>
      <c r="M84" s="30"/>
    </row>
    <row r="85" spans="1:13" ht="12.75" customHeight="1" x14ac:dyDescent="0.25">
      <c r="E85" s="66" t="s">
        <v>74</v>
      </c>
      <c r="F85" s="66"/>
      <c r="G85" s="44">
        <v>0</v>
      </c>
    </row>
  </sheetData>
  <mergeCells count="28">
    <mergeCell ref="D6:I6"/>
    <mergeCell ref="D7:I9"/>
    <mergeCell ref="C12:G12"/>
    <mergeCell ref="K13:M13"/>
    <mergeCell ref="A39:G39"/>
    <mergeCell ref="E40:F40"/>
    <mergeCell ref="E41:F41"/>
    <mergeCell ref="E42:F42"/>
    <mergeCell ref="E43:F43"/>
    <mergeCell ref="K44:M44"/>
    <mergeCell ref="A45:C45"/>
    <mergeCell ref="D45:E45"/>
    <mergeCell ref="A54:E54"/>
    <mergeCell ref="F59:G59"/>
    <mergeCell ref="C62:G62"/>
    <mergeCell ref="K76:M76"/>
    <mergeCell ref="A81:G81"/>
    <mergeCell ref="E82:F82"/>
    <mergeCell ref="K63:M63"/>
    <mergeCell ref="A68:G68"/>
    <mergeCell ref="E69:F69"/>
    <mergeCell ref="E70:F70"/>
    <mergeCell ref="E71:F71"/>
    <mergeCell ref="E83:F83"/>
    <mergeCell ref="E84:F84"/>
    <mergeCell ref="E85:F85"/>
    <mergeCell ref="E72:F72"/>
    <mergeCell ref="C75:G75"/>
  </mergeCells>
  <dataValidations count="1">
    <dataValidation type="list" operator="equal" allowBlank="1" showErrorMessage="1" sqref="E41 D46:D53 E70 E83" xr:uid="{00000000-0002-0000-0000-000000000000}">
      <formula1>"Remise (%),Coefficient"</formula1>
      <formula2>0</formula2>
    </dataValidation>
  </dataValidations>
  <pageMargins left="0.78749999999999998" right="0.78749999999999998" top="0.78749999999999998" bottom="0.78749999999999998" header="0.511811023622047" footer="0.511811023622047"/>
  <pageSetup paperSize="9" orientation="portrait" horizontalDpi="300" verticalDpi="30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BAD499-3662-40CE-8C23-B62E82EC6498}">
  <dimension ref="B2:K23"/>
  <sheetViews>
    <sheetView zoomScale="85" zoomScaleNormal="85" workbookViewId="0">
      <selection activeCell="F25" sqref="F25"/>
    </sheetView>
  </sheetViews>
  <sheetFormatPr baseColWidth="10" defaultRowHeight="13.2" x14ac:dyDescent="0.25"/>
  <cols>
    <col min="1" max="1" width="11.5546875" style="76"/>
    <col min="2" max="2" width="30.109375" style="76" customWidth="1"/>
    <col min="3" max="5" width="11.5546875" style="76"/>
    <col min="6" max="6" width="13.21875" style="76" bestFit="1" customWidth="1"/>
    <col min="7" max="8" width="11.5546875" style="76"/>
    <col min="9" max="9" width="14.44140625" style="76" bestFit="1" customWidth="1"/>
    <col min="10" max="10" width="15.77734375" style="76" bestFit="1" customWidth="1"/>
    <col min="11" max="11" width="21.5546875" style="76" bestFit="1" customWidth="1"/>
    <col min="12" max="16384" width="11.5546875" style="76"/>
  </cols>
  <sheetData>
    <row r="2" spans="2:11" x14ac:dyDescent="0.25">
      <c r="B2" s="103" t="s">
        <v>105</v>
      </c>
      <c r="C2" s="104"/>
      <c r="D2" s="104"/>
      <c r="E2" s="104"/>
      <c r="F2" s="104"/>
      <c r="G2" s="104"/>
      <c r="I2" s="92" t="s">
        <v>12</v>
      </c>
      <c r="J2" s="92"/>
      <c r="K2" s="92"/>
    </row>
    <row r="3" spans="2:11" x14ac:dyDescent="0.25">
      <c r="B3" s="77" t="s">
        <v>15</v>
      </c>
      <c r="C3" s="77" t="s">
        <v>16</v>
      </c>
      <c r="D3" s="77" t="s">
        <v>17</v>
      </c>
      <c r="E3" s="77" t="s">
        <v>18</v>
      </c>
      <c r="F3" s="77" t="s">
        <v>19</v>
      </c>
      <c r="G3" s="77" t="s">
        <v>21</v>
      </c>
      <c r="H3" s="90"/>
      <c r="I3" s="93" t="s">
        <v>22</v>
      </c>
      <c r="J3" s="93" t="s">
        <v>23</v>
      </c>
      <c r="K3" s="93" t="s">
        <v>24</v>
      </c>
    </row>
    <row r="4" spans="2:11" x14ac:dyDescent="0.25">
      <c r="B4" s="100" t="s">
        <v>28</v>
      </c>
      <c r="C4" s="101"/>
      <c r="D4" s="101"/>
      <c r="E4" s="101"/>
      <c r="F4" s="101"/>
      <c r="G4" s="102"/>
      <c r="H4" s="91"/>
      <c r="I4" s="94"/>
      <c r="J4" s="95"/>
      <c r="K4" s="96"/>
    </row>
    <row r="5" spans="2:11" ht="26.4" customHeight="1" x14ac:dyDescent="0.25">
      <c r="B5" s="83" t="s">
        <v>98</v>
      </c>
      <c r="C5" s="78" t="s">
        <v>32</v>
      </c>
      <c r="D5" s="79">
        <v>68.739999999999995</v>
      </c>
      <c r="E5" s="80">
        <v>13.4</v>
      </c>
      <c r="F5" s="81">
        <v>921.12</v>
      </c>
      <c r="G5" s="82">
        <v>0.2</v>
      </c>
      <c r="H5" s="91"/>
      <c r="I5" s="79">
        <v>13.747999999999999</v>
      </c>
      <c r="J5" s="80">
        <v>412.44</v>
      </c>
      <c r="K5" s="80">
        <v>362.95</v>
      </c>
    </row>
    <row r="6" spans="2:11" ht="26.4" customHeight="1" x14ac:dyDescent="0.25">
      <c r="B6" s="84" t="s">
        <v>99</v>
      </c>
      <c r="C6" s="85" t="s">
        <v>32</v>
      </c>
      <c r="D6" s="86">
        <v>68.739999999999995</v>
      </c>
      <c r="E6" s="80">
        <v>37.93</v>
      </c>
      <c r="F6" s="81">
        <v>2607.31</v>
      </c>
      <c r="G6" s="82">
        <v>0.2</v>
      </c>
      <c r="H6" s="91"/>
      <c r="I6" s="79">
        <v>40.557000000000002</v>
      </c>
      <c r="J6" s="80">
        <v>1216.7</v>
      </c>
      <c r="K6" s="80">
        <v>978.17</v>
      </c>
    </row>
    <row r="7" spans="2:11" x14ac:dyDescent="0.25">
      <c r="B7" s="100" t="s">
        <v>41</v>
      </c>
      <c r="C7" s="101"/>
      <c r="D7" s="101"/>
      <c r="E7" s="101"/>
      <c r="F7" s="101"/>
      <c r="G7" s="102"/>
      <c r="I7" s="97"/>
      <c r="J7" s="98"/>
      <c r="K7" s="99"/>
    </row>
    <row r="8" spans="2:11" ht="26.4" x14ac:dyDescent="0.25">
      <c r="B8" s="84" t="s">
        <v>100</v>
      </c>
      <c r="C8" s="85" t="s">
        <v>32</v>
      </c>
      <c r="D8" s="86">
        <v>66.62</v>
      </c>
      <c r="E8" s="80">
        <v>34.200000000000003</v>
      </c>
      <c r="F8" s="81">
        <v>2278.4</v>
      </c>
      <c r="G8" s="82">
        <v>0.2</v>
      </c>
      <c r="H8" s="91"/>
      <c r="I8" s="79">
        <v>7.9939999999999998</v>
      </c>
      <c r="J8" s="80">
        <v>239.83</v>
      </c>
      <c r="K8" s="80">
        <v>1678.16</v>
      </c>
    </row>
    <row r="9" spans="2:11" ht="26.4" x14ac:dyDescent="0.25">
      <c r="B9" s="84" t="s">
        <v>99</v>
      </c>
      <c r="C9" s="85" t="s">
        <v>32</v>
      </c>
      <c r="D9" s="86">
        <v>66.62</v>
      </c>
      <c r="E9" s="80">
        <v>45.1</v>
      </c>
      <c r="F9" s="81">
        <v>3004.56</v>
      </c>
      <c r="G9" s="82">
        <v>0.2</v>
      </c>
      <c r="H9" s="91"/>
      <c r="I9" s="79">
        <v>44.634999999999998</v>
      </c>
      <c r="J9" s="80">
        <v>1339.06</v>
      </c>
      <c r="K9" s="80">
        <v>1189.83</v>
      </c>
    </row>
    <row r="10" spans="2:11" x14ac:dyDescent="0.25">
      <c r="B10" s="100" t="s">
        <v>51</v>
      </c>
      <c r="C10" s="101"/>
      <c r="D10" s="101"/>
      <c r="E10" s="101"/>
      <c r="F10" s="101"/>
      <c r="G10" s="102"/>
      <c r="I10" s="97"/>
      <c r="J10" s="98"/>
      <c r="K10" s="99"/>
    </row>
    <row r="11" spans="2:11" ht="26.4" x14ac:dyDescent="0.25">
      <c r="B11" s="84" t="s">
        <v>101</v>
      </c>
      <c r="C11" s="85" t="s">
        <v>32</v>
      </c>
      <c r="D11" s="86">
        <v>137.18</v>
      </c>
      <c r="E11" s="80">
        <v>53.97</v>
      </c>
      <c r="F11" s="81">
        <v>7403.6</v>
      </c>
      <c r="G11" s="82">
        <v>0.2</v>
      </c>
      <c r="H11" s="91"/>
      <c r="I11" s="79">
        <v>82.308000000000007</v>
      </c>
      <c r="J11" s="80">
        <v>2469.2399999999998</v>
      </c>
      <c r="K11" s="80">
        <v>3762.85</v>
      </c>
    </row>
    <row r="12" spans="2:11" ht="26.4" x14ac:dyDescent="0.25">
      <c r="B12" s="84" t="s">
        <v>102</v>
      </c>
      <c r="C12" s="85" t="s">
        <v>32</v>
      </c>
      <c r="D12" s="86">
        <v>137.18</v>
      </c>
      <c r="E12" s="80">
        <v>21.75</v>
      </c>
      <c r="F12" s="81">
        <v>2983.66</v>
      </c>
      <c r="G12" s="82">
        <v>0.2</v>
      </c>
      <c r="H12" s="91"/>
      <c r="I12" s="79">
        <v>16.462</v>
      </c>
      <c r="J12" s="80">
        <v>493.85</v>
      </c>
      <c r="K12" s="80">
        <v>2017.92</v>
      </c>
    </row>
    <row r="13" spans="2:11" x14ac:dyDescent="0.25">
      <c r="B13" s="100" t="s">
        <v>62</v>
      </c>
      <c r="C13" s="101"/>
      <c r="D13" s="101"/>
      <c r="E13" s="101"/>
      <c r="F13" s="101"/>
      <c r="G13" s="102"/>
      <c r="I13" s="97"/>
      <c r="J13" s="98"/>
      <c r="K13" s="99"/>
    </row>
    <row r="14" spans="2:11" ht="39.6" x14ac:dyDescent="0.25">
      <c r="B14" s="84" t="s">
        <v>103</v>
      </c>
      <c r="C14" s="85" t="s">
        <v>32</v>
      </c>
      <c r="D14" s="86">
        <v>97.29</v>
      </c>
      <c r="E14" s="80">
        <v>9.1</v>
      </c>
      <c r="F14" s="81">
        <v>885.34</v>
      </c>
      <c r="G14" s="82">
        <v>0.2</v>
      </c>
      <c r="H14" s="91"/>
      <c r="I14" s="79">
        <v>14.593999999999999</v>
      </c>
      <c r="J14" s="80">
        <v>437.8</v>
      </c>
      <c r="K14" s="80">
        <v>307.44</v>
      </c>
    </row>
    <row r="15" spans="2:11" ht="26.4" x14ac:dyDescent="0.25">
      <c r="B15" s="84" t="s">
        <v>104</v>
      </c>
      <c r="C15" s="85" t="s">
        <v>32</v>
      </c>
      <c r="D15" s="86">
        <v>97.29</v>
      </c>
      <c r="E15" s="80">
        <v>46.96</v>
      </c>
      <c r="F15" s="81">
        <v>4568.74</v>
      </c>
      <c r="G15" s="82">
        <v>0.2</v>
      </c>
      <c r="H15" s="91"/>
      <c r="I15" s="79">
        <v>66.156999999999996</v>
      </c>
      <c r="J15" s="80">
        <v>1984.72</v>
      </c>
      <c r="K15" s="80">
        <v>1861.16</v>
      </c>
    </row>
    <row r="17" spans="5:11" x14ac:dyDescent="0.25">
      <c r="E17" s="87" t="s">
        <v>72</v>
      </c>
      <c r="F17" s="87"/>
      <c r="G17" s="88">
        <v>24652.74</v>
      </c>
      <c r="I17" s="106" t="s">
        <v>72</v>
      </c>
      <c r="J17" s="106"/>
      <c r="K17" s="107">
        <f>SUM(K15,K14,K12,K11,K9,K8,K6,K5,J5,J6,J8,J9,J11,J12,J14,J15)</f>
        <v>20752.12</v>
      </c>
    </row>
    <row r="18" spans="5:11" x14ac:dyDescent="0.25">
      <c r="E18" s="87"/>
      <c r="F18" s="87"/>
      <c r="G18" s="89"/>
      <c r="I18" s="106"/>
      <c r="J18" s="106"/>
      <c r="K18" s="108"/>
    </row>
    <row r="19" spans="5:11" x14ac:dyDescent="0.25">
      <c r="E19" s="87" t="s">
        <v>73</v>
      </c>
      <c r="F19" s="87"/>
      <c r="G19" s="88">
        <v>24652.74</v>
      </c>
      <c r="I19" s="106" t="s">
        <v>73</v>
      </c>
      <c r="J19" s="106"/>
      <c r="K19" s="107">
        <f>K17</f>
        <v>20752.12</v>
      </c>
    </row>
    <row r="20" spans="5:11" x14ac:dyDescent="0.25">
      <c r="E20" s="87" t="s">
        <v>74</v>
      </c>
      <c r="F20" s="87"/>
      <c r="G20" s="88">
        <v>29583.279999999999</v>
      </c>
      <c r="I20" s="106" t="s">
        <v>74</v>
      </c>
      <c r="J20" s="106"/>
      <c r="K20" s="107">
        <f>K19*1.2</f>
        <v>24902.543999999998</v>
      </c>
    </row>
    <row r="22" spans="5:11" x14ac:dyDescent="0.25">
      <c r="G22" s="105"/>
    </row>
    <row r="23" spans="5:11" x14ac:dyDescent="0.25">
      <c r="I23" s="109"/>
    </row>
  </sheetData>
  <mergeCells count="18">
    <mergeCell ref="I17:J17"/>
    <mergeCell ref="I18:J18"/>
    <mergeCell ref="I19:J19"/>
    <mergeCell ref="I20:J20"/>
    <mergeCell ref="I4:K4"/>
    <mergeCell ref="I7:K7"/>
    <mergeCell ref="I10:K10"/>
    <mergeCell ref="I13:K13"/>
    <mergeCell ref="B2:G2"/>
    <mergeCell ref="E18:F18"/>
    <mergeCell ref="E19:F19"/>
    <mergeCell ref="E20:F20"/>
    <mergeCell ref="B7:G7"/>
    <mergeCell ref="B4:G4"/>
    <mergeCell ref="B10:G10"/>
    <mergeCell ref="B13:G13"/>
    <mergeCell ref="I2:K2"/>
    <mergeCell ref="E17:F17"/>
  </mergeCells>
  <dataValidations count="1">
    <dataValidation type="list" operator="equal" allowBlank="1" showErrorMessage="1" sqref="E18 I18" xr:uid="{25BA7C90-A374-48BE-93C3-066C9CAC8539}">
      <formula1>"Remise (%),Coefficient"</formula1>
      <formula2>0</formula2>
    </dataValidation>
  </dataValidations>
  <pageMargins left="0.7" right="0.7" top="0.75" bottom="0.75" header="0.3" footer="0.3"/>
  <pageSetup paperSize="9" orientation="portrait" horizontalDpi="360" verticalDpi="36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A539EA-EC48-4604-9D6E-D750CB505C90}">
  <dimension ref="B2:H32"/>
  <sheetViews>
    <sheetView zoomScale="70" zoomScaleNormal="70" workbookViewId="0">
      <selection activeCell="K22" sqref="K22"/>
    </sheetView>
  </sheetViews>
  <sheetFormatPr baseColWidth="10" defaultRowHeight="13.2" x14ac:dyDescent="0.25"/>
  <cols>
    <col min="1" max="1" width="11.5546875" style="76"/>
    <col min="2" max="2" width="48.88671875" style="76" customWidth="1"/>
    <col min="3" max="3" width="11.5546875" style="76"/>
    <col min="4" max="4" width="14.44140625" style="76" bestFit="1" customWidth="1"/>
    <col min="5" max="16384" width="11.5546875" style="76"/>
  </cols>
  <sheetData>
    <row r="2" spans="2:6" ht="26.4" x14ac:dyDescent="0.25">
      <c r="B2" s="77" t="s">
        <v>15</v>
      </c>
      <c r="C2" s="77" t="s">
        <v>17</v>
      </c>
      <c r="D2" s="110" t="s">
        <v>22</v>
      </c>
      <c r="E2" s="110" t="s">
        <v>106</v>
      </c>
      <c r="F2" s="110" t="s">
        <v>107</v>
      </c>
    </row>
    <row r="3" spans="2:6" x14ac:dyDescent="0.25">
      <c r="B3" s="111" t="s">
        <v>28</v>
      </c>
      <c r="C3" s="114"/>
      <c r="D3" s="114"/>
      <c r="E3" s="114"/>
      <c r="F3" s="115"/>
    </row>
    <row r="4" spans="2:6" ht="26.4" x14ac:dyDescent="0.25">
      <c r="B4" s="83" t="s">
        <v>98</v>
      </c>
      <c r="C4" s="79">
        <v>68.739999999999995</v>
      </c>
      <c r="D4" s="113">
        <v>13.747999999999999</v>
      </c>
      <c r="E4" s="113">
        <f>D4/2</f>
        <v>6.8739999999999997</v>
      </c>
      <c r="F4" s="113">
        <f>D4/3</f>
        <v>4.5826666666666664</v>
      </c>
    </row>
    <row r="5" spans="2:6" x14ac:dyDescent="0.25">
      <c r="B5" s="84" t="s">
        <v>99</v>
      </c>
      <c r="C5" s="86">
        <v>68.739999999999995</v>
      </c>
      <c r="D5" s="113">
        <v>40.557000000000002</v>
      </c>
      <c r="E5" s="113">
        <f t="shared" ref="E5:E14" si="0">D5/2</f>
        <v>20.278500000000001</v>
      </c>
      <c r="F5" s="113">
        <f t="shared" ref="F5:F14" si="1">D5/3</f>
        <v>13.519</v>
      </c>
    </row>
    <row r="6" spans="2:6" x14ac:dyDescent="0.25">
      <c r="B6" s="111" t="s">
        <v>41</v>
      </c>
      <c r="C6" s="114"/>
      <c r="D6" s="114"/>
      <c r="E6" s="114"/>
      <c r="F6" s="115"/>
    </row>
    <row r="7" spans="2:6" x14ac:dyDescent="0.25">
      <c r="B7" s="84" t="s">
        <v>100</v>
      </c>
      <c r="C7" s="86">
        <v>66.62</v>
      </c>
      <c r="D7" s="113">
        <v>7.9939999999999998</v>
      </c>
      <c r="E7" s="113">
        <f t="shared" si="0"/>
        <v>3.9969999999999999</v>
      </c>
      <c r="F7" s="113">
        <f t="shared" si="1"/>
        <v>2.6646666666666667</v>
      </c>
    </row>
    <row r="8" spans="2:6" x14ac:dyDescent="0.25">
      <c r="B8" s="84" t="s">
        <v>99</v>
      </c>
      <c r="C8" s="86">
        <v>66.62</v>
      </c>
      <c r="D8" s="113">
        <v>44.634999999999998</v>
      </c>
      <c r="E8" s="113">
        <f t="shared" si="0"/>
        <v>22.317499999999999</v>
      </c>
      <c r="F8" s="113">
        <f t="shared" si="1"/>
        <v>14.878333333333332</v>
      </c>
    </row>
    <row r="9" spans="2:6" ht="26.4" customHeight="1" x14ac:dyDescent="0.25">
      <c r="B9" s="111" t="s">
        <v>51</v>
      </c>
      <c r="C9" s="114"/>
      <c r="D9" s="114"/>
      <c r="E9" s="114"/>
      <c r="F9" s="115"/>
    </row>
    <row r="10" spans="2:6" x14ac:dyDescent="0.25">
      <c r="B10" s="84" t="s">
        <v>101</v>
      </c>
      <c r="C10" s="86">
        <v>137.18</v>
      </c>
      <c r="D10" s="113">
        <v>82.308000000000007</v>
      </c>
      <c r="E10" s="113">
        <f t="shared" si="0"/>
        <v>41.154000000000003</v>
      </c>
      <c r="F10" s="113">
        <f t="shared" si="1"/>
        <v>27.436000000000003</v>
      </c>
    </row>
    <row r="11" spans="2:6" ht="26.4" x14ac:dyDescent="0.25">
      <c r="B11" s="84" t="s">
        <v>102</v>
      </c>
      <c r="C11" s="86">
        <v>137.18</v>
      </c>
      <c r="D11" s="113">
        <v>16.462</v>
      </c>
      <c r="E11" s="113">
        <f t="shared" si="0"/>
        <v>8.2309999999999999</v>
      </c>
      <c r="F11" s="113">
        <f t="shared" si="1"/>
        <v>5.487333333333333</v>
      </c>
    </row>
    <row r="12" spans="2:6" x14ac:dyDescent="0.25">
      <c r="B12" s="111" t="s">
        <v>62</v>
      </c>
      <c r="C12" s="114"/>
      <c r="D12" s="114"/>
      <c r="E12" s="114"/>
      <c r="F12" s="115"/>
    </row>
    <row r="13" spans="2:6" ht="26.4" x14ac:dyDescent="0.25">
      <c r="B13" s="84" t="s">
        <v>103</v>
      </c>
      <c r="C13" s="86">
        <v>97.29</v>
      </c>
      <c r="D13" s="113">
        <v>14.593999999999999</v>
      </c>
      <c r="E13" s="113">
        <f t="shared" si="0"/>
        <v>7.2969999999999997</v>
      </c>
      <c r="F13" s="113">
        <f t="shared" si="1"/>
        <v>4.8646666666666665</v>
      </c>
    </row>
    <row r="14" spans="2:6" x14ac:dyDescent="0.25">
      <c r="B14" s="84" t="s">
        <v>104</v>
      </c>
      <c r="C14" s="86">
        <v>97.29</v>
      </c>
      <c r="D14" s="113">
        <v>66.156999999999996</v>
      </c>
      <c r="E14" s="113">
        <f t="shared" si="0"/>
        <v>33.078499999999998</v>
      </c>
      <c r="F14" s="113">
        <f t="shared" si="1"/>
        <v>22.052333333333333</v>
      </c>
    </row>
    <row r="20" spans="2:8" ht="26.4" x14ac:dyDescent="0.25">
      <c r="B20" s="77" t="s">
        <v>15</v>
      </c>
      <c r="C20" s="77" t="s">
        <v>17</v>
      </c>
      <c r="D20" s="110" t="s">
        <v>22</v>
      </c>
      <c r="E20" s="110" t="s">
        <v>106</v>
      </c>
      <c r="F20" s="110" t="s">
        <v>107</v>
      </c>
      <c r="G20" s="110" t="s">
        <v>106</v>
      </c>
      <c r="H20" s="110" t="s">
        <v>107</v>
      </c>
    </row>
    <row r="21" spans="2:8" x14ac:dyDescent="0.25">
      <c r="B21" s="111" t="s">
        <v>28</v>
      </c>
      <c r="C21" s="114"/>
      <c r="D21" s="114"/>
      <c r="E21" s="114"/>
      <c r="F21" s="114"/>
      <c r="G21" s="114"/>
      <c r="H21" s="115"/>
    </row>
    <row r="22" spans="2:8" ht="26.4" x14ac:dyDescent="0.25">
      <c r="B22" s="83" t="s">
        <v>98</v>
      </c>
      <c r="C22" s="79">
        <v>68.739999999999995</v>
      </c>
      <c r="D22" s="113">
        <v>13.747999999999999</v>
      </c>
      <c r="E22" s="113">
        <f>D22/2</f>
        <v>6.8739999999999997</v>
      </c>
      <c r="F22" s="113">
        <f>D22/3</f>
        <v>4.5826666666666664</v>
      </c>
      <c r="G22" s="116">
        <f>ROUNDUP(E22/7,2)</f>
        <v>0.99</v>
      </c>
      <c r="H22" s="116">
        <f>ROUNDUP(F22/7,2)</f>
        <v>0.66</v>
      </c>
    </row>
    <row r="23" spans="2:8" x14ac:dyDescent="0.25">
      <c r="B23" s="84" t="s">
        <v>99</v>
      </c>
      <c r="C23" s="86">
        <v>68.739999999999995</v>
      </c>
      <c r="D23" s="113">
        <v>40.557000000000002</v>
      </c>
      <c r="E23" s="113">
        <f>D23/2</f>
        <v>20.278500000000001</v>
      </c>
      <c r="F23" s="113">
        <f>D23/3</f>
        <v>13.519</v>
      </c>
      <c r="G23" s="116">
        <f>ROUNDUP(E23/7,2)</f>
        <v>2.9</v>
      </c>
      <c r="H23" s="116">
        <f>ROUNDUP(F23/7,2)</f>
        <v>1.94</v>
      </c>
    </row>
    <row r="24" spans="2:8" x14ac:dyDescent="0.25">
      <c r="B24" s="111" t="s">
        <v>41</v>
      </c>
      <c r="C24" s="114"/>
      <c r="D24" s="114"/>
      <c r="E24" s="114"/>
      <c r="F24" s="114"/>
      <c r="G24" s="114"/>
      <c r="H24" s="115"/>
    </row>
    <row r="25" spans="2:8" x14ac:dyDescent="0.25">
      <c r="B25" s="84" t="s">
        <v>100</v>
      </c>
      <c r="C25" s="86">
        <v>66.62</v>
      </c>
      <c r="D25" s="113">
        <v>7.9939999999999998</v>
      </c>
      <c r="E25" s="113">
        <f>D25/2</f>
        <v>3.9969999999999999</v>
      </c>
      <c r="F25" s="113">
        <f>D25/3</f>
        <v>2.6646666666666667</v>
      </c>
      <c r="G25" s="116">
        <f>ROUNDUP(E25/7,2)</f>
        <v>0.57999999999999996</v>
      </c>
      <c r="H25" s="116">
        <f>ROUNDUP(F25/7,2)</f>
        <v>0.39</v>
      </c>
    </row>
    <row r="26" spans="2:8" x14ac:dyDescent="0.25">
      <c r="B26" s="84" t="s">
        <v>99</v>
      </c>
      <c r="C26" s="86">
        <v>66.62</v>
      </c>
      <c r="D26" s="113">
        <v>44.634999999999998</v>
      </c>
      <c r="E26" s="113">
        <f>D26/2</f>
        <v>22.317499999999999</v>
      </c>
      <c r="F26" s="113">
        <f>D26/3</f>
        <v>14.878333333333332</v>
      </c>
      <c r="G26" s="116">
        <f>ROUNDUP(E26/7,2)</f>
        <v>3.19</v>
      </c>
      <c r="H26" s="116">
        <f>ROUNDUP(F26/7,2)</f>
        <v>2.13</v>
      </c>
    </row>
    <row r="27" spans="2:8" x14ac:dyDescent="0.25">
      <c r="B27" s="111" t="s">
        <v>51</v>
      </c>
      <c r="C27" s="114"/>
      <c r="D27" s="114"/>
      <c r="E27" s="114"/>
      <c r="F27" s="114"/>
      <c r="G27" s="114"/>
      <c r="H27" s="115"/>
    </row>
    <row r="28" spans="2:8" x14ac:dyDescent="0.25">
      <c r="B28" s="84" t="s">
        <v>101</v>
      </c>
      <c r="C28" s="86">
        <v>137.18</v>
      </c>
      <c r="D28" s="113">
        <v>82.308000000000007</v>
      </c>
      <c r="E28" s="113">
        <f>D28/2</f>
        <v>41.154000000000003</v>
      </c>
      <c r="F28" s="113">
        <f>D28/3</f>
        <v>27.436000000000003</v>
      </c>
      <c r="G28" s="116">
        <f>ROUNDUP(E28/7,2)</f>
        <v>5.88</v>
      </c>
      <c r="H28" s="116">
        <f>ROUNDUP(F28/7,2)</f>
        <v>3.92</v>
      </c>
    </row>
    <row r="29" spans="2:8" ht="26.4" x14ac:dyDescent="0.25">
      <c r="B29" s="84" t="s">
        <v>102</v>
      </c>
      <c r="C29" s="86">
        <v>137.18</v>
      </c>
      <c r="D29" s="113">
        <v>16.462</v>
      </c>
      <c r="E29" s="113">
        <f>D29/2</f>
        <v>8.2309999999999999</v>
      </c>
      <c r="F29" s="113">
        <f>D29/3</f>
        <v>5.487333333333333</v>
      </c>
      <c r="G29" s="116">
        <f>ROUNDUP(E29/7,2)</f>
        <v>1.18</v>
      </c>
      <c r="H29" s="116">
        <f>ROUNDUP(F29/7,2)</f>
        <v>0.79</v>
      </c>
    </row>
    <row r="30" spans="2:8" x14ac:dyDescent="0.25">
      <c r="B30" s="112" t="s">
        <v>62</v>
      </c>
      <c r="C30" s="112"/>
      <c r="D30" s="112"/>
      <c r="E30" s="112"/>
      <c r="F30" s="112"/>
      <c r="G30" s="116"/>
      <c r="H30" s="116"/>
    </row>
    <row r="31" spans="2:8" ht="26.4" x14ac:dyDescent="0.25">
      <c r="B31" s="84" t="s">
        <v>103</v>
      </c>
      <c r="C31" s="86">
        <v>97.29</v>
      </c>
      <c r="D31" s="113">
        <v>14.593999999999999</v>
      </c>
      <c r="E31" s="113">
        <f>D31/2</f>
        <v>7.2969999999999997</v>
      </c>
      <c r="F31" s="113">
        <f>D31/3</f>
        <v>4.8646666666666665</v>
      </c>
      <c r="G31" s="116">
        <f>ROUNDUP(E31/7,2)</f>
        <v>1.05</v>
      </c>
      <c r="H31" s="116">
        <f>ROUNDUP(F31/7,2)</f>
        <v>0.7</v>
      </c>
    </row>
    <row r="32" spans="2:8" x14ac:dyDescent="0.25">
      <c r="B32" s="84" t="s">
        <v>104</v>
      </c>
      <c r="C32" s="86">
        <v>97.29</v>
      </c>
      <c r="D32" s="113">
        <v>66.156999999999996</v>
      </c>
      <c r="E32" s="113">
        <f>D32/2</f>
        <v>33.078499999999998</v>
      </c>
      <c r="F32" s="113">
        <f>D32/3</f>
        <v>22.052333333333333</v>
      </c>
      <c r="G32" s="116">
        <f>ROUNDUP(E32/7,2)</f>
        <v>4.7299999999999995</v>
      </c>
      <c r="H32" s="116">
        <f>ROUNDUP(F32/7,2)</f>
        <v>3.1599999999999997</v>
      </c>
    </row>
  </sheetData>
  <mergeCells count="7">
    <mergeCell ref="B9:F9"/>
    <mergeCell ref="B12:F12"/>
    <mergeCell ref="B27:H27"/>
    <mergeCell ref="B21:H21"/>
    <mergeCell ref="B24:H24"/>
    <mergeCell ref="B3:F3"/>
    <mergeCell ref="B6:F6"/>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3B0A73-7889-4595-9E19-820D6C288750}">
  <dimension ref="B3:L32"/>
  <sheetViews>
    <sheetView zoomScale="85" zoomScaleNormal="85" workbookViewId="0">
      <selection activeCell="B3" sqref="B3:F10"/>
    </sheetView>
  </sheetViews>
  <sheetFormatPr baseColWidth="10" defaultRowHeight="13.2" x14ac:dyDescent="0.25"/>
  <cols>
    <col min="1" max="1" width="11.5546875" style="76"/>
    <col min="2" max="2" width="11.5546875" style="76" customWidth="1"/>
    <col min="3" max="3" width="18" style="76" bestFit="1" customWidth="1"/>
    <col min="4" max="4" width="16.77734375" style="76" customWidth="1"/>
    <col min="5" max="6" width="15.77734375" style="76" customWidth="1"/>
    <col min="7" max="8" width="11.5546875" style="76"/>
    <col min="9" max="10" width="15.77734375" style="76" customWidth="1"/>
    <col min="11" max="11" width="17.77734375" style="76" customWidth="1"/>
    <col min="12" max="12" width="15.77734375" style="76" customWidth="1"/>
    <col min="13" max="13" width="14.6640625" style="76" bestFit="1" customWidth="1"/>
    <col min="14" max="14" width="12" style="76" customWidth="1"/>
    <col min="15" max="16384" width="11.5546875" style="76"/>
  </cols>
  <sheetData>
    <row r="3" spans="2:12" x14ac:dyDescent="0.25">
      <c r="C3" s="117" t="s">
        <v>118</v>
      </c>
      <c r="D3" s="118"/>
      <c r="E3" s="118"/>
      <c r="F3" s="118"/>
      <c r="I3" s="117" t="s">
        <v>108</v>
      </c>
      <c r="J3" s="118"/>
      <c r="K3" s="118"/>
      <c r="L3" s="118"/>
    </row>
    <row r="4" spans="2:12" x14ac:dyDescent="0.25">
      <c r="C4" s="119" t="s">
        <v>109</v>
      </c>
      <c r="D4" s="120"/>
      <c r="E4" s="119" t="s">
        <v>110</v>
      </c>
      <c r="F4" s="121"/>
      <c r="I4" s="119" t="s">
        <v>109</v>
      </c>
      <c r="J4" s="120"/>
      <c r="K4" s="119" t="s">
        <v>110</v>
      </c>
      <c r="L4" s="121"/>
    </row>
    <row r="5" spans="2:12" x14ac:dyDescent="0.25">
      <c r="B5" s="110" t="s">
        <v>111</v>
      </c>
      <c r="C5" s="124">
        <v>12</v>
      </c>
      <c r="D5" s="124">
        <v>13</v>
      </c>
      <c r="E5" s="124">
        <v>14</v>
      </c>
      <c r="F5" s="124">
        <v>15</v>
      </c>
      <c r="H5" s="110" t="s">
        <v>111</v>
      </c>
      <c r="I5" s="124">
        <v>12</v>
      </c>
      <c r="J5" s="124">
        <v>13</v>
      </c>
      <c r="K5" s="124">
        <v>14</v>
      </c>
      <c r="L5" s="124">
        <v>15</v>
      </c>
    </row>
    <row r="6" spans="2:12" x14ac:dyDescent="0.25">
      <c r="B6" s="124" t="s">
        <v>112</v>
      </c>
      <c r="C6" s="122" t="s">
        <v>117</v>
      </c>
      <c r="D6" s="122" t="s">
        <v>119</v>
      </c>
      <c r="E6" s="122" t="s">
        <v>120</v>
      </c>
      <c r="F6" s="126"/>
      <c r="H6" s="124" t="s">
        <v>112</v>
      </c>
      <c r="I6" s="122" t="s">
        <v>117</v>
      </c>
      <c r="J6" s="122" t="s">
        <v>117</v>
      </c>
      <c r="K6" s="122" t="s">
        <v>119</v>
      </c>
      <c r="L6" s="122" t="s">
        <v>120</v>
      </c>
    </row>
    <row r="7" spans="2:12" ht="26.4" x14ac:dyDescent="0.25">
      <c r="B7" s="124" t="s">
        <v>113</v>
      </c>
      <c r="C7" s="122" t="s">
        <v>117</v>
      </c>
      <c r="D7" s="122" t="s">
        <v>119</v>
      </c>
      <c r="E7" s="125" t="s">
        <v>121</v>
      </c>
      <c r="F7" s="126"/>
      <c r="H7" s="124" t="s">
        <v>113</v>
      </c>
      <c r="I7" s="122" t="s">
        <v>117</v>
      </c>
      <c r="J7" s="122" t="s">
        <v>117</v>
      </c>
      <c r="K7" s="122" t="s">
        <v>119</v>
      </c>
      <c r="L7" s="122" t="s">
        <v>120</v>
      </c>
    </row>
    <row r="8" spans="2:12" x14ac:dyDescent="0.25">
      <c r="B8" s="124" t="s">
        <v>114</v>
      </c>
      <c r="C8" s="122" t="s">
        <v>117</v>
      </c>
      <c r="D8" s="122" t="s">
        <v>119</v>
      </c>
      <c r="E8" s="122" t="s">
        <v>122</v>
      </c>
      <c r="F8" s="126"/>
      <c r="H8" s="124" t="s">
        <v>114</v>
      </c>
      <c r="I8" s="122" t="s">
        <v>117</v>
      </c>
      <c r="J8" s="122" t="s">
        <v>119</v>
      </c>
      <c r="K8" s="122" t="s">
        <v>119</v>
      </c>
      <c r="L8" s="122" t="s">
        <v>124</v>
      </c>
    </row>
    <row r="9" spans="2:12" x14ac:dyDescent="0.25">
      <c r="B9" s="124" t="s">
        <v>115</v>
      </c>
      <c r="C9" s="122" t="s">
        <v>117</v>
      </c>
      <c r="D9" s="122" t="s">
        <v>119</v>
      </c>
      <c r="E9" s="122" t="s">
        <v>123</v>
      </c>
      <c r="F9" s="126"/>
      <c r="H9" s="124" t="s">
        <v>115</v>
      </c>
      <c r="I9" s="122" t="s">
        <v>117</v>
      </c>
      <c r="J9" s="122" t="s">
        <v>119</v>
      </c>
      <c r="K9" s="122" t="s">
        <v>120</v>
      </c>
      <c r="L9" s="122" t="s">
        <v>125</v>
      </c>
    </row>
    <row r="10" spans="2:12" ht="13.2" customHeight="1" x14ac:dyDescent="0.25">
      <c r="B10" s="124" t="s">
        <v>116</v>
      </c>
      <c r="C10" s="122" t="s">
        <v>117</v>
      </c>
      <c r="D10" s="122" t="s">
        <v>120</v>
      </c>
      <c r="E10" s="126"/>
      <c r="F10" s="126"/>
      <c r="H10" s="124" t="s">
        <v>116</v>
      </c>
      <c r="I10" s="122" t="s">
        <v>117</v>
      </c>
      <c r="J10" s="122" t="s">
        <v>119</v>
      </c>
      <c r="K10" s="122" t="s">
        <v>120</v>
      </c>
      <c r="L10" s="122" t="s">
        <v>126</v>
      </c>
    </row>
    <row r="11" spans="2:12" x14ac:dyDescent="0.25">
      <c r="B11" s="123"/>
      <c r="C11" s="123"/>
      <c r="D11" s="123"/>
      <c r="E11" s="123"/>
      <c r="F11" s="123"/>
    </row>
    <row r="12" spans="2:12" x14ac:dyDescent="0.25">
      <c r="B12" s="123"/>
      <c r="C12" s="123"/>
      <c r="D12" s="123"/>
      <c r="E12" s="123"/>
      <c r="F12" s="123"/>
    </row>
    <row r="13" spans="2:12" ht="13.2" customHeight="1" x14ac:dyDescent="0.25">
      <c r="B13" s="123"/>
      <c r="C13" s="123"/>
      <c r="D13" s="123"/>
      <c r="E13" s="123"/>
      <c r="F13" s="123"/>
    </row>
    <row r="14" spans="2:12" x14ac:dyDescent="0.25">
      <c r="B14" s="123"/>
      <c r="C14" s="123"/>
      <c r="D14" s="123"/>
      <c r="E14" s="123"/>
      <c r="F14" s="123"/>
    </row>
    <row r="16" spans="2:12" x14ac:dyDescent="0.25">
      <c r="F16" s="129"/>
      <c r="G16" s="129"/>
      <c r="H16" s="130"/>
      <c r="I16" s="130"/>
      <c r="J16" s="130"/>
      <c r="K16" s="130"/>
      <c r="L16" s="130"/>
    </row>
    <row r="17" spans="6:12" x14ac:dyDescent="0.25">
      <c r="F17" s="131"/>
      <c r="G17" s="131"/>
      <c r="H17" s="131"/>
      <c r="I17" s="131"/>
      <c r="J17" s="131"/>
      <c r="K17" s="131"/>
      <c r="L17" s="131"/>
    </row>
    <row r="18" spans="6:12" x14ac:dyDescent="0.25">
      <c r="F18" s="132"/>
      <c r="G18" s="133"/>
      <c r="H18" s="134"/>
      <c r="I18" s="134"/>
      <c r="J18" s="134"/>
      <c r="K18" s="127"/>
      <c r="L18" s="127"/>
    </row>
    <row r="19" spans="6:12" x14ac:dyDescent="0.25">
      <c r="F19" s="135"/>
      <c r="G19" s="136"/>
      <c r="H19" s="134"/>
      <c r="I19" s="134"/>
      <c r="J19" s="134"/>
      <c r="K19" s="127"/>
      <c r="L19" s="127"/>
    </row>
    <row r="20" spans="6:12" ht="13.2" customHeight="1" x14ac:dyDescent="0.25">
      <c r="F20" s="137"/>
      <c r="G20" s="137"/>
      <c r="H20" s="137"/>
      <c r="I20" s="137"/>
      <c r="J20" s="137"/>
      <c r="K20" s="128"/>
      <c r="L20" s="128"/>
    </row>
    <row r="21" spans="6:12" x14ac:dyDescent="0.25">
      <c r="F21" s="135"/>
      <c r="G21" s="136"/>
      <c r="H21" s="134"/>
      <c r="I21" s="134"/>
      <c r="J21" s="134"/>
      <c r="K21" s="127"/>
      <c r="L21" s="127"/>
    </row>
    <row r="22" spans="6:12" x14ac:dyDescent="0.25">
      <c r="F22" s="135"/>
      <c r="G22" s="136"/>
      <c r="H22" s="134"/>
      <c r="I22" s="134"/>
      <c r="J22" s="134"/>
      <c r="K22" s="127"/>
      <c r="L22" s="127"/>
    </row>
    <row r="23" spans="6:12" ht="13.2" customHeight="1" x14ac:dyDescent="0.25">
      <c r="F23" s="137"/>
      <c r="G23" s="137"/>
      <c r="H23" s="137"/>
      <c r="I23" s="137"/>
      <c r="J23" s="137"/>
      <c r="K23" s="128"/>
      <c r="L23" s="128"/>
    </row>
    <row r="24" spans="6:12" x14ac:dyDescent="0.25">
      <c r="F24" s="135"/>
      <c r="G24" s="136"/>
      <c r="H24" s="134"/>
      <c r="I24" s="134"/>
      <c r="J24" s="134"/>
      <c r="K24" s="127"/>
      <c r="L24" s="127"/>
    </row>
    <row r="25" spans="6:12" x14ac:dyDescent="0.25">
      <c r="F25" s="135"/>
      <c r="G25" s="136"/>
      <c r="H25" s="134"/>
      <c r="I25" s="134"/>
      <c r="J25" s="134"/>
      <c r="K25" s="127"/>
      <c r="L25" s="127"/>
    </row>
    <row r="26" spans="6:12" x14ac:dyDescent="0.25">
      <c r="F26" s="137"/>
      <c r="G26" s="137"/>
      <c r="H26" s="137"/>
      <c r="I26" s="137"/>
      <c r="J26" s="137"/>
      <c r="K26" s="128"/>
      <c r="L26" s="128"/>
    </row>
    <row r="27" spans="6:12" x14ac:dyDescent="0.25">
      <c r="F27" s="135"/>
      <c r="G27" s="136"/>
      <c r="H27" s="134"/>
      <c r="I27" s="134"/>
      <c r="J27" s="134"/>
      <c r="K27" s="127"/>
      <c r="L27" s="127"/>
    </row>
    <row r="28" spans="6:12" x14ac:dyDescent="0.25">
      <c r="F28" s="135"/>
      <c r="G28" s="136"/>
      <c r="H28" s="134"/>
      <c r="I28" s="134"/>
      <c r="J28" s="134"/>
      <c r="K28" s="127"/>
      <c r="L28" s="127"/>
    </row>
    <row r="29" spans="6:12" x14ac:dyDescent="0.25">
      <c r="F29" s="127"/>
      <c r="G29" s="127"/>
      <c r="H29" s="127"/>
      <c r="I29" s="127"/>
      <c r="J29" s="127"/>
      <c r="K29" s="128"/>
      <c r="L29" s="128"/>
    </row>
    <row r="30" spans="6:12" x14ac:dyDescent="0.25">
      <c r="F30" s="127"/>
      <c r="G30" s="127"/>
      <c r="H30" s="127"/>
      <c r="I30" s="127"/>
      <c r="J30" s="127"/>
      <c r="K30" s="127"/>
      <c r="L30" s="127"/>
    </row>
    <row r="31" spans="6:12" x14ac:dyDescent="0.25">
      <c r="F31" s="127"/>
      <c r="G31" s="127"/>
      <c r="H31" s="127"/>
      <c r="I31" s="127"/>
      <c r="J31" s="127"/>
      <c r="K31" s="127"/>
      <c r="L31" s="127"/>
    </row>
    <row r="32" spans="6:12" x14ac:dyDescent="0.25">
      <c r="F32" s="127"/>
      <c r="G32" s="127"/>
      <c r="H32" s="127"/>
      <c r="I32" s="127"/>
      <c r="J32" s="127"/>
      <c r="K32" s="127"/>
      <c r="L32" s="127"/>
    </row>
  </sheetData>
  <mergeCells count="7">
    <mergeCell ref="I3:L3"/>
    <mergeCell ref="I4:J4"/>
    <mergeCell ref="K4:L4"/>
    <mergeCell ref="F17:L17"/>
    <mergeCell ref="C3:F3"/>
    <mergeCell ref="C4:D4"/>
    <mergeCell ref="E4:F4"/>
  </mergeCells>
  <phoneticPr fontId="6"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Template/>
  <TotalTime>1683</TotalTime>
  <Application>Microsoft Excel</Application>
  <DocSecurity>0</DocSecurity>
  <ScaleCrop>false</ScaleCrop>
  <HeadingPairs>
    <vt:vector size="4" baseType="variant">
      <vt:variant>
        <vt:lpstr>Feuilles de calcul</vt:lpstr>
      </vt:variant>
      <vt:variant>
        <vt:i4>4</vt:i4>
      </vt:variant>
      <vt:variant>
        <vt:lpstr>Plages nommées</vt:lpstr>
      </vt:variant>
      <vt:variant>
        <vt:i4>75</vt:i4>
      </vt:variant>
    </vt:vector>
  </HeadingPairs>
  <TitlesOfParts>
    <vt:vector size="79" baseType="lpstr">
      <vt:lpstr>Chiffrage</vt:lpstr>
      <vt:lpstr>Extrait</vt:lpstr>
      <vt:lpstr>Temps de travail</vt:lpstr>
      <vt:lpstr>Planning</vt:lpstr>
      <vt:lpstr>col</vt:lpstr>
      <vt:lpstr>Details_3_1</vt:lpstr>
      <vt:lpstr>Details_3_2</vt:lpstr>
      <vt:lpstr>Details_4_1</vt:lpstr>
      <vt:lpstr>Details_4_2</vt:lpstr>
      <vt:lpstr>Details_6_1</vt:lpstr>
      <vt:lpstr>Details_6_2</vt:lpstr>
      <vt:lpstr>Details_7_1</vt:lpstr>
      <vt:lpstr>Details_7_2</vt:lpstr>
      <vt:lpstr>EntrepriseAdresse</vt:lpstr>
      <vt:lpstr>EntrepriseContactMail</vt:lpstr>
      <vt:lpstr>EntrepriseContactTel</vt:lpstr>
      <vt:lpstr>EntrepriseNom</vt:lpstr>
      <vt:lpstr>EntrepriseSiret</vt:lpstr>
      <vt:lpstr>GenerationDate</vt:lpstr>
      <vt:lpstr>Montant_Remise</vt:lpstr>
      <vt:lpstr>Montant_TVA</vt:lpstr>
      <vt:lpstr>Montant_TVAIntermediaire</vt:lpstr>
      <vt:lpstr>Montant_TVANormale</vt:lpstr>
      <vt:lpstr>Montant_TVAPersonnalisee</vt:lpstr>
      <vt:lpstr>Montant_TVAReduite</vt:lpstr>
      <vt:lpstr>Option_Sections</vt:lpstr>
      <vt:lpstr>OuvrageCoutFournitures</vt:lpstr>
      <vt:lpstr>OuvrageCoutMEO</vt:lpstr>
      <vt:lpstr>OuvrageDesignation</vt:lpstr>
      <vt:lpstr>OuvrageFin</vt:lpstr>
      <vt:lpstr>OuvrageIndice</vt:lpstr>
      <vt:lpstr>OuvrageMontant</vt:lpstr>
      <vt:lpstr>OuvrageOptionIndice</vt:lpstr>
      <vt:lpstr>OuvrageOptionReference</vt:lpstr>
      <vt:lpstr>OuvragePU</vt:lpstr>
      <vt:lpstr>OuvrageQuantite</vt:lpstr>
      <vt:lpstr>OuvrageReference</vt:lpstr>
      <vt:lpstr>OuvrageTempsMEO</vt:lpstr>
      <vt:lpstr>OuvrageTVA</vt:lpstr>
      <vt:lpstr>OuvrageUnite</vt:lpstr>
      <vt:lpstr>Chiffrage!Print_Area_0</vt:lpstr>
      <vt:lpstr>Chiffrage!Print_Area_0_0</vt:lpstr>
      <vt:lpstr>Chiffrage!Print_Area_0_0_0</vt:lpstr>
      <vt:lpstr>ProjetAdresse</vt:lpstr>
      <vt:lpstr>ProjetClient</vt:lpstr>
      <vt:lpstr>ProjetDateCreation</vt:lpstr>
      <vt:lpstr>ProjetDateValidite</vt:lpstr>
      <vt:lpstr>ProjetDescription</vt:lpstr>
      <vt:lpstr>ProjetMillesime</vt:lpstr>
      <vt:lpstr>ProjetNom</vt:lpstr>
      <vt:lpstr>ProjetReduction</vt:lpstr>
      <vt:lpstr>ProjetReductionAvecOption</vt:lpstr>
      <vt:lpstr>ProjetReference</vt:lpstr>
      <vt:lpstr>ProjetTotal</vt:lpstr>
      <vt:lpstr>ProjetTotalAvantRemise</vt:lpstr>
      <vt:lpstr>ProjetTotalAvecOption</vt:lpstr>
      <vt:lpstr>ProjetTotalAvecOptionAvantRemise</vt:lpstr>
      <vt:lpstr>ProjetTotalAvecVariante</vt:lpstr>
      <vt:lpstr>ProjetTotalAvecVarianteAvantRemise</vt:lpstr>
      <vt:lpstr>ProjetTotalTTC</vt:lpstr>
      <vt:lpstr>ProjetTotalTTCAvecOption</vt:lpstr>
      <vt:lpstr>ProjetTotalTTCAvecVariante</vt:lpstr>
      <vt:lpstr>ProjetTypeReduction</vt:lpstr>
      <vt:lpstr>Recap_Batiprix</vt:lpstr>
      <vt:lpstr>Recap_Reduction</vt:lpstr>
      <vt:lpstr>Recap_TypeReduction</vt:lpstr>
      <vt:lpstr>RecapCoutFournitures</vt:lpstr>
      <vt:lpstr>RecapCoutMEO</vt:lpstr>
      <vt:lpstr>RecapFin</vt:lpstr>
      <vt:lpstr>RecapTempsMEO</vt:lpstr>
      <vt:lpstr>RecapTotal_Batiprix</vt:lpstr>
      <vt:lpstr>RecapTotalAvantRemise_Batiprix</vt:lpstr>
      <vt:lpstr>Titre_TVA</vt:lpstr>
      <vt:lpstr>Titre_TVAIntermediaire</vt:lpstr>
      <vt:lpstr>Titre_TVANormale</vt:lpstr>
      <vt:lpstr>Titre_TVAPersonnalisee</vt:lpstr>
      <vt:lpstr>Titre_TVAReduite</vt:lpstr>
      <vt:lpstr>Variante_Sections</vt:lpstr>
      <vt:lpstr>Chiffrage!Zone_d_impression</vt:lpstr>
    </vt:vector>
  </TitlesOfParts>
  <Company>UNIVERSITE DE NANTES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Lot Platrerie</dc:title>
  <dc:subject>JLG 2025 - Platrerie</dc:subject>
  <dc:creator>St Nazaire IUT</dc:creator>
  <dc:description/>
  <cp:lastModifiedBy>Julou LG</cp:lastModifiedBy>
  <cp:revision>132</cp:revision>
  <dcterms:created xsi:type="dcterms:W3CDTF">2025-02-05T10:53:49Z</dcterms:created>
  <dcterms:modified xsi:type="dcterms:W3CDTF">2025-02-13T14:10:49Z</dcterms:modified>
  <dc:language>fr-FR</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0x0101003D8FA63E30DE0B44BE8BBC825F4D5B50</vt:lpwstr>
  </property>
</Properties>
</file>