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ou\Documents\Cours\BUT 1\4 - SAE\SAE 1.05\Documents Produits par JLG\Rendus\"/>
    </mc:Choice>
  </mc:AlternateContent>
  <xr:revisionPtr revIDLastSave="0" documentId="13_ncr:1_{14BB7A5E-DAFA-4003-8632-0950C224402E}" xr6:coauthVersionLast="47" xr6:coauthVersionMax="47" xr10:uidLastSave="{00000000-0000-0000-0000-000000000000}"/>
  <bookViews>
    <workbookView xWindow="22932" yWindow="-108" windowWidth="23256" windowHeight="12456" xr2:uid="{ECF074CF-BD7D-4E31-9463-0C01A642C70A}"/>
  </bookViews>
  <sheets>
    <sheet name="Lot Chape" sheetId="1" r:id="rId1"/>
    <sheet name="Lot carrelage" sheetId="2" r:id="rId2"/>
    <sheet name="PVHT" sheetId="5" r:id="rId3"/>
    <sheet name="DQE Chape" sheetId="6" r:id="rId4"/>
    <sheet name="DQE Carrelage" sheetId="7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E4" i="6" s="1"/>
  <c r="D3" i="6"/>
  <c r="E3" i="6" s="1"/>
  <c r="P11" i="1"/>
  <c r="O11" i="1"/>
  <c r="K11" i="1"/>
  <c r="J11" i="1"/>
  <c r="I11" i="1"/>
  <c r="D4" i="7"/>
  <c r="E7" i="7"/>
  <c r="E4" i="7"/>
  <c r="E3" i="7"/>
  <c r="E3" i="5"/>
  <c r="F3" i="5"/>
  <c r="E6" i="6" l="1"/>
</calcChain>
</file>

<file path=xl/sharedStrings.xml><?xml version="1.0" encoding="utf-8"?>
<sst xmlns="http://schemas.openxmlformats.org/spreadsheetml/2006/main" count="62" uniqueCount="41">
  <si>
    <t>Ouvrage</t>
  </si>
  <si>
    <t>Quantité nécessaire</t>
  </si>
  <si>
    <t>Masse volumique (kg/m³)</t>
  </si>
  <si>
    <t>Pertes</t>
  </si>
  <si>
    <t>Quantité à commander</t>
  </si>
  <si>
    <t>Conditionnement</t>
  </si>
  <si>
    <t>Nb de conditionnement à commander</t>
  </si>
  <si>
    <t>Prix/unité</t>
  </si>
  <si>
    <t>DS matériaux</t>
  </si>
  <si>
    <t>DS matériaux total</t>
  </si>
  <si>
    <t>Temps (T.T Temps MOE 1 unité)</t>
  </si>
  <si>
    <t>Prix moyen/heure</t>
  </si>
  <si>
    <t>DS main d'œuvre</t>
  </si>
  <si>
    <t>DS Total</t>
  </si>
  <si>
    <t>DS pour 1 m²</t>
  </si>
  <si>
    <t>1m³ Mortier</t>
  </si>
  <si>
    <t>Ciment</t>
  </si>
  <si>
    <t>Sable</t>
  </si>
  <si>
    <t>Mortier</t>
  </si>
  <si>
    <t>Chape fluide</t>
  </si>
  <si>
    <t>Livraison toupie et pompe</t>
  </si>
  <si>
    <t>Carrelage</t>
  </si>
  <si>
    <t>Colle à carrelage</t>
  </si>
  <si>
    <t>Mortier de jointoiement</t>
  </si>
  <si>
    <t>Chape Traditionnelle</t>
  </si>
  <si>
    <t>-</t>
  </si>
  <si>
    <t>Bénéfice</t>
  </si>
  <si>
    <t>Frais G.</t>
  </si>
  <si>
    <t>C.A.</t>
  </si>
  <si>
    <t>Pourcentage de Frais G.</t>
  </si>
  <si>
    <t>Pourcentage de bénéfices</t>
  </si>
  <si>
    <t>Descriptif</t>
  </si>
  <si>
    <t>Quantité</t>
  </si>
  <si>
    <t>Prix Unitaire</t>
  </si>
  <si>
    <t>Montant HT</t>
  </si>
  <si>
    <t>24.1.1 Chape fluide sur plancher chauffant</t>
  </si>
  <si>
    <t>24.1.2 Chape fluide sur plancher béton</t>
  </si>
  <si>
    <t>27.1.2 Carrelage sur chape 60 X 60</t>
  </si>
  <si>
    <t>27.1.3 Plinthes</t>
  </si>
  <si>
    <t>27.5.2 Mise au propre du chantier</t>
  </si>
  <si>
    <t>PVHT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</si>
</sst>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&quot; €&quot;"/>
    <numFmt numFmtId="165" formatCode="0.0&quot; kg&quot;"/>
    <numFmt numFmtId="166" formatCode="0.00&quot; T&quot;"/>
    <numFmt numFmtId="167" formatCode="0.00&quot; m²&quot;"/>
    <numFmt numFmtId="168" formatCode="0.00&quot; m³&quot;"/>
    <numFmt numFmtId="169" formatCode="General&quot; h&quot;"/>
    <numFmt numFmtId="170" formatCode="General&quot; €&quot;"/>
    <numFmt numFmtId="171" formatCode="General&quot; m²&quot;"/>
    <numFmt numFmtId="172" formatCode="General&quot; kg&quot;"/>
    <numFmt numFmtId="173" formatCode="00,000&quot; €&quot;"/>
    <numFmt numFmtId="174" formatCode="General&quot; ml&quot;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0"/>
        <bgColor rgb="FF008080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center" vertical="center" wrapText="1"/>
    </xf>
    <xf numFmtId="166" fontId="0" fillId="2" borderId="2" xfId="0" applyNumberFormat="1" applyFill="1" applyBorder="1" applyAlignment="1">
      <alignment horizontal="center" vertical="center" wrapText="1"/>
    </xf>
    <xf numFmtId="167" fontId="0" fillId="2" borderId="2" xfId="0" applyNumberFormat="1" applyFill="1" applyBorder="1" applyAlignment="1">
      <alignment horizontal="center" vertical="center" wrapText="1"/>
    </xf>
    <xf numFmtId="168" fontId="0" fillId="2" borderId="2" xfId="0" applyNumberFormat="1" applyFill="1" applyBorder="1" applyAlignment="1">
      <alignment horizontal="center" vertical="center" wrapText="1"/>
    </xf>
    <xf numFmtId="169" fontId="0" fillId="2" borderId="2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7" fontId="0" fillId="2" borderId="0" xfId="0" applyNumberFormat="1" applyFill="1" applyAlignment="1">
      <alignment horizontal="center" vertical="center" wrapText="1"/>
    </xf>
    <xf numFmtId="168" fontId="0" fillId="2" borderId="0" xfId="0" applyNumberFormat="1" applyFill="1" applyAlignment="1">
      <alignment horizontal="center" vertical="center" wrapText="1"/>
    </xf>
    <xf numFmtId="169" fontId="0" fillId="2" borderId="0" xfId="0" applyNumberForma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171" fontId="0" fillId="0" borderId="2" xfId="0" applyNumberFormat="1" applyBorder="1" applyAlignment="1">
      <alignment vertical="center" wrapText="1"/>
    </xf>
    <xf numFmtId="169" fontId="0" fillId="0" borderId="2" xfId="0" applyNumberFormat="1" applyBorder="1" applyAlignment="1">
      <alignment vertical="center" wrapText="1"/>
    </xf>
    <xf numFmtId="172" fontId="0" fillId="0" borderId="2" xfId="0" applyNumberFormat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73" fontId="0" fillId="0" borderId="2" xfId="0" applyNumberForma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2" borderId="2" xfId="0" applyFill="1" applyBorder="1"/>
    <xf numFmtId="171" fontId="0" fillId="2" borderId="2" xfId="0" applyNumberFormat="1" applyFill="1" applyBorder="1"/>
    <xf numFmtId="170" fontId="0" fillId="2" borderId="2" xfId="0" applyNumberFormat="1" applyFill="1" applyBorder="1"/>
    <xf numFmtId="174" fontId="0" fillId="2" borderId="2" xfId="0" applyNumberFormat="1" applyFill="1" applyBorder="1"/>
    <xf numFmtId="164" fontId="0" fillId="2" borderId="2" xfId="0" applyNumberFormat="1" applyFill="1" applyBorder="1"/>
    <xf numFmtId="164" fontId="2" fillId="4" borderId="2" xfId="0" applyNumberFormat="1" applyFont="1" applyFill="1" applyBorder="1" applyAlignment="1">
      <alignment horizontal="center" vertical="center"/>
    </xf>
    <xf numFmtId="169" fontId="0" fillId="2" borderId="2" xfId="0" applyNumberFormat="1" applyFill="1" applyBorder="1" applyAlignment="1">
      <alignment horizontal="center" vertical="center" wrapText="1"/>
    </xf>
    <xf numFmtId="169" fontId="0" fillId="2" borderId="6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9" fontId="0" fillId="2" borderId="0" xfId="0" applyNumberForma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70" fontId="0" fillId="0" borderId="2" xfId="0" applyNumberFormat="1" applyBorder="1" applyAlignment="1">
      <alignment horizontal="center" vertical="center" wrapText="1"/>
    </xf>
    <xf numFmtId="170" fontId="2" fillId="4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006666"/>
      <color rgb="FFCFEDE9"/>
      <color rgb="FFB1E1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FAC8-8FD2-4E5F-84C7-3D80B27B2E7D}">
  <dimension ref="B2:P19"/>
  <sheetViews>
    <sheetView tabSelected="1" zoomScale="85" zoomScaleNormal="85" workbookViewId="0">
      <selection activeCell="F19" sqref="F19:G19"/>
    </sheetView>
  </sheetViews>
  <sheetFormatPr baseColWidth="10" defaultRowHeight="14.4" x14ac:dyDescent="0.3"/>
  <cols>
    <col min="1" max="1" width="11.5546875" style="1"/>
    <col min="2" max="2" width="21.44140625" style="1" customWidth="1"/>
    <col min="3" max="5" width="11.5546875" style="1"/>
    <col min="6" max="6" width="11.21875" style="1" bestFit="1" customWidth="1"/>
    <col min="7" max="7" width="11.5546875" style="1"/>
    <col min="8" max="8" width="21.44140625" style="1" customWidth="1"/>
    <col min="9" max="16384" width="11.5546875" style="1"/>
  </cols>
  <sheetData>
    <row r="2" spans="2:16" ht="18" x14ac:dyDescent="0.3">
      <c r="B2" s="10"/>
    </row>
    <row r="3" spans="2:16" ht="15" thickBot="1" x14ac:dyDescent="0.35"/>
    <row r="4" spans="2:16" ht="43.2" x14ac:dyDescent="0.3">
      <c r="B4" s="11" t="s">
        <v>0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6</v>
      </c>
      <c r="I4" s="12" t="s">
        <v>7</v>
      </c>
      <c r="J4" s="12" t="s">
        <v>8</v>
      </c>
      <c r="K4" s="12" t="s">
        <v>9</v>
      </c>
      <c r="L4" s="12" t="s">
        <v>10</v>
      </c>
      <c r="M4" s="12" t="s">
        <v>11</v>
      </c>
      <c r="N4" s="12" t="s">
        <v>12</v>
      </c>
      <c r="O4" s="12" t="s">
        <v>13</v>
      </c>
      <c r="P4" s="13" t="s">
        <v>14</v>
      </c>
    </row>
    <row r="5" spans="2:16" x14ac:dyDescent="0.3">
      <c r="B5" s="51" t="s">
        <v>15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2:16" x14ac:dyDescent="0.3">
      <c r="B6" s="7" t="s">
        <v>16</v>
      </c>
      <c r="C6" s="3">
        <v>0.42</v>
      </c>
      <c r="D6" s="3"/>
      <c r="E6" s="3">
        <v>0.03</v>
      </c>
      <c r="F6" s="15">
        <v>432.6</v>
      </c>
      <c r="G6" s="15">
        <v>35</v>
      </c>
      <c r="H6" s="3">
        <v>13</v>
      </c>
      <c r="I6" s="3">
        <v>6.14</v>
      </c>
      <c r="J6" s="3">
        <v>79.819999999999993</v>
      </c>
      <c r="K6" s="43">
        <v>197.82</v>
      </c>
      <c r="L6" s="41">
        <v>2.8</v>
      </c>
      <c r="M6" s="43">
        <v>24.25</v>
      </c>
      <c r="N6" s="43">
        <v>67.900000000000006</v>
      </c>
      <c r="O6" s="48">
        <v>265.72000000000003</v>
      </c>
      <c r="P6" s="47"/>
    </row>
    <row r="7" spans="2:16" x14ac:dyDescent="0.3">
      <c r="B7" s="7" t="s">
        <v>17</v>
      </c>
      <c r="C7" s="3">
        <v>1.1200000000000001</v>
      </c>
      <c r="D7" s="3">
        <v>1600</v>
      </c>
      <c r="E7" s="3">
        <v>0.05</v>
      </c>
      <c r="F7" s="16">
        <v>1.88</v>
      </c>
      <c r="G7" s="16">
        <v>1.2</v>
      </c>
      <c r="H7" s="3">
        <v>2</v>
      </c>
      <c r="I7" s="3">
        <v>59</v>
      </c>
      <c r="J7" s="3">
        <v>118</v>
      </c>
      <c r="K7" s="43"/>
      <c r="L7" s="41"/>
      <c r="M7" s="43"/>
      <c r="N7" s="43"/>
      <c r="O7" s="48"/>
      <c r="P7" s="47"/>
    </row>
    <row r="8" spans="2:16" x14ac:dyDescent="0.3">
      <c r="B8" s="51" t="s">
        <v>24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3"/>
    </row>
    <row r="9" spans="2:16" x14ac:dyDescent="0.3">
      <c r="B9" s="7" t="s">
        <v>18</v>
      </c>
      <c r="C9" s="3">
        <v>5.64</v>
      </c>
      <c r="D9" s="3"/>
      <c r="E9" s="3"/>
      <c r="F9" s="17">
        <v>5.64</v>
      </c>
      <c r="G9" s="18">
        <v>1</v>
      </c>
      <c r="H9" s="3">
        <v>6</v>
      </c>
      <c r="I9" s="3">
        <v>197.82</v>
      </c>
      <c r="J9" s="3">
        <v>1186.92</v>
      </c>
      <c r="K9" s="3">
        <v>1186.92</v>
      </c>
      <c r="L9" s="19">
        <v>0.85</v>
      </c>
      <c r="M9" s="3">
        <v>24.25</v>
      </c>
      <c r="N9" s="3">
        <v>116.16</v>
      </c>
      <c r="O9" s="3">
        <v>1303.08</v>
      </c>
      <c r="P9" s="14">
        <v>11.56</v>
      </c>
    </row>
    <row r="10" spans="2:16" x14ac:dyDescent="0.3">
      <c r="B10" s="51" t="s">
        <v>19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3"/>
    </row>
    <row r="11" spans="2:16" x14ac:dyDescent="0.3">
      <c r="B11" s="7" t="s">
        <v>19</v>
      </c>
      <c r="C11" s="3">
        <v>112.71</v>
      </c>
      <c r="D11" s="3"/>
      <c r="E11" s="3">
        <v>0.02</v>
      </c>
      <c r="F11" s="18">
        <v>5.75</v>
      </c>
      <c r="G11" s="18">
        <v>6</v>
      </c>
      <c r="H11" s="3">
        <v>1</v>
      </c>
      <c r="I11" s="3">
        <f>6*452</f>
        <v>2712</v>
      </c>
      <c r="J11" s="3">
        <f>6*452</f>
        <v>2712</v>
      </c>
      <c r="K11" s="43">
        <f>I11+I12</f>
        <v>3062</v>
      </c>
      <c r="L11" s="41">
        <v>0.01</v>
      </c>
      <c r="M11" s="43">
        <v>24.25</v>
      </c>
      <c r="N11" s="43">
        <v>13.67</v>
      </c>
      <c r="O11" s="43">
        <f>K11+N11</f>
        <v>3075.67</v>
      </c>
      <c r="P11" s="49">
        <f>O11/112</f>
        <v>27.461339285714285</v>
      </c>
    </row>
    <row r="12" spans="2:16" ht="30.6" customHeight="1" thickBot="1" x14ac:dyDescent="0.35">
      <c r="B12" s="8" t="s">
        <v>20</v>
      </c>
      <c r="C12" s="9">
        <v>1</v>
      </c>
      <c r="D12" s="9"/>
      <c r="E12" s="9"/>
      <c r="F12" s="9"/>
      <c r="G12" s="9">
        <v>6</v>
      </c>
      <c r="H12" s="9">
        <v>1</v>
      </c>
      <c r="I12" s="9">
        <v>350</v>
      </c>
      <c r="J12" s="9"/>
      <c r="K12" s="44"/>
      <c r="L12" s="42"/>
      <c r="M12" s="44"/>
      <c r="N12" s="44"/>
      <c r="O12" s="44"/>
      <c r="P12" s="50"/>
    </row>
    <row r="19" spans="6:7" x14ac:dyDescent="0.3">
      <c r="F19" s="45"/>
      <c r="G19" s="46"/>
    </row>
  </sheetData>
  <mergeCells count="16">
    <mergeCell ref="P11:P12"/>
    <mergeCell ref="B5:P5"/>
    <mergeCell ref="B8:P8"/>
    <mergeCell ref="B10:P10"/>
    <mergeCell ref="P6:P7"/>
    <mergeCell ref="K6:K7"/>
    <mergeCell ref="L6:L7"/>
    <mergeCell ref="M6:M7"/>
    <mergeCell ref="N6:N7"/>
    <mergeCell ref="O6:O7"/>
    <mergeCell ref="L11:L12"/>
    <mergeCell ref="M11:M12"/>
    <mergeCell ref="N11:N12"/>
    <mergeCell ref="O11:O12"/>
    <mergeCell ref="F19:G19"/>
    <mergeCell ref="K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2F14-762B-4352-9DB2-4D3D539043E5}">
  <dimension ref="B2:T16"/>
  <sheetViews>
    <sheetView zoomScale="85" zoomScaleNormal="85" workbookViewId="0">
      <selection activeCell="L20" sqref="L20"/>
    </sheetView>
  </sheetViews>
  <sheetFormatPr baseColWidth="10" defaultRowHeight="14.4" x14ac:dyDescent="0.3"/>
  <cols>
    <col min="1" max="1" width="11.5546875" style="1"/>
    <col min="2" max="2" width="15.44140625" style="1" customWidth="1"/>
    <col min="3" max="16384" width="11.5546875" style="1"/>
  </cols>
  <sheetData>
    <row r="2" spans="2:20" ht="18" x14ac:dyDescent="0.3">
      <c r="B2" s="10"/>
    </row>
    <row r="4" spans="2:20" x14ac:dyDescent="0.3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2:20" x14ac:dyDescent="0.3">
      <c r="B5" s="2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54"/>
      <c r="T5" s="59"/>
    </row>
    <row r="6" spans="2:20" x14ac:dyDescent="0.3">
      <c r="B6" s="25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54"/>
      <c r="T6" s="59"/>
    </row>
    <row r="7" spans="2:20" x14ac:dyDescent="0.3">
      <c r="B7" s="25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54"/>
      <c r="T7" s="59"/>
    </row>
    <row r="9" spans="2:20" ht="57.6" x14ac:dyDescent="0.3">
      <c r="B9" s="4" t="s">
        <v>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5</v>
      </c>
      <c r="H9" s="4" t="s">
        <v>6</v>
      </c>
      <c r="I9" s="4" t="s">
        <v>7</v>
      </c>
      <c r="J9" s="4" t="s">
        <v>8</v>
      </c>
      <c r="K9" s="4" t="s">
        <v>9</v>
      </c>
      <c r="L9" s="4" t="s">
        <v>10</v>
      </c>
      <c r="M9" s="4" t="s">
        <v>11</v>
      </c>
      <c r="N9" s="4" t="s">
        <v>12</v>
      </c>
      <c r="O9" s="4" t="s">
        <v>13</v>
      </c>
      <c r="P9" s="4" t="s">
        <v>14</v>
      </c>
    </row>
    <row r="10" spans="2:20" x14ac:dyDescent="0.3">
      <c r="B10" s="6" t="s">
        <v>21</v>
      </c>
      <c r="C10" s="26">
        <v>21.11</v>
      </c>
      <c r="D10" s="5"/>
      <c r="E10" s="5">
        <v>0.1</v>
      </c>
      <c r="F10" s="5">
        <v>23.22</v>
      </c>
      <c r="G10" s="26">
        <v>1.08</v>
      </c>
      <c r="H10" s="5">
        <v>22</v>
      </c>
      <c r="I10" s="26">
        <v>19.2</v>
      </c>
      <c r="J10" s="5">
        <v>422.4</v>
      </c>
      <c r="K10" s="5">
        <v>788.6</v>
      </c>
      <c r="L10" s="27">
        <v>6.33</v>
      </c>
      <c r="M10" s="5">
        <v>24.25</v>
      </c>
      <c r="N10" s="5">
        <v>153.58000000000001</v>
      </c>
      <c r="O10" s="57">
        <v>1121.3499999999999</v>
      </c>
      <c r="P10" s="58">
        <v>53.12</v>
      </c>
    </row>
    <row r="11" spans="2:20" ht="28.8" x14ac:dyDescent="0.3">
      <c r="B11" s="6" t="s">
        <v>23</v>
      </c>
      <c r="C11" s="28">
        <v>137.22</v>
      </c>
      <c r="D11" s="5"/>
      <c r="E11" s="5">
        <v>0.05</v>
      </c>
      <c r="F11" s="28">
        <v>144.08000000000001</v>
      </c>
      <c r="G11" s="5">
        <v>25</v>
      </c>
      <c r="H11" s="5">
        <v>6</v>
      </c>
      <c r="I11" s="28">
        <v>53.5</v>
      </c>
      <c r="J11" s="5">
        <v>321</v>
      </c>
      <c r="K11" s="5"/>
      <c r="L11" s="27"/>
      <c r="M11" s="5"/>
      <c r="N11" s="5"/>
      <c r="O11" s="57"/>
      <c r="P11" s="58"/>
    </row>
    <row r="12" spans="2:20" ht="14.4" customHeight="1" x14ac:dyDescent="0.3">
      <c r="B12" s="6" t="s">
        <v>22</v>
      </c>
      <c r="C12" s="28">
        <v>14.44</v>
      </c>
      <c r="D12" s="5"/>
      <c r="E12" s="5">
        <v>0.1</v>
      </c>
      <c r="F12" s="28">
        <v>15.88</v>
      </c>
      <c r="G12" s="5">
        <v>20</v>
      </c>
      <c r="H12" s="5">
        <v>1</v>
      </c>
      <c r="I12" s="28">
        <v>45.2</v>
      </c>
      <c r="J12" s="5">
        <v>45.2</v>
      </c>
      <c r="K12" s="5"/>
      <c r="L12" s="27">
        <v>7.39</v>
      </c>
      <c r="M12" s="5">
        <v>24.25</v>
      </c>
      <c r="N12" s="5">
        <v>179.17</v>
      </c>
      <c r="O12" s="57"/>
      <c r="P12" s="58"/>
    </row>
    <row r="13" spans="2:20" x14ac:dyDescent="0.3">
      <c r="B13" s="20"/>
      <c r="C13" s="20"/>
      <c r="D13" s="20"/>
      <c r="E13" s="20"/>
      <c r="F13" s="21"/>
      <c r="G13" s="22"/>
      <c r="H13" s="20"/>
      <c r="I13" s="20"/>
      <c r="J13" s="20"/>
      <c r="K13" s="20"/>
      <c r="L13" s="23"/>
      <c r="M13" s="20"/>
      <c r="N13" s="20"/>
      <c r="O13" s="20"/>
      <c r="P13" s="24"/>
    </row>
    <row r="14" spans="2:20" x14ac:dyDescent="0.3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2:20" x14ac:dyDescent="0.3">
      <c r="B15" s="20"/>
      <c r="C15" s="20"/>
      <c r="D15" s="20"/>
      <c r="E15" s="20"/>
      <c r="F15" s="22"/>
      <c r="G15" s="22"/>
      <c r="H15" s="20"/>
      <c r="I15" s="20"/>
      <c r="J15" s="20"/>
      <c r="K15" s="54"/>
      <c r="L15" s="55"/>
      <c r="M15" s="54"/>
      <c r="N15" s="54"/>
      <c r="O15" s="54"/>
      <c r="P15" s="56"/>
    </row>
    <row r="16" spans="2:20" x14ac:dyDescent="0.3">
      <c r="B16" s="20"/>
      <c r="C16" s="20"/>
      <c r="D16" s="20"/>
      <c r="E16" s="20"/>
      <c r="F16" s="20"/>
      <c r="G16" s="20"/>
      <c r="H16" s="20"/>
      <c r="I16" s="20"/>
      <c r="J16" s="20"/>
      <c r="K16" s="54"/>
      <c r="L16" s="55"/>
      <c r="M16" s="54"/>
      <c r="N16" s="54"/>
      <c r="O16" s="54"/>
      <c r="P16" s="56"/>
    </row>
  </sheetData>
  <mergeCells count="10">
    <mergeCell ref="P15:P16"/>
    <mergeCell ref="O10:O12"/>
    <mergeCell ref="P10:P12"/>
    <mergeCell ref="T5:T7"/>
    <mergeCell ref="S5:S7"/>
    <mergeCell ref="K15:K16"/>
    <mergeCell ref="L15:L16"/>
    <mergeCell ref="M15:M16"/>
    <mergeCell ref="N15:N16"/>
    <mergeCell ref="O15:O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1189-48C9-4670-9FFF-78DF2643BFD3}">
  <dimension ref="B2:F3"/>
  <sheetViews>
    <sheetView workbookViewId="0">
      <selection activeCell="G10" sqref="G10"/>
    </sheetView>
  </sheetViews>
  <sheetFormatPr baseColWidth="10" defaultRowHeight="14.4" x14ac:dyDescent="0.3"/>
  <cols>
    <col min="1" max="4" width="11.5546875" style="1"/>
    <col min="5" max="5" width="20.21875" style="1" bestFit="1" customWidth="1"/>
    <col min="6" max="6" width="22" style="1" bestFit="1" customWidth="1"/>
    <col min="7" max="16384" width="11.5546875" style="1"/>
  </cols>
  <sheetData>
    <row r="2" spans="2:6" x14ac:dyDescent="0.3">
      <c r="B2" s="32" t="s">
        <v>26</v>
      </c>
      <c r="C2" s="32" t="s">
        <v>27</v>
      </c>
      <c r="D2" s="32" t="s">
        <v>28</v>
      </c>
      <c r="E2" s="32" t="s">
        <v>29</v>
      </c>
      <c r="F2" s="32" t="s">
        <v>30</v>
      </c>
    </row>
    <row r="3" spans="2:6" x14ac:dyDescent="0.3">
      <c r="B3" s="33">
        <v>32563</v>
      </c>
      <c r="C3" s="33">
        <v>29652</v>
      </c>
      <c r="D3" s="33">
        <v>317585</v>
      </c>
      <c r="E3" s="34">
        <f>C3/D3</f>
        <v>9.3367130059669068E-2</v>
      </c>
      <c r="F3" s="34">
        <f>B3/D3</f>
        <v>0.10253318009351826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69C5-4B4D-4705-96A0-D84EAB429BA1}">
  <dimension ref="B2:E6"/>
  <sheetViews>
    <sheetView workbookViewId="0">
      <selection activeCell="C18" sqref="C18"/>
    </sheetView>
  </sheetViews>
  <sheetFormatPr baseColWidth="10" defaultRowHeight="14.4" x14ac:dyDescent="0.3"/>
  <cols>
    <col min="1" max="1" width="11.5546875" style="1"/>
    <col min="2" max="2" width="35.21875" style="1" bestFit="1" customWidth="1"/>
    <col min="3" max="16384" width="11.5546875" style="1"/>
  </cols>
  <sheetData>
    <row r="2" spans="2:5" x14ac:dyDescent="0.3">
      <c r="B2" s="31" t="s">
        <v>31</v>
      </c>
      <c r="C2" s="31" t="s">
        <v>32</v>
      </c>
      <c r="D2" s="31" t="s">
        <v>33</v>
      </c>
      <c r="E2" s="31" t="s">
        <v>34</v>
      </c>
    </row>
    <row r="3" spans="2:5" x14ac:dyDescent="0.3">
      <c r="B3" s="35" t="s">
        <v>35</v>
      </c>
      <c r="C3" s="36">
        <v>59.13</v>
      </c>
      <c r="D3" s="39">
        <f>27.46*1.237</f>
        <v>33.968020000000003</v>
      </c>
      <c r="E3" s="39">
        <f>D3*C3</f>
        <v>2008.5290226000002</v>
      </c>
    </row>
    <row r="4" spans="2:5" x14ac:dyDescent="0.3">
      <c r="B4" s="35" t="s">
        <v>36</v>
      </c>
      <c r="C4" s="36">
        <v>53.58</v>
      </c>
      <c r="D4" s="39">
        <f>27.46*1.237</f>
        <v>33.968020000000003</v>
      </c>
      <c r="E4" s="39">
        <f>D4*C4</f>
        <v>1820.0065116000001</v>
      </c>
    </row>
    <row r="6" spans="2:5" x14ac:dyDescent="0.3">
      <c r="D6" s="32" t="s">
        <v>40</v>
      </c>
      <c r="E6" s="40">
        <f>SUM(E2:E4)</f>
        <v>3828.5355342000003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9C9F-4C04-47A8-A3F0-A34FA939A399}">
  <dimension ref="B2:E7"/>
  <sheetViews>
    <sheetView zoomScale="145" zoomScaleNormal="145" workbookViewId="0">
      <selection activeCell="D13" sqref="D13"/>
    </sheetView>
  </sheetViews>
  <sheetFormatPr baseColWidth="10" defaultRowHeight="14.4" x14ac:dyDescent="0.3"/>
  <cols>
    <col min="1" max="1" width="11.5546875" style="1"/>
    <col min="2" max="2" width="28.88671875" style="1" bestFit="1" customWidth="1"/>
    <col min="3" max="16384" width="11.5546875" style="1"/>
  </cols>
  <sheetData>
    <row r="2" spans="2:5" x14ac:dyDescent="0.3">
      <c r="B2" s="31" t="s">
        <v>31</v>
      </c>
      <c r="C2" s="31" t="s">
        <v>32</v>
      </c>
      <c r="D2" s="31" t="s">
        <v>33</v>
      </c>
      <c r="E2" s="31" t="s">
        <v>34</v>
      </c>
    </row>
    <row r="3" spans="2:5" x14ac:dyDescent="0.3">
      <c r="B3" s="35" t="s">
        <v>37</v>
      </c>
      <c r="C3" s="36">
        <v>21.11</v>
      </c>
      <c r="D3" s="37">
        <v>65.7</v>
      </c>
      <c r="E3" s="39">
        <f>D3*C3</f>
        <v>1386.9270000000001</v>
      </c>
    </row>
    <row r="4" spans="2:5" x14ac:dyDescent="0.3">
      <c r="B4" s="35" t="s">
        <v>38</v>
      </c>
      <c r="C4" s="38">
        <v>29.66</v>
      </c>
      <c r="D4" s="37">
        <f>8/60*D3</f>
        <v>8.76</v>
      </c>
      <c r="E4" s="39">
        <f>D4*C4</f>
        <v>259.82159999999999</v>
      </c>
    </row>
    <row r="5" spans="2:5" x14ac:dyDescent="0.3">
      <c r="B5" s="35" t="s">
        <v>39</v>
      </c>
      <c r="C5" s="2" t="s">
        <v>25</v>
      </c>
      <c r="D5" s="37">
        <v>80</v>
      </c>
      <c r="E5" s="39">
        <v>80</v>
      </c>
    </row>
    <row r="7" spans="2:5" x14ac:dyDescent="0.3">
      <c r="D7" s="32" t="s">
        <v>40</v>
      </c>
      <c r="E7" s="40">
        <f>SUM(E3:E5)</f>
        <v>1726.7486000000001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Lot Chape</vt:lpstr>
      <vt:lpstr>Lot carrelage</vt:lpstr>
      <vt:lpstr>PVHT</vt:lpstr>
      <vt:lpstr>DQE Chape</vt:lpstr>
      <vt:lpstr>DQE Carrelage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Julou LG</dc:creator>
  <cp:lastModifiedBy>Julou LG</cp:lastModifiedBy>
  <dcterms:created xsi:type="dcterms:W3CDTF">2025-02-13T13:51:08Z</dcterms:created>
  <dcterms:modified xsi:type="dcterms:W3CDTF">2025-02-13T15:22:57Z</dcterms:modified>
</cp:coreProperties>
</file>