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filterPrivacy="1" autoCompressPictures="0" defaultThemeVersion="124226"/>
  <xr:revisionPtr revIDLastSave="0" documentId="13_ncr:1_{7B77E477-3524-44D1-83AA-9380B75081D2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7" i="1" l="1"/>
  <c r="G38" i="1"/>
  <c r="G4" i="1"/>
  <c r="G28" i="1"/>
  <c r="G21" i="1"/>
  <c r="G5" i="1"/>
  <c r="G7" i="1"/>
  <c r="G39" i="1"/>
  <c r="G46" i="1"/>
  <c r="G64" i="1"/>
  <c r="G66" i="1"/>
  <c r="H6" i="1"/>
  <c r="G40" i="1"/>
  <c r="G9" i="1"/>
  <c r="G15" i="1"/>
  <c r="G6" i="1"/>
  <c r="G57" i="1"/>
  <c r="G63" i="1"/>
  <c r="G24" i="1"/>
  <c r="I6" i="1"/>
  <c r="G67" i="1"/>
  <c r="G41" i="1"/>
  <c r="G85" i="1"/>
  <c r="G84" i="1"/>
  <c r="J6" i="1"/>
  <c r="K4" i="1"/>
  <c r="H4" i="1"/>
  <c r="H10" i="1"/>
  <c r="I4" i="1"/>
  <c r="I10" i="1"/>
  <c r="J4" i="1"/>
  <c r="J10" i="1"/>
  <c r="G8" i="1"/>
  <c r="G10" i="1"/>
  <c r="G11" i="1"/>
  <c r="G12" i="1"/>
  <c r="G13" i="1"/>
  <c r="G14" i="1"/>
  <c r="G42" i="1"/>
  <c r="G43" i="1"/>
  <c r="G44" i="1"/>
  <c r="G45" i="1"/>
  <c r="J8" i="1"/>
  <c r="I8" i="1"/>
  <c r="H8" i="1"/>
  <c r="G16" i="1"/>
  <c r="G17" i="1"/>
  <c r="G18" i="1"/>
  <c r="G19" i="1"/>
  <c r="G20" i="1"/>
  <c r="G22" i="1"/>
  <c r="G23" i="1"/>
  <c r="G25" i="1"/>
  <c r="G26" i="1"/>
  <c r="G27" i="1"/>
  <c r="G29" i="1"/>
  <c r="G30" i="1"/>
  <c r="G31" i="1"/>
  <c r="G32" i="1"/>
  <c r="G33" i="1"/>
  <c r="G34" i="1"/>
  <c r="G35" i="1"/>
  <c r="G36" i="1"/>
  <c r="G47" i="1"/>
  <c r="G48" i="1"/>
  <c r="G49" i="1"/>
  <c r="G50" i="1"/>
  <c r="G51" i="1"/>
  <c r="G52" i="1"/>
  <c r="G53" i="1"/>
  <c r="G54" i="1"/>
  <c r="G55" i="1"/>
  <c r="G56" i="1"/>
  <c r="G58" i="1"/>
  <c r="G59" i="1"/>
  <c r="G60" i="1"/>
  <c r="G61" i="1"/>
  <c r="G62" i="1"/>
  <c r="G65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6" i="1"/>
  <c r="G87" i="1"/>
  <c r="G88" i="1"/>
  <c r="G89" i="1"/>
  <c r="L4" i="1"/>
  <c r="L6" i="1"/>
</calcChain>
</file>

<file path=xl/sharedStrings.xml><?xml version="1.0" encoding="utf-8"?>
<sst xmlns="http://schemas.openxmlformats.org/spreadsheetml/2006/main" count="163" uniqueCount="115">
  <si>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</si>
  <si>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</si>
  <si>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</si>
  <si>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</si>
  <si>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</si>
  <si>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</si>
  <si>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</si>
  <si>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</si>
  <si>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</si>
  <si>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</si>
  <si>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</si>
  <si>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</si>
  <si>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</si>
  <si>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</si>
  <si>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</si>
  <si>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</si>
  <si>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</si>
  <si>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</si>
  <si>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</si>
  <si>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</si>
  <si>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</si>
  <si>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</si>
  <si>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</si>
  <si>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</si>
  <si>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</si>
  <si>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</si>
  <si>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</si>
  <si>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</si>
  <si>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</si>
  <si>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</si>
  <si>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</si>
  <si>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</si>
  <si>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</si>
  <si>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</si>
  <si>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</si>
  <si>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</si>
  <si>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</si>
  <si>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</si>
  <si>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</si>
  <si>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</si>
  <si>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</si>
  <si>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</si>
  <si>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</si>
  <si>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</si>
  <si>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</si>
  <si>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</si>
  <si>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</si>
  <si>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</si>
  <si>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</si>
  <si>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</si>
  <si>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</si>
  <si>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</si>
  <si>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</si>
  <si>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</si>
  <si>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</si>
  <si>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</si>
  <si>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</si>
  <si>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</si>
  <si>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</si>
  <si>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</si>
  <si>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</si>
  <si>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</si>
  <si>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</si>
  <si>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</si>
  <si>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</si>
  <si>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</si>
  <si>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</si>
  <si>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</si>
  <si>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</si>
  <si>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</si>
  <si>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</si>
  <si>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</si>
  <si>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COMPLEX MATERIALS / REFLECTANCE MODELS (features achieved on only 1 milestone)</t>
  </si>
  <si>
    <t>Frustum culling on CPU or GPU(Usually in Geo or Compute shader, must demonstrate noticable performance gain)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</si>
  <si>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</si>
  <si>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</si>
  <si>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</si>
  <si>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Unique Shader that modifies outgoing data based on position, time and a wave. (be creative, hint: use sin, cos, tan etc...)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</si>
  <si>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</si>
  <si>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</si>
  <si>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</si>
  <si>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</si>
  <si>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</si>
  <si>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</si>
  <si>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</si>
  <si>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</si>
  <si>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</si>
  <si>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</si>
  <si>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</si>
  <si>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</si>
  <si>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</si>
  <si>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</si>
  <si>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</si>
  <si>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</si>
  <si>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</si>
  <si>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Goal 90 or Greater</t>
  </si>
  <si>
    <t>Applying functional directional light to a simple or complex mesh. (must be at least as complex as a cube)</t>
  </si>
  <si>
    <t>Use Obj2Header.exe to generate a complex mesh header from a .obj file and draw it.</t>
  </si>
  <si>
    <t>Simultaneous Loading of Textures or Models done with Multithreading &amp; D3DCreation Calls.</t>
  </si>
  <si>
    <t xml:space="preserve">Full FPS Style flythrough camera [see end of day 3 slides]. </t>
  </si>
  <si>
    <t>Student Names: Julio Delgado, Travis Jaczewski, Angel Rivera Velez</t>
  </si>
  <si>
    <t xml:space="preserve">Student Git Address: https://github.com/JulDel158/PPIV-Project.git </t>
  </si>
  <si>
    <t>I</t>
  </si>
  <si>
    <t>X</t>
  </si>
  <si>
    <t>II</t>
  </si>
  <si>
    <t>https://catlikecoding.com/unity/tutorials/flow/waves/ wave tutorial by Jasper Flick</t>
  </si>
  <si>
    <t>III</t>
  </si>
  <si>
    <t>https://www.cgtrader.com/free-3d-models/military/gun/pirate-cannon-for-ue4</t>
  </si>
  <si>
    <t>https://www.cgtrader.com/free-3d-models/exterior/landscape/low-poly-lighthouse-model</t>
  </si>
  <si>
    <t>https://www.cgtrader.com/free-3d-models/exterior/landscape/coconut-tree-island-low-poly</t>
  </si>
  <si>
    <t>https://www.cgtrader.com/free-3d-models/space/planet/solar-system-1c32ba29-3093-44ce-8e81-e7b559b59515</t>
  </si>
  <si>
    <t>https://www.cgtrader.com/free-3d-models/space/planet/toy-moon</t>
  </si>
  <si>
    <t>https://www.cgtrader.com/free-3d-models/space/planet/the-sun-0fbaced6-ff6d-40bb-a715-e658ae2d4898</t>
  </si>
  <si>
    <t>https://www.cgtrader.com/free-3d-models/space/spaceship/low-poly-rocket-simple</t>
  </si>
  <si>
    <t>https://opengameart.org/content/space-skyboxes-0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</si>
</sst>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  <xf numFmtId="0" fontId="1" fillId="5" borderId="1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topLeftCell="G1" workbookViewId="0">
      <selection activeCell="E15" sqref="E15"/>
    </sheetView>
  </sheetViews>
  <sheetFormatPr defaultColWidth="8.88671875" defaultRowHeight="14.4" x14ac:dyDescent="0.3"/>
  <cols>
    <col min="1" max="1" width="106.44140625" customWidth="1"/>
    <col min="2" max="2" width="25.44140625" customWidth="1"/>
    <col min="3" max="3" width="25" customWidth="1"/>
    <col min="4" max="6" width="25.44140625" customWidth="1"/>
    <col min="7" max="7" width="25.5546875" customWidth="1"/>
    <col min="8" max="9" width="25.88671875" customWidth="1"/>
    <col min="10" max="10" width="24.5546875" customWidth="1"/>
    <col min="11" max="11" width="24.44140625" customWidth="1"/>
    <col min="12" max="12" width="24.109375" customWidth="1"/>
    <col min="13" max="14" width="9.109375" customWidth="1"/>
  </cols>
  <sheetData>
    <row r="1" spans="1:12" x14ac:dyDescent="0.3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3">
      <c r="A2" s="8" t="s">
        <v>101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42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3">
      <c r="A3" s="9" t="s">
        <v>8</v>
      </c>
      <c r="B3" s="5"/>
      <c r="C3" s="5"/>
      <c r="D3" s="5"/>
      <c r="E3" s="5" t="s">
        <v>16</v>
      </c>
      <c r="F3" s="5" t="s">
        <v>43</v>
      </c>
      <c r="G3" s="5" t="s">
        <v>29</v>
      </c>
      <c r="H3" s="5" t="s">
        <v>27</v>
      </c>
      <c r="I3" s="5" t="s">
        <v>27</v>
      </c>
      <c r="J3" s="5" t="s">
        <v>27</v>
      </c>
      <c r="K3" s="5"/>
      <c r="L3" s="5" t="s">
        <v>95</v>
      </c>
    </row>
    <row r="4" spans="1:12" x14ac:dyDescent="0.3">
      <c r="A4" s="24" t="s">
        <v>96</v>
      </c>
      <c r="B4" s="5">
        <v>4</v>
      </c>
      <c r="C4" s="5">
        <v>3</v>
      </c>
      <c r="D4" s="5">
        <v>2</v>
      </c>
      <c r="E4" s="2" t="s">
        <v>102</v>
      </c>
      <c r="F4" s="3" t="s">
        <v>103</v>
      </c>
      <c r="G4" s="16">
        <f t="shared" ref="G4:G67" si="0" xml:space="preserve"> IF(EXACT(F4,"X"),IF(EXACT(E4,"I"),$B4,IF(EXACT(E4,"II"),$C4,IF(EXACT(E4,"III"),$D4,0))),0)</f>
        <v>4</v>
      </c>
      <c r="H4" s="17">
        <f>IF(SUMIF(E4:E89,"=I",G4:G89) + SUMIF(C91:C92, "X",B91:B92) &gt; 30, 30, SUMIF(E4:E89,"=I",G4:G89) + SUMIF(C91:C92, "X",B91:B92))</f>
        <v>28</v>
      </c>
      <c r="I4" s="17">
        <f>IF(SUMIF(E4:E89,"=II",G4:G89) + SUMIF(D91:D92, "X",B91:B92) &gt; 30, 30, SUMIF(E4:E89,"=II",G4:G89) + SUMIF(D91:D92, "X",B91:B92))</f>
        <v>21</v>
      </c>
      <c r="J4" s="17">
        <f>IF(SUMIF(E4:E89,"=III",G4:G89) + SUMIF(E91:E92, "X",B91:B92) &gt; 30, 30, SUMIF(E4:E89,"=III",G4:G89) + SUMIF(E91:E92, "X",B91:B92))</f>
        <v>21</v>
      </c>
      <c r="K4" s="17">
        <f>SUM(H6,I6,J6)</f>
        <v>0</v>
      </c>
      <c r="L4" s="17">
        <f>SUM(G4:G89) + SUMIF(C91:C92, "X",B91:B92) + SUMIF(D91:D92, "X",B91:B92) + SUMIF(E91:E92, "X",B91:B92)</f>
        <v>70</v>
      </c>
    </row>
    <row r="5" spans="1:12" x14ac:dyDescent="0.3">
      <c r="A5" s="10" t="s">
        <v>92</v>
      </c>
      <c r="B5" s="5">
        <v>4</v>
      </c>
      <c r="C5" s="5">
        <v>4</v>
      </c>
      <c r="D5" s="5">
        <v>3</v>
      </c>
      <c r="E5" s="2" t="s">
        <v>104</v>
      </c>
      <c r="F5" s="3" t="s">
        <v>103</v>
      </c>
      <c r="G5" s="16">
        <f t="shared" si="0"/>
        <v>4</v>
      </c>
      <c r="H5" s="5" t="s">
        <v>26</v>
      </c>
      <c r="I5" s="5" t="s">
        <v>26</v>
      </c>
      <c r="J5" s="5" t="s">
        <v>26</v>
      </c>
      <c r="K5" s="5"/>
      <c r="L5" s="5" t="s">
        <v>80</v>
      </c>
    </row>
    <row r="6" spans="1:12" x14ac:dyDescent="0.3">
      <c r="A6" s="10" t="s">
        <v>71</v>
      </c>
      <c r="B6" s="5">
        <v>4</v>
      </c>
      <c r="C6" s="5">
        <v>4</v>
      </c>
      <c r="D6" s="5">
        <v>4</v>
      </c>
      <c r="E6" s="2" t="s">
        <v>104</v>
      </c>
      <c r="F6" s="3" t="s">
        <v>103</v>
      </c>
      <c r="G6" s="16">
        <f t="shared" si="0"/>
        <v>4</v>
      </c>
      <c r="H6" s="17">
        <f>IF(SUMIF(E4:E89,"=I",G4:G89) + SUMIF(C91:C92, "X",B91:B92)  &gt; 30, SUMIF(E4:E89,"=I",G4:G89) + SUMIF(C91:C92, "X",B91:B92) - 30,0)</f>
        <v>0</v>
      </c>
      <c r="I6" s="17">
        <f>IF(SUMIF(E4:E89,"=II",G4:G89) + SUMIF(D91:D92, "X",B91:B92) &gt; 30, SUMIF(E4:E89,"=II",G4:G89) + SUMIF(D91:D92, "X",B91:B92) - 30,0)</f>
        <v>0</v>
      </c>
      <c r="J6" s="17">
        <f>IF(SUMIF(E4:E89,"=III",G4:G89) + SUMIF(E91:E92, "X",B91:B92) &gt; 30, SUMIF(E4:E89,"=III",G4:G89) + SUMIF(E91:E92, "X",B91:B92) - 30,0)</f>
        <v>0</v>
      </c>
      <c r="K6" s="5"/>
      <c r="L6" s="15">
        <f>IF(L4 &gt; 90, SUM(-90,L4),0)</f>
        <v>0</v>
      </c>
    </row>
    <row r="7" spans="1:12" x14ac:dyDescent="0.3">
      <c r="A7" s="10" t="s">
        <v>38</v>
      </c>
      <c r="B7" s="5">
        <v>2</v>
      </c>
      <c r="C7" s="5">
        <v>1</v>
      </c>
      <c r="D7" s="5">
        <v>1</v>
      </c>
      <c r="E7" s="2" t="s">
        <v>102</v>
      </c>
      <c r="F7" s="3" t="s">
        <v>103</v>
      </c>
      <c r="G7" s="16">
        <f t="shared" si="0"/>
        <v>2</v>
      </c>
      <c r="H7" s="5" t="s">
        <v>22</v>
      </c>
      <c r="I7" s="5" t="s">
        <v>23</v>
      </c>
      <c r="J7" s="5" t="s">
        <v>24</v>
      </c>
      <c r="K7" s="5"/>
      <c r="L7" s="5"/>
    </row>
    <row r="8" spans="1:12" x14ac:dyDescent="0.3">
      <c r="A8" s="20" t="s">
        <v>39</v>
      </c>
      <c r="B8" s="5">
        <v>1</v>
      </c>
      <c r="C8" s="5">
        <v>1</v>
      </c>
      <c r="D8" s="5">
        <v>1</v>
      </c>
      <c r="E8" s="2"/>
      <c r="F8" s="3"/>
      <c r="G8" s="16">
        <f t="shared" si="0"/>
        <v>0</v>
      </c>
      <c r="H8" s="18">
        <f>H4+IF(H4 &lt; 30, IF(K4+H4 &gt; 30, 30- H4, K4),0)</f>
        <v>28</v>
      </c>
      <c r="I8" s="17">
        <f>I4+IF(I4 &lt; 30, IF(H10+I4 &gt; 30, 30- I4, H10),0)</f>
        <v>21</v>
      </c>
      <c r="J8" s="17">
        <f>J4+IF(J4 &lt; 30, IF(I10+J4 &gt; 30, 30- J4, I10),0)</f>
        <v>21</v>
      </c>
      <c r="K8" s="5"/>
      <c r="L8" s="5"/>
    </row>
    <row r="9" spans="1:12" x14ac:dyDescent="0.3">
      <c r="A9" s="10" t="s">
        <v>40</v>
      </c>
      <c r="B9" s="5">
        <v>1</v>
      </c>
      <c r="C9" s="5">
        <v>1</v>
      </c>
      <c r="D9" s="5">
        <v>1</v>
      </c>
      <c r="E9" s="2" t="s">
        <v>104</v>
      </c>
      <c r="F9" s="3" t="s">
        <v>103</v>
      </c>
      <c r="G9" s="16">
        <f t="shared" si="0"/>
        <v>1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 x14ac:dyDescent="0.3">
      <c r="A10" s="20" t="s">
        <v>41</v>
      </c>
      <c r="B10" s="5">
        <v>1</v>
      </c>
      <c r="C10" s="5">
        <v>1</v>
      </c>
      <c r="D10" s="5">
        <v>1</v>
      </c>
      <c r="E10" s="2"/>
      <c r="F10" s="3"/>
      <c r="G10" s="16">
        <f t="shared" si="0"/>
        <v>0</v>
      </c>
      <c r="H10" s="19">
        <f>IF(K4+H4 - 30 &gt; 0, K4+H4 - 30, 0)</f>
        <v>0</v>
      </c>
      <c r="I10" s="19">
        <f>IF(H10+I4 - 30 &gt; 0, H10+I4 - 30, 0)</f>
        <v>0</v>
      </c>
      <c r="J10" s="19">
        <f>IF(I10+J4 - 30 &gt; 0, I10+J4 - 30, 0)</f>
        <v>0</v>
      </c>
      <c r="K10" s="5"/>
      <c r="L10" s="5"/>
    </row>
    <row r="11" spans="1:12" x14ac:dyDescent="0.3">
      <c r="A11" s="11" t="s">
        <v>49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3">
      <c r="A12" s="11" t="s">
        <v>56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3">
      <c r="A13" s="11" t="s">
        <v>74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3">
      <c r="A14" s="11" t="s">
        <v>75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3">
      <c r="A15" s="10" t="s">
        <v>45</v>
      </c>
      <c r="B15" s="5">
        <v>2</v>
      </c>
      <c r="C15" s="5">
        <v>2</v>
      </c>
      <c r="D15" s="5">
        <v>2</v>
      </c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3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3">
      <c r="A17" s="8" t="s">
        <v>51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3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3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3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3">
      <c r="A21" s="10" t="s">
        <v>36</v>
      </c>
      <c r="B21" s="5">
        <v>4</v>
      </c>
      <c r="C21" s="5">
        <v>3</v>
      </c>
      <c r="D21" s="5">
        <v>2</v>
      </c>
      <c r="E21" s="2" t="s">
        <v>102</v>
      </c>
      <c r="F21" s="3" t="s">
        <v>103</v>
      </c>
      <c r="G21" s="16">
        <f t="shared" si="0"/>
        <v>4</v>
      </c>
      <c r="H21" s="5"/>
      <c r="I21" s="5"/>
      <c r="J21" s="5"/>
      <c r="K21" s="5"/>
      <c r="L21" s="5"/>
    </row>
    <row r="22" spans="1:12" x14ac:dyDescent="0.3">
      <c r="A22" s="11" t="s">
        <v>50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3">
      <c r="A23" s="20" t="s">
        <v>37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3">
      <c r="A24" s="10" t="s">
        <v>35</v>
      </c>
      <c r="B24" s="5">
        <v>3</v>
      </c>
      <c r="C24" s="5">
        <v>3</v>
      </c>
      <c r="D24" s="5">
        <v>3</v>
      </c>
      <c r="E24" s="2" t="s">
        <v>104</v>
      </c>
      <c r="F24" s="3" t="s">
        <v>103</v>
      </c>
      <c r="G24" s="16">
        <f t="shared" si="0"/>
        <v>3</v>
      </c>
      <c r="H24" s="5"/>
      <c r="I24" s="5"/>
      <c r="J24" s="5"/>
      <c r="K24" s="5"/>
      <c r="L24" s="5"/>
    </row>
    <row r="25" spans="1:12" x14ac:dyDescent="0.3">
      <c r="A25" s="20" t="s">
        <v>76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3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3">
      <c r="A27" s="9" t="s">
        <v>72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3">
      <c r="A28" s="10" t="s">
        <v>77</v>
      </c>
      <c r="B28" s="5">
        <v>3</v>
      </c>
      <c r="C28" s="5">
        <v>2</v>
      </c>
      <c r="D28" s="5">
        <v>1</v>
      </c>
      <c r="E28" s="2" t="s">
        <v>102</v>
      </c>
      <c r="F28" s="3" t="s">
        <v>103</v>
      </c>
      <c r="G28" s="16">
        <f t="shared" si="0"/>
        <v>3</v>
      </c>
      <c r="H28" s="5"/>
      <c r="I28" s="5"/>
      <c r="J28" s="5"/>
      <c r="K28" s="5"/>
      <c r="L28" s="5"/>
    </row>
    <row r="29" spans="1:12" x14ac:dyDescent="0.3">
      <c r="A29" s="11" t="s">
        <v>64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3">
      <c r="A30" s="10" t="s">
        <v>66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3">
      <c r="A31" s="11" t="s">
        <v>65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3">
      <c r="A32" s="11" t="s">
        <v>67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3">
      <c r="A33" s="11" t="s">
        <v>68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3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3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3">
      <c r="A36" s="9" t="s">
        <v>52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3">
      <c r="A37" s="24" t="s">
        <v>97</v>
      </c>
      <c r="B37" s="5">
        <v>3</v>
      </c>
      <c r="C37" s="5">
        <v>2</v>
      </c>
      <c r="D37" s="5">
        <v>1</v>
      </c>
      <c r="E37" s="2" t="s">
        <v>102</v>
      </c>
      <c r="F37" s="3" t="s">
        <v>103</v>
      </c>
      <c r="G37" s="16">
        <f t="shared" si="0"/>
        <v>3</v>
      </c>
      <c r="H37" s="5"/>
      <c r="I37" s="5"/>
      <c r="J37" s="5"/>
      <c r="K37" s="5"/>
      <c r="L37" s="5"/>
    </row>
    <row r="38" spans="1:12" x14ac:dyDescent="0.3">
      <c r="A38" s="24" t="s">
        <v>78</v>
      </c>
      <c r="B38" s="5">
        <v>2</v>
      </c>
      <c r="C38" s="5">
        <v>1</v>
      </c>
      <c r="D38" s="5">
        <v>1</v>
      </c>
      <c r="E38" s="2" t="s">
        <v>102</v>
      </c>
      <c r="F38" s="3" t="s">
        <v>103</v>
      </c>
      <c r="G38" s="16">
        <f t="shared" si="0"/>
        <v>2</v>
      </c>
      <c r="H38" s="5"/>
      <c r="I38" s="5"/>
      <c r="J38" s="5"/>
      <c r="K38" s="5"/>
      <c r="L38" s="5"/>
    </row>
    <row r="39" spans="1:12" x14ac:dyDescent="0.3">
      <c r="A39" s="25" t="s">
        <v>93</v>
      </c>
      <c r="B39" s="5">
        <v>4</v>
      </c>
      <c r="C39" s="5">
        <v>4</v>
      </c>
      <c r="D39" s="5">
        <v>4</v>
      </c>
      <c r="E39" s="2" t="s">
        <v>102</v>
      </c>
      <c r="F39" s="3" t="s">
        <v>103</v>
      </c>
      <c r="G39" s="16">
        <f t="shared" si="0"/>
        <v>4</v>
      </c>
      <c r="H39" s="5"/>
      <c r="I39" s="5"/>
      <c r="J39" s="5"/>
      <c r="K39" s="5"/>
      <c r="L39" s="5"/>
    </row>
    <row r="40" spans="1:12" x14ac:dyDescent="0.3">
      <c r="A40" s="11" t="s">
        <v>91</v>
      </c>
      <c r="B40" s="5">
        <v>4</v>
      </c>
      <c r="C40" s="5">
        <v>4</v>
      </c>
      <c r="D40" s="5">
        <v>3</v>
      </c>
      <c r="E40" s="2" t="s">
        <v>104</v>
      </c>
      <c r="F40" s="3" t="s">
        <v>103</v>
      </c>
      <c r="G40" s="16">
        <f t="shared" si="0"/>
        <v>4</v>
      </c>
      <c r="H40" s="5"/>
      <c r="I40" s="5"/>
      <c r="J40" s="5"/>
      <c r="K40" s="5"/>
      <c r="L40" s="5"/>
    </row>
    <row r="41" spans="1:12" x14ac:dyDescent="0.3">
      <c r="A41" s="11" t="s">
        <v>44</v>
      </c>
      <c r="B41" s="5">
        <v>4</v>
      </c>
      <c r="C41" s="5">
        <v>4</v>
      </c>
      <c r="D41" s="5">
        <v>3</v>
      </c>
      <c r="E41" s="2" t="s">
        <v>106</v>
      </c>
      <c r="F41" s="3" t="s">
        <v>103</v>
      </c>
      <c r="G41" s="16">
        <f t="shared" si="0"/>
        <v>3</v>
      </c>
      <c r="H41" s="5"/>
      <c r="I41" s="5"/>
      <c r="J41" s="5"/>
      <c r="K41" s="5"/>
      <c r="L41" s="5"/>
    </row>
    <row r="42" spans="1:12" x14ac:dyDescent="0.3">
      <c r="A42" s="11" t="s">
        <v>32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3">
      <c r="A43" s="11" t="s">
        <v>33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3">
      <c r="A44" s="11" t="s">
        <v>53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3">
      <c r="A45" s="11" t="s">
        <v>34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3">
      <c r="A46" s="23" t="s">
        <v>69</v>
      </c>
      <c r="B46" s="1">
        <v>3</v>
      </c>
      <c r="C46" s="1">
        <v>3</v>
      </c>
      <c r="D46" s="5">
        <v>2</v>
      </c>
      <c r="E46" s="2" t="s">
        <v>102</v>
      </c>
      <c r="F46" s="3" t="s">
        <v>103</v>
      </c>
      <c r="G46" s="16">
        <f t="shared" si="0"/>
        <v>3</v>
      </c>
      <c r="H46" s="5"/>
      <c r="I46" s="5"/>
      <c r="J46" s="5"/>
      <c r="K46" s="5"/>
      <c r="L46" s="5"/>
    </row>
    <row r="47" spans="1:12" x14ac:dyDescent="0.3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3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3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3">
      <c r="A50" s="11" t="s">
        <v>73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3">
      <c r="A51" s="11" t="s">
        <v>46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3">
      <c r="A52" s="11" t="s">
        <v>54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3">
      <c r="A53" s="11" t="s">
        <v>70</v>
      </c>
      <c r="B53" s="5">
        <v>4</v>
      </c>
      <c r="C53" s="5">
        <v>4</v>
      </c>
      <c r="D53" s="5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3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3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3">
      <c r="A56" s="11" t="s">
        <v>79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3">
      <c r="A57" s="10" t="s">
        <v>63</v>
      </c>
      <c r="B57" s="5">
        <v>2</v>
      </c>
      <c r="C57" s="5">
        <v>2</v>
      </c>
      <c r="D57" s="5">
        <v>2</v>
      </c>
      <c r="E57" s="2"/>
      <c r="F57" s="3"/>
      <c r="G57" s="16">
        <f t="shared" si="0"/>
        <v>0</v>
      </c>
      <c r="H57" s="5"/>
      <c r="I57" s="5"/>
      <c r="J57" s="5"/>
      <c r="K57" s="5"/>
      <c r="L57" s="5"/>
    </row>
    <row r="58" spans="1:12" x14ac:dyDescent="0.3">
      <c r="A58" s="11" t="s">
        <v>98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3">
      <c r="A59" s="11" t="s">
        <v>47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3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3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3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3">
      <c r="A63" s="10" t="s">
        <v>99</v>
      </c>
      <c r="B63" s="5">
        <v>2</v>
      </c>
      <c r="C63" s="5">
        <v>2</v>
      </c>
      <c r="D63" s="5">
        <v>2</v>
      </c>
      <c r="E63" s="2" t="s">
        <v>106</v>
      </c>
      <c r="F63" s="3" t="s">
        <v>103</v>
      </c>
      <c r="G63" s="16">
        <f t="shared" si="0"/>
        <v>2</v>
      </c>
      <c r="H63" s="5"/>
      <c r="I63" s="5"/>
      <c r="J63" s="5"/>
      <c r="K63" s="5"/>
      <c r="L63" s="5"/>
    </row>
    <row r="64" spans="1:12" x14ac:dyDescent="0.3">
      <c r="A64" s="20" t="s">
        <v>94</v>
      </c>
      <c r="B64" s="5">
        <v>1</v>
      </c>
      <c r="C64" s="5">
        <v>1</v>
      </c>
      <c r="D64" s="5">
        <v>1</v>
      </c>
      <c r="E64" s="2" t="s">
        <v>104</v>
      </c>
      <c r="F64" s="3" t="s">
        <v>103</v>
      </c>
      <c r="G64" s="16">
        <f t="shared" si="0"/>
        <v>1</v>
      </c>
      <c r="H64" s="5"/>
      <c r="I64" s="5"/>
      <c r="J64" s="5"/>
      <c r="K64" s="5"/>
      <c r="L64" s="5"/>
    </row>
    <row r="65" spans="1:12" x14ac:dyDescent="0.3">
      <c r="A65" s="20" t="s">
        <v>81</v>
      </c>
      <c r="B65" s="5">
        <v>1</v>
      </c>
      <c r="C65" s="5">
        <v>1</v>
      </c>
      <c r="D65" s="5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3">
      <c r="A66" s="20" t="s">
        <v>57</v>
      </c>
      <c r="B66" s="5">
        <v>1</v>
      </c>
      <c r="C66" s="5">
        <v>1</v>
      </c>
      <c r="D66" s="5">
        <v>1</v>
      </c>
      <c r="E66" s="2" t="s">
        <v>104</v>
      </c>
      <c r="F66" s="3" t="s">
        <v>103</v>
      </c>
      <c r="G66" s="16">
        <f t="shared" si="0"/>
        <v>1</v>
      </c>
      <c r="H66" s="5"/>
      <c r="I66" s="5"/>
      <c r="J66" s="5"/>
      <c r="K66" s="5"/>
      <c r="L66" s="5"/>
    </row>
    <row r="67" spans="1:12" x14ac:dyDescent="0.3">
      <c r="A67" s="21" t="s">
        <v>55</v>
      </c>
      <c r="B67" s="5">
        <v>4</v>
      </c>
      <c r="C67" s="5">
        <v>4</v>
      </c>
      <c r="D67" s="5">
        <v>4</v>
      </c>
      <c r="E67" s="2" t="s">
        <v>106</v>
      </c>
      <c r="F67" s="3" t="s">
        <v>103</v>
      </c>
      <c r="G67" s="16">
        <f t="shared" si="0"/>
        <v>4</v>
      </c>
      <c r="H67" s="5"/>
      <c r="I67" s="5"/>
      <c r="J67" s="5"/>
      <c r="K67" s="5"/>
      <c r="L67" s="5"/>
    </row>
    <row r="68" spans="1:12" x14ac:dyDescent="0.3">
      <c r="A68" s="10" t="s">
        <v>48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3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3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3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3">
      <c r="A72" s="11" t="s">
        <v>84</v>
      </c>
      <c r="B72" s="5">
        <v>2</v>
      </c>
      <c r="C72" s="5">
        <v>2</v>
      </c>
      <c r="D72" s="5">
        <v>2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3">
      <c r="A73" s="11" t="s">
        <v>90</v>
      </c>
      <c r="B73" s="5">
        <v>1</v>
      </c>
      <c r="C73" s="5">
        <v>1</v>
      </c>
      <c r="D73" s="5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3">
      <c r="A74" s="11" t="s">
        <v>85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3">
      <c r="A75" s="11" t="s">
        <v>87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3">
      <c r="A76" s="11" t="s">
        <v>86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3">
      <c r="A77" s="11" t="s">
        <v>88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3">
      <c r="A78" s="11" t="s">
        <v>89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3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3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3">
      <c r="A81" s="9" t="s">
        <v>83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3">
      <c r="A82" s="11" t="s">
        <v>61</v>
      </c>
      <c r="B82" s="5"/>
      <c r="C82" s="5"/>
      <c r="D82" s="5">
        <v>3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3">
      <c r="A83" s="11" t="s">
        <v>62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3">
      <c r="A84" s="11" t="s">
        <v>82</v>
      </c>
      <c r="B84" s="5"/>
      <c r="C84" s="5"/>
      <c r="D84" s="5">
        <v>4</v>
      </c>
      <c r="E84" s="2" t="s">
        <v>106</v>
      </c>
      <c r="F84" s="3" t="s">
        <v>103</v>
      </c>
      <c r="G84" s="16">
        <f t="shared" si="1"/>
        <v>4</v>
      </c>
      <c r="H84" s="5"/>
      <c r="I84" s="5"/>
      <c r="J84" s="5"/>
      <c r="K84" s="5"/>
      <c r="L84" s="5"/>
    </row>
    <row r="85" spans="1:12" x14ac:dyDescent="0.3">
      <c r="A85" s="11" t="s">
        <v>59</v>
      </c>
      <c r="B85" s="5"/>
      <c r="C85" s="5"/>
      <c r="D85" s="5">
        <v>5</v>
      </c>
      <c r="E85" s="2" t="s">
        <v>106</v>
      </c>
      <c r="F85" s="3" t="s">
        <v>103</v>
      </c>
      <c r="G85" s="16">
        <f t="shared" si="1"/>
        <v>5</v>
      </c>
      <c r="H85" s="5"/>
      <c r="I85" s="5"/>
      <c r="J85" s="5"/>
      <c r="K85" s="5"/>
      <c r="L85" s="5"/>
    </row>
    <row r="86" spans="1:12" x14ac:dyDescent="0.3">
      <c r="A86" s="11" t="s">
        <v>58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3">
      <c r="A87" s="11" t="s">
        <v>60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3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3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3">
      <c r="A90" s="9" t="s">
        <v>30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 x14ac:dyDescent="0.3">
      <c r="A91" s="10" t="s">
        <v>17</v>
      </c>
      <c r="B91" s="6">
        <v>2</v>
      </c>
      <c r="C91" s="3" t="s">
        <v>103</v>
      </c>
      <c r="D91" s="3" t="s">
        <v>103</v>
      </c>
      <c r="E91" s="3" t="s">
        <v>103</v>
      </c>
      <c r="F91" s="5"/>
      <c r="G91" s="5"/>
      <c r="H91" s="5"/>
      <c r="I91" s="6"/>
      <c r="J91" s="6"/>
      <c r="K91" s="6"/>
      <c r="L91" s="5"/>
    </row>
    <row r="92" spans="1:12" x14ac:dyDescent="0.3">
      <c r="A92" s="10" t="s">
        <v>28</v>
      </c>
      <c r="B92" s="6">
        <v>1</v>
      </c>
      <c r="C92" s="3" t="s">
        <v>103</v>
      </c>
      <c r="D92" s="3" t="s">
        <v>103</v>
      </c>
      <c r="E92" s="3" t="s">
        <v>103</v>
      </c>
      <c r="F92" s="5"/>
      <c r="G92" s="5"/>
      <c r="H92" s="5"/>
      <c r="I92" s="6"/>
      <c r="J92" s="6"/>
      <c r="K92" s="6"/>
      <c r="L92" s="5"/>
    </row>
    <row r="93" spans="1:12" x14ac:dyDescent="0.3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3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3">
      <c r="A95" s="14" t="s">
        <v>31</v>
      </c>
    </row>
    <row r="96" spans="1:12" x14ac:dyDescent="0.3">
      <c r="A96" s="12" t="s">
        <v>105</v>
      </c>
    </row>
    <row r="97" spans="1:1" x14ac:dyDescent="0.3">
      <c r="A97" s="12" t="s">
        <v>107</v>
      </c>
    </row>
    <row r="98" spans="1:1" x14ac:dyDescent="0.3">
      <c r="A98" s="12" t="s">
        <v>108</v>
      </c>
    </row>
    <row r="99" spans="1:1" x14ac:dyDescent="0.3">
      <c r="A99" s="12" t="s">
        <v>109</v>
      </c>
    </row>
    <row r="100" spans="1:1" x14ac:dyDescent="0.3">
      <c r="A100" s="12" t="s">
        <v>110</v>
      </c>
    </row>
    <row r="101" spans="1:1" x14ac:dyDescent="0.3">
      <c r="A101" s="12" t="s">
        <v>111</v>
      </c>
    </row>
    <row r="102" spans="1:1" x14ac:dyDescent="0.3">
      <c r="A102" s="12" t="s">
        <v>112</v>
      </c>
    </row>
    <row r="103" spans="1:1" x14ac:dyDescent="0.3">
      <c r="A103" s="12" t="s">
        <v>113</v>
      </c>
    </row>
    <row r="104" spans="1:1" x14ac:dyDescent="0.3">
      <c r="A104" s="12" t="s">
        <v>114</v>
      </c>
    </row>
    <row r="105" spans="1:1" x14ac:dyDescent="0.3">
      <c r="A105" s="12"/>
    </row>
    <row r="106" spans="1:1" x14ac:dyDescent="0.3">
      <c r="A106" s="12"/>
    </row>
    <row r="107" spans="1:1" x14ac:dyDescent="0.3">
      <c r="A107" s="12"/>
    </row>
    <row r="108" spans="1:1" x14ac:dyDescent="0.3">
      <c r="A108" s="12"/>
    </row>
    <row r="109" spans="1:1" x14ac:dyDescent="0.3">
      <c r="A109" s="12"/>
    </row>
    <row r="110" spans="1:1" x14ac:dyDescent="0.3">
      <c r="A110" s="12"/>
    </row>
    <row r="111" spans="1:1" x14ac:dyDescent="0.3">
      <c r="A111" s="12"/>
    </row>
    <row r="112" spans="1:1" x14ac:dyDescent="0.3">
      <c r="A112" s="12"/>
    </row>
    <row r="113" spans="1:1" x14ac:dyDescent="0.3">
      <c r="A113" s="12"/>
    </row>
    <row r="114" spans="1:1" x14ac:dyDescent="0.3">
      <c r="A114" s="12"/>
    </row>
    <row r="115" spans="1:1" x14ac:dyDescent="0.3">
      <c r="A115" s="12"/>
    </row>
    <row r="116" spans="1:1" x14ac:dyDescent="0.3">
      <c r="A116" s="12"/>
    </row>
    <row r="117" spans="1:1" x14ac:dyDescent="0.3">
      <c r="A117" s="12"/>
    </row>
    <row r="118" spans="1:1" x14ac:dyDescent="0.3">
      <c r="A118" s="13"/>
    </row>
  </sheetData>
  <sheetProtection algorithmName="SHA-512" hashValue="ZIiDvFlq1Bp1zDihNr0O+RpwqsfKNgax8ZxXICs0KDZ4ucgvFej9vPuj+RE2QyFGAA63pv6iyWCs6NxbVzjpzQ==" saltValue="ZHLatkrHE8lWxHnjwZlcUg==" spinCount="100000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867187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867187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2021-04-29T02:22:26Z</dcterms:modified>
</cp:coreProperties>
</file>