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8_{4A856DE1-B99F-458B-B91A-9852F3488E8C}" xr6:coauthVersionLast="47" xr6:coauthVersionMax="47" xr10:uidLastSave="{00000000-0000-0000-0000-000000000000}"/>
  <bookViews>
    <workbookView xWindow="-540" yWindow="-18570" windowWidth="28800" windowHeight="15345" firstSheet="3" activeTab="6"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6" i="55" l="1"/>
  <c r="L36" i="55"/>
  <c r="M36" i="55"/>
  <c r="N36" i="55"/>
  <c r="O36" i="55"/>
  <c r="J36" i="55"/>
  <c r="K37" i="55"/>
  <c r="L37" i="55"/>
  <c r="M37" i="55"/>
  <c r="N37" i="55"/>
  <c r="O37" i="55"/>
  <c r="J37" i="55"/>
  <c r="O234" i="55"/>
  <c r="O233" i="55"/>
  <c r="O165" i="55"/>
  <c r="O163" i="55"/>
  <c r="O142" i="55"/>
  <c r="O141" i="55"/>
  <c r="O77" i="55"/>
  <c r="J249" i="55"/>
  <c r="J245" i="55"/>
  <c r="J237" i="55"/>
  <c r="J233" i="55"/>
  <c r="J224" i="55"/>
  <c r="J220" i="55"/>
  <c r="J212" i="55"/>
  <c r="J200" i="55"/>
  <c r="J199" i="55"/>
  <c r="J187" i="55"/>
  <c r="J186" i="55"/>
  <c r="J175" i="55"/>
  <c r="J174" i="55"/>
  <c r="J169" i="55"/>
  <c r="J162" i="55"/>
  <c r="J161" i="55"/>
  <c r="J157" i="55"/>
  <c r="J148" i="55"/>
  <c r="J144" i="55"/>
  <c r="J136" i="55"/>
  <c r="J131" i="55"/>
  <c r="J124" i="55"/>
  <c r="J123" i="55"/>
  <c r="J119" i="55"/>
  <c r="J111" i="55"/>
  <c r="J110" i="55"/>
  <c r="J99" i="55"/>
  <c r="J98" i="55"/>
  <c r="J86" i="55"/>
  <c r="J85" i="55"/>
  <c r="J81" i="55"/>
  <c r="J74" i="55"/>
  <c r="J73" i="55"/>
  <c r="D254" i="55"/>
  <c r="J254" i="55" s="1"/>
  <c r="A254" i="55"/>
  <c r="D253" i="55"/>
  <c r="O253" i="55" s="1"/>
  <c r="A253" i="55"/>
  <c r="D252" i="55"/>
  <c r="J252" i="55" s="1"/>
  <c r="A252" i="55"/>
  <c r="D251" i="55"/>
  <c r="J251" i="55" s="1"/>
  <c r="A251" i="55"/>
  <c r="D250" i="55"/>
  <c r="J250" i="55" s="1"/>
  <c r="A250" i="55"/>
  <c r="D249" i="55"/>
  <c r="A249" i="55"/>
  <c r="D248" i="55"/>
  <c r="J248" i="55" s="1"/>
  <c r="A248" i="55"/>
  <c r="D247" i="55"/>
  <c r="J247" i="55" s="1"/>
  <c r="A247" i="55"/>
  <c r="D246" i="55"/>
  <c r="J246" i="55" s="1"/>
  <c r="A246" i="55"/>
  <c r="D245" i="55"/>
  <c r="A245" i="55"/>
  <c r="D244" i="55"/>
  <c r="J244" i="55" s="1"/>
  <c r="A244" i="55"/>
  <c r="D243" i="55"/>
  <c r="O243" i="55" s="1"/>
  <c r="A243" i="55"/>
  <c r="D242" i="55"/>
  <c r="J242" i="55" s="1"/>
  <c r="A242" i="55"/>
  <c r="D241" i="55"/>
  <c r="O241" i="55" s="1"/>
  <c r="A241" i="55"/>
  <c r="D240" i="55"/>
  <c r="O240" i="55" s="1"/>
  <c r="A240" i="55"/>
  <c r="D239" i="55"/>
  <c r="O239" i="55" s="1"/>
  <c r="A239" i="55"/>
  <c r="D238" i="55"/>
  <c r="O238" i="55" s="1"/>
  <c r="A238" i="55"/>
  <c r="D237" i="55"/>
  <c r="O237" i="55" s="1"/>
  <c r="A237" i="55"/>
  <c r="D236" i="55"/>
  <c r="O236" i="55" s="1"/>
  <c r="A236" i="55"/>
  <c r="D235" i="55"/>
  <c r="J235" i="55" s="1"/>
  <c r="A235" i="55"/>
  <c r="D234" i="55"/>
  <c r="J234" i="55" s="1"/>
  <c r="A234" i="55"/>
  <c r="D233" i="55"/>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A224" i="55"/>
  <c r="D223" i="55"/>
  <c r="J223" i="55" s="1"/>
  <c r="A223" i="55"/>
  <c r="D222" i="55"/>
  <c r="J222" i="55" s="1"/>
  <c r="A222" i="55"/>
  <c r="D221" i="55"/>
  <c r="J221" i="55" s="1"/>
  <c r="A221" i="55"/>
  <c r="D220" i="55"/>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J196" i="55" s="1"/>
  <c r="A196" i="55"/>
  <c r="D195" i="55"/>
  <c r="J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A187" i="55"/>
  <c r="D186" i="55"/>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A175" i="55"/>
  <c r="D174" i="55"/>
  <c r="A174" i="55"/>
  <c r="A173" i="55"/>
  <c r="D172" i="55"/>
  <c r="J172" i="55" s="1"/>
  <c r="A172" i="55"/>
  <c r="D171" i="55"/>
  <c r="J171" i="55" s="1"/>
  <c r="A171" i="55"/>
  <c r="D170" i="55"/>
  <c r="J170" i="55" s="1"/>
  <c r="A170" i="55"/>
  <c r="D169" i="55"/>
  <c r="A169" i="55"/>
  <c r="D168" i="55"/>
  <c r="J168" i="55" s="1"/>
  <c r="A168" i="55"/>
  <c r="D167" i="55"/>
  <c r="J167" i="55" s="1"/>
  <c r="A167" i="55"/>
  <c r="D166" i="55"/>
  <c r="J166" i="55" s="1"/>
  <c r="A166" i="55"/>
  <c r="D165" i="55"/>
  <c r="J165" i="55" s="1"/>
  <c r="A165" i="55"/>
  <c r="D164" i="55"/>
  <c r="J164" i="55" s="1"/>
  <c r="A164" i="55"/>
  <c r="D163" i="55"/>
  <c r="J163" i="55" s="1"/>
  <c r="A163" i="55"/>
  <c r="D162" i="55"/>
  <c r="O162" i="55" s="1"/>
  <c r="A162" i="55"/>
  <c r="D161" i="55"/>
  <c r="O161" i="55" s="1"/>
  <c r="A161" i="55"/>
  <c r="D160" i="55"/>
  <c r="O160" i="55" s="1"/>
  <c r="A160" i="55"/>
  <c r="D159" i="55"/>
  <c r="J159" i="55" s="1"/>
  <c r="A159" i="55"/>
  <c r="D158" i="55"/>
  <c r="J158" i="55" s="1"/>
  <c r="A158" i="55"/>
  <c r="D157" i="55"/>
  <c r="O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O135" i="55" s="1"/>
  <c r="A135" i="55"/>
  <c r="D134" i="55"/>
  <c r="J134" i="55" s="1"/>
  <c r="A134" i="55"/>
  <c r="A133" i="55"/>
  <c r="D132" i="55"/>
  <c r="J132" i="55" s="1"/>
  <c r="A132" i="55"/>
  <c r="D131" i="55"/>
  <c r="A131" i="55"/>
  <c r="D130" i="55"/>
  <c r="J130" i="55" s="1"/>
  <c r="A130" i="55"/>
  <c r="D129" i="55"/>
  <c r="J129" i="55" s="1"/>
  <c r="A129" i="55"/>
  <c r="D128" i="55"/>
  <c r="J128" i="55" s="1"/>
  <c r="A128" i="55"/>
  <c r="D127" i="55"/>
  <c r="J127" i="55" s="1"/>
  <c r="A127" i="55"/>
  <c r="D126" i="55"/>
  <c r="J126" i="55" s="1"/>
  <c r="A126" i="55"/>
  <c r="D125" i="55"/>
  <c r="J125" i="55" s="1"/>
  <c r="A125" i="55"/>
  <c r="D124" i="55"/>
  <c r="A124" i="55"/>
  <c r="D123" i="55"/>
  <c r="A123" i="55"/>
  <c r="D122" i="55"/>
  <c r="J122" i="55" s="1"/>
  <c r="A122" i="55"/>
  <c r="D121" i="55"/>
  <c r="J121" i="55" s="1"/>
  <c r="A121" i="55"/>
  <c r="D120" i="55"/>
  <c r="J120" i="55" s="1"/>
  <c r="A120" i="55"/>
  <c r="D119" i="55"/>
  <c r="A119" i="55"/>
  <c r="D118" i="55"/>
  <c r="J118" i="55" s="1"/>
  <c r="A118" i="55"/>
  <c r="D117" i="55"/>
  <c r="J117" i="55" s="1"/>
  <c r="A117" i="55"/>
  <c r="D116" i="55"/>
  <c r="J116" i="55" s="1"/>
  <c r="A116" i="55"/>
  <c r="D115" i="55"/>
  <c r="J115" i="55" s="1"/>
  <c r="A115" i="55"/>
  <c r="D114" i="55"/>
  <c r="J114" i="55" s="1"/>
  <c r="A114" i="55"/>
  <c r="D113" i="55"/>
  <c r="J113" i="55" s="1"/>
  <c r="A113" i="55"/>
  <c r="A112" i="55"/>
  <c r="D111" i="55"/>
  <c r="A111" i="55"/>
  <c r="D110" i="55"/>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A99" i="55"/>
  <c r="D98" i="55"/>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A86" i="55"/>
  <c r="D85" i="55"/>
  <c r="A85" i="55"/>
  <c r="D84" i="55"/>
  <c r="J84" i="55" s="1"/>
  <c r="A84" i="55"/>
  <c r="D83" i="55"/>
  <c r="J83" i="55" s="1"/>
  <c r="A83" i="55"/>
  <c r="D82" i="55"/>
  <c r="J82" i="55" s="1"/>
  <c r="A82" i="55"/>
  <c r="D81" i="55"/>
  <c r="O81" i="55" s="1"/>
  <c r="A81" i="55"/>
  <c r="D80" i="55"/>
  <c r="J80" i="55" s="1"/>
  <c r="A80" i="55"/>
  <c r="D79" i="55"/>
  <c r="J79" i="55" s="1"/>
  <c r="A79" i="55"/>
  <c r="D78" i="55"/>
  <c r="J78" i="55" s="1"/>
  <c r="A78" i="55"/>
  <c r="D77" i="55"/>
  <c r="J77" i="55" s="1"/>
  <c r="A77" i="55"/>
  <c r="D76" i="55"/>
  <c r="J76" i="55" s="1"/>
  <c r="A76" i="55"/>
  <c r="D75" i="55"/>
  <c r="O75" i="55" s="1"/>
  <c r="A75" i="55"/>
  <c r="D74" i="55"/>
  <c r="O74" i="55" s="1"/>
  <c r="A74" i="55"/>
  <c r="D73" i="55"/>
  <c r="O73" i="55" s="1"/>
  <c r="A73" i="55"/>
  <c r="D72" i="55"/>
  <c r="O72" i="55" s="1"/>
  <c r="A72" i="55"/>
  <c r="D71" i="55"/>
  <c r="J71" i="55" s="1"/>
  <c r="A71"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D133" i="60"/>
  <c r="AE133" i="60"/>
  <c r="AF133" i="60"/>
  <c r="AG133" i="60"/>
  <c r="AH133" i="60"/>
  <c r="AI133" i="60"/>
  <c r="AJ133" i="60" s="1"/>
  <c r="AK133" i="60" s="1"/>
  <c r="AC133" i="60"/>
  <c r="J72" i="55" l="1"/>
  <c r="J135" i="55"/>
  <c r="J160" i="55"/>
  <c r="J198" i="55"/>
  <c r="J236" i="55"/>
  <c r="O76" i="55"/>
  <c r="O140" i="55"/>
  <c r="O203" i="55"/>
  <c r="J137" i="55"/>
  <c r="J238" i="55"/>
  <c r="O78" i="55"/>
  <c r="J75" i="55"/>
  <c r="J138" i="55"/>
  <c r="J201" i="55"/>
  <c r="J239" i="55"/>
  <c r="O79" i="55"/>
  <c r="O193" i="55"/>
  <c r="O235" i="55"/>
  <c r="J88" i="55"/>
  <c r="J139" i="55"/>
  <c r="J151" i="55"/>
  <c r="J240" i="55"/>
  <c r="O194" i="55"/>
  <c r="J241" i="55"/>
  <c r="J253" i="55"/>
  <c r="O155" i="55"/>
  <c r="O195" i="55"/>
  <c r="O134" i="55"/>
  <c r="O156" i="55"/>
  <c r="O196" i="55"/>
  <c r="J243" i="55"/>
  <c r="O71" i="55"/>
  <c r="O197" i="55"/>
  <c r="O158" i="55"/>
  <c r="O159" i="55"/>
  <c r="AB54" i="55"/>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AM23" i="60" s="1" a="1"/>
  <c r="AM23" i="60" s="1"/>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J22" i="60" s="1" a="1"/>
  <c r="AJ22" i="60" s="1"/>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G72" i="56" s="1"/>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B76" i="56" l="1"/>
  <c r="J176" i="56" s="1"/>
  <c r="H92" i="56"/>
  <c r="F92" i="56"/>
  <c r="F76" i="56" s="1"/>
  <c r="B77" i="56"/>
  <c r="J177" i="56" s="1"/>
  <c r="H93" i="56"/>
  <c r="F93" i="56"/>
  <c r="G93" i="56" s="1"/>
  <c r="B78" i="56"/>
  <c r="J178" i="56" s="1"/>
  <c r="H94" i="56"/>
  <c r="F94" i="56"/>
  <c r="B80" i="56"/>
  <c r="J180" i="56" s="1"/>
  <c r="H96" i="56"/>
  <c r="G96" i="56" s="1"/>
  <c r="F96" i="56"/>
  <c r="F80" i="56" s="1"/>
  <c r="B81" i="56"/>
  <c r="J181" i="56" s="1"/>
  <c r="H97" i="56"/>
  <c r="F97" i="56"/>
  <c r="B82" i="56"/>
  <c r="J182" i="56" s="1"/>
  <c r="H98" i="56"/>
  <c r="F98" i="56"/>
  <c r="F82" i="56" s="1"/>
  <c r="B79" i="56"/>
  <c r="J179" i="56" s="1"/>
  <c r="F95" i="56"/>
  <c r="F79" i="56" s="1"/>
  <c r="H95" i="56"/>
  <c r="B83" i="56"/>
  <c r="J183" i="56" s="1"/>
  <c r="H99" i="56"/>
  <c r="F99" i="56"/>
  <c r="B84" i="56"/>
  <c r="J184" i="56" s="1"/>
  <c r="F100" i="56"/>
  <c r="H100" i="56"/>
  <c r="B85" i="56"/>
  <c r="J185" i="56" s="1"/>
  <c r="H101" i="56"/>
  <c r="G101" i="56" s="1"/>
  <c r="G85" i="56" s="1"/>
  <c r="F101" i="56"/>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F81" i="56"/>
  <c r="G69" i="56"/>
  <c r="F57" i="56"/>
  <c r="K184" i="56" s="1"/>
  <c r="F84"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4" i="56"/>
  <c r="K181" i="56" s="1"/>
  <c r="AG26" i="44"/>
  <c r="F58" i="56"/>
  <c r="K185" i="56" s="1"/>
  <c r="C3" i="57"/>
  <c r="E87" i="57"/>
  <c r="E90" i="57" s="1"/>
  <c r="G70" i="56"/>
  <c r="F55" i="56"/>
  <c r="K182" i="56" s="1"/>
  <c r="G71" i="56"/>
  <c r="P16" i="56"/>
  <c r="AB16" i="56"/>
  <c r="F52" i="56"/>
  <c r="G66" i="56"/>
  <c r="AK76" i="56"/>
  <c r="Z75" i="56"/>
  <c r="Z91" i="56" s="1"/>
  <c r="AN76" i="56"/>
  <c r="AD75" i="56"/>
  <c r="O107" i="56"/>
  <c r="O108" i="56"/>
  <c r="P106" i="56"/>
  <c r="O109" i="56"/>
  <c r="G65" i="56"/>
  <c r="P88" i="56"/>
  <c r="X88" i="56" s="1"/>
  <c r="G104" i="56"/>
  <c r="Q88" i="56" s="1"/>
  <c r="Y88" i="56" s="1"/>
  <c r="G63" i="56"/>
  <c r="F43" i="56"/>
  <c r="F46"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G99" i="56" l="1"/>
  <c r="F56" i="56"/>
  <c r="K183" i="56" s="1"/>
  <c r="F77" i="56"/>
  <c r="G95" i="56"/>
  <c r="G79" i="56" s="1"/>
  <c r="G94" i="56"/>
  <c r="F53" i="56"/>
  <c r="K180" i="56" s="1"/>
  <c r="F83" i="56"/>
  <c r="F89" i="56" s="1"/>
  <c r="G98" i="56"/>
  <c r="G100" i="56"/>
  <c r="G84" i="56" s="1"/>
  <c r="G97" i="56"/>
  <c r="G81" i="56" s="1"/>
  <c r="G77" i="56"/>
  <c r="G92" i="56"/>
  <c r="G76"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P71"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l="1"/>
  <c r="F28" i="56" s="1"/>
  <c r="G28" i="56" s="1"/>
  <c r="P28" i="56" s="1"/>
  <c r="G43" i="56"/>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M14" i="56"/>
  <c r="L14" i="56"/>
  <c r="M218" i="57"/>
  <c r="Q198" i="57"/>
  <c r="O214" i="57"/>
  <c r="R197" i="57" s="1"/>
  <c r="N217" i="57"/>
  <c r="R17" i="56"/>
  <c r="U17" i="56"/>
  <c r="M17" i="56" s="1"/>
  <c r="V17" i="56"/>
  <c r="AD17" i="56"/>
  <c r="T17" i="56"/>
  <c r="L17" i="56" s="1"/>
  <c r="P17" i="56"/>
  <c r="AC17" i="56"/>
  <c r="X17" i="56"/>
  <c r="AB17" i="56"/>
  <c r="Z17" i="56"/>
  <c r="G18" i="56"/>
  <c r="F19" i="56"/>
  <c r="P199" i="57"/>
  <c r="N231" i="57"/>
  <c r="F32" i="56"/>
  <c r="G32" i="56" s="1"/>
  <c r="P32" i="56" s="1"/>
  <c r="P110" i="56"/>
  <c r="N259" i="57"/>
  <c r="P249" i="57"/>
  <c r="O232" i="57"/>
  <c r="O228" i="57"/>
  <c r="P250" i="57"/>
  <c r="O229" i="57"/>
  <c r="O230" i="57"/>
  <c r="P251" i="57"/>
  <c r="Q109" i="56"/>
  <c r="Q108" i="56"/>
  <c r="R106" i="56"/>
  <c r="Q107" i="56"/>
  <c r="O252" i="57"/>
  <c r="F40" i="56"/>
  <c r="T138" i="57"/>
  <c r="K138" i="57" s="1"/>
  <c r="F30" i="56" l="1"/>
  <c r="G30" i="56" s="1"/>
  <c r="P30" i="56" s="1"/>
  <c r="F33" i="56"/>
  <c r="G33" i="56" s="1"/>
  <c r="P33" i="56" s="1"/>
  <c r="F31" i="56"/>
  <c r="G31" i="56" s="1"/>
  <c r="P31" i="56" s="1"/>
  <c r="F34" i="56"/>
  <c r="G34" i="56" s="1"/>
  <c r="P34" i="56" s="1"/>
  <c r="F29" i="56"/>
  <c r="G29" i="56" s="1"/>
  <c r="P29" i="56" s="1"/>
  <c r="X29" i="56" s="1"/>
  <c r="F35" i="56"/>
  <c r="G35" i="56" s="1"/>
  <c r="P35" i="56" s="1"/>
  <c r="X35" i="56" s="1"/>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Q30" i="56"/>
  <c r="X30" i="56"/>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31" i="57" l="1"/>
  <c r="Q35" i="56"/>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M57" i="57" l="1"/>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O58" i="57"/>
  <c r="O161" i="57"/>
  <c r="AC30" i="57"/>
  <c r="K30" i="57" s="1"/>
  <c r="O163" i="57"/>
  <c r="F54" i="57" l="1"/>
  <c r="F45" i="57" s="1"/>
  <c r="M234" i="57"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C166" i="57" l="1" a="1"/>
  <c r="AC166" i="57" s="1"/>
  <c r="AC154" i="57" s="1"/>
  <c r="K154" i="57" s="1"/>
  <c r="K191" i="57" s="1"/>
  <c r="AJ178" i="57"/>
  <c r="AJ167" i="57" s="1"/>
  <c r="AN179" i="57"/>
  <c r="AK179" i="57"/>
  <c r="AK168" i="57" s="1"/>
  <c r="AI167" i="57"/>
  <c r="AC167" i="57" s="1" a="1"/>
  <c r="AC167" i="57" s="1"/>
  <c r="AC155" i="57" s="1"/>
  <c r="AM167" i="57"/>
  <c r="AJ175" i="57"/>
  <c r="AJ164" i="57" s="1"/>
  <c r="P100" i="47"/>
  <c r="P219" i="57" a="1"/>
  <c r="P219" i="57" s="1"/>
  <c r="M100" i="47" s="1"/>
  <c r="AI164" i="57"/>
  <c r="AC164" i="57" s="1" a="1"/>
  <c r="AC164" i="57" s="1"/>
  <c r="K164" i="57" s="1"/>
  <c r="AM164" i="57"/>
  <c r="AI176" i="57"/>
  <c r="AM176" i="57" s="1"/>
  <c r="AQ176" i="57" s="1"/>
  <c r="AQ165" i="57" s="1"/>
  <c r="AC168" i="57" a="1"/>
  <c r="AC168" i="57" s="1"/>
  <c r="K168" i="57" s="1"/>
  <c r="AQ179" i="57"/>
  <c r="AQ168" i="57" s="1"/>
  <c r="H181" i="57"/>
  <c r="H182" i="57" s="1"/>
  <c r="R101" i="47"/>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K166" i="57" l="1"/>
  <c r="AO179" i="57"/>
  <c r="AS179" i="57" s="1"/>
  <c r="AS168" i="57" s="1"/>
  <c r="AJ176" i="57"/>
  <c r="AN176" i="57" s="1"/>
  <c r="AR176" i="57" s="1"/>
  <c r="AR165" i="57" s="1"/>
  <c r="AK178" i="57"/>
  <c r="AO178" i="57" s="1"/>
  <c r="AS178" i="57" s="1"/>
  <c r="AS167"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O167" i="57"/>
  <c r="AD102" i="47"/>
  <c r="S101" i="47"/>
  <c r="AR178" i="57" l="1"/>
  <c r="AR167" i="57" s="1"/>
  <c r="AD167" i="57" s="1" a="1"/>
  <c r="AD167" i="57" s="1"/>
  <c r="L167" i="57" s="1"/>
  <c r="AN165" i="57"/>
  <c r="AK167" i="57"/>
  <c r="AE167" i="57" s="1" a="1"/>
  <c r="AE167" i="57" s="1"/>
  <c r="AE155" i="57" s="1"/>
  <c r="M155" i="57" s="1"/>
  <c r="M192" i="57" s="1"/>
  <c r="AJ165" i="57"/>
  <c r="AO168" i="57"/>
  <c r="AE168" i="57" s="1" a="1"/>
  <c r="AE168" i="57" s="1"/>
  <c r="M168" i="57" s="1"/>
  <c r="AK176" i="57"/>
  <c r="AO176" i="57" s="1"/>
  <c r="AS176" i="57" s="1"/>
  <c r="AS165" i="57" s="1"/>
  <c r="AO164" i="57"/>
  <c r="AK164" i="57"/>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D155" i="57" l="1"/>
  <c r="L155" i="57" s="1"/>
  <c r="L192" i="57" s="1"/>
  <c r="AE156" i="57"/>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E165" i="57" s="1" a="1"/>
  <c r="AE165" i="57" s="1"/>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U189" i="57"/>
  <c r="AE154" i="57"/>
  <c r="M154" i="57" s="1"/>
  <c r="M191"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Q106" i="47" l="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H128" i="57" l="1"/>
  <c r="I128" i="57"/>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l="1"/>
  <c r="M40" i="56"/>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130" i="60" l="1"/>
  <c r="S130" i="60" s="1"/>
  <c r="T130" i="60" s="1"/>
  <c r="U130" i="60" s="1"/>
  <c r="V130" i="60" s="1"/>
  <c r="W130" i="60" s="1"/>
  <c r="X130" i="60" s="1"/>
  <c r="Y130" i="60" s="1"/>
  <c r="Z130" i="60" s="1"/>
  <c r="AA130" i="60" s="1"/>
  <c r="AB130" i="60" s="1"/>
  <c r="AC130" i="60" s="1"/>
  <c r="AD130" i="60" s="1"/>
  <c r="AE130" i="60" s="1"/>
  <c r="AF130" i="60" s="1"/>
  <c r="AG130" i="60" s="1"/>
  <c r="AH130" i="60" s="1"/>
  <c r="AI130" i="60" s="1"/>
  <c r="AJ130" i="60" s="1"/>
  <c r="AK130" i="60" s="1"/>
  <c r="AL130" i="60" s="1"/>
  <c r="AM130" i="60" s="1"/>
  <c r="AN130" i="60" s="1"/>
  <c r="R85" i="60"/>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R131" i="60" l="1"/>
  <c r="S131"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S132" i="60" l="1"/>
  <c r="T131" i="60"/>
  <c r="U131" i="60" s="1"/>
  <c r="V131" i="60" s="1"/>
  <c r="W131" i="60" s="1"/>
  <c r="X131" i="60" s="1"/>
  <c r="Y131" i="60" s="1"/>
  <c r="Z131" i="60" s="1"/>
  <c r="AA131" i="60" s="1"/>
  <c r="AB131" i="60" s="1"/>
  <c r="AC131" i="60" s="1"/>
  <c r="AD131" i="60" s="1"/>
  <c r="AE131" i="60" s="1"/>
  <c r="AF131" i="60" s="1"/>
  <c r="AG131" i="60" s="1"/>
  <c r="AH131" i="60" s="1"/>
  <c r="AI131" i="60" s="1"/>
  <c r="AJ131" i="60" s="1"/>
  <c r="AK131" i="60" s="1"/>
  <c r="AL131" i="60" s="1"/>
  <c r="AM131" i="60" s="1"/>
  <c r="AN131" i="60" s="1"/>
  <c r="R132" i="60"/>
  <c r="R133" i="60" s="1"/>
  <c r="O98" i="58"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X133" i="60" l="1"/>
  <c r="Y133" i="60"/>
  <c r="Z133" i="60" s="1"/>
  <c r="AA133" i="60" s="1"/>
  <c r="S133" i="60"/>
  <c r="S125" i="60" s="1"/>
  <c r="S124" i="60" s="1"/>
  <c r="P67" i="47" s="1"/>
  <c r="K75" i="58"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T132" i="60" l="1"/>
  <c r="T133" i="60"/>
  <c r="P158" i="58"/>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T125" i="60" l="1"/>
  <c r="T124" i="60" s="1"/>
  <c r="Q67" i="47" s="1"/>
  <c r="U133" i="60"/>
  <c r="U132" i="60"/>
  <c r="L158" i="58"/>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U125" i="60"/>
  <c r="U124" i="60" s="1"/>
  <c r="R67" i="47" s="1"/>
  <c r="V133" i="60"/>
  <c r="V132" i="60"/>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V125" i="60" l="1"/>
  <c r="V124" i="60" s="1"/>
  <c r="S67" i="47" s="1"/>
  <c r="W132" i="60"/>
  <c r="L159" i="58"/>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W125" i="60" l="1"/>
  <c r="W124" i="60" s="1"/>
  <c r="L235" i="58"/>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X132" i="60" l="1"/>
  <c r="T67" i="47"/>
  <c r="AD241" i="58"/>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X125" i="60" l="1"/>
  <c r="X124" i="60" s="1"/>
  <c r="AO248" i="58"/>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U67" i="47" l="1"/>
  <c r="Y132" i="60"/>
  <c r="AL109" i="47"/>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Y125" i="60" l="1"/>
  <c r="Y124" i="60" s="1"/>
  <c r="AG238" i="58"/>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V67" i="47" l="1"/>
  <c r="Z132" i="60"/>
  <c r="Y234" i="58"/>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Z125" i="60" l="1"/>
  <c r="Z124" i="60" s="1"/>
  <c r="AI238" i="58"/>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W67" i="47" l="1"/>
  <c r="AA132" i="60"/>
  <c r="AI233" i="58"/>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A125" i="60" l="1"/>
  <c r="AA124" i="60" s="1"/>
  <c r="AK238" i="58"/>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X67" i="47" l="1"/>
  <c r="AB132" i="60"/>
  <c r="AL234" i="58"/>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B125" i="60" l="1"/>
  <c r="AB124" i="60" s="1"/>
  <c r="AM237" i="58"/>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Y67" i="47" l="1"/>
  <c r="AC132" i="60"/>
  <c r="AN237" i="58"/>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C125" i="60" l="1"/>
  <c r="AC124" i="60" s="1"/>
  <c r="AO235" i="58"/>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D132" i="60" l="1"/>
  <c r="Z67" i="47"/>
  <c r="AP237" i="58"/>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D125" i="60" l="1"/>
  <c r="AD124" i="60" s="1"/>
  <c r="AP233" i="58"/>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A67" i="47" l="1"/>
  <c r="AE132" i="60"/>
  <c r="AR237" i="58"/>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E125" i="60" l="1"/>
  <c r="AE124" i="60" s="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F132" i="60" l="1"/>
  <c r="AB67" i="47"/>
  <c r="AS233" i="58"/>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F125" i="60" l="1"/>
  <c r="AF124" i="60" s="1"/>
  <c r="AU228" i="58"/>
  <c r="AT233" i="58"/>
  <c r="AT220" i="58"/>
  <c r="AU197" i="58"/>
  <c r="AU174" i="58"/>
  <c r="AU233" i="58" s="1"/>
  <c r="AU186" i="58"/>
  <c r="AU208" i="58"/>
  <c r="AU222" i="58"/>
  <c r="AU221" i="58"/>
  <c r="AU224" i="58"/>
  <c r="AU225" i="58"/>
  <c r="AG132" i="60" l="1"/>
  <c r="AC67" i="47"/>
  <c r="AU220" i="58"/>
  <c r="AG125" i="60" l="1"/>
  <c r="AG124" i="60" s="1"/>
  <c r="G59" i="58"/>
  <c r="E59" i="58" s="1"/>
  <c r="F73" i="58" s="1"/>
  <c r="AD67" i="47" l="1"/>
  <c r="AH132" i="60"/>
  <c r="O73" i="58" a="1"/>
  <c r="O73" i="58" s="1"/>
  <c r="O165" i="58" s="1"/>
  <c r="K73" i="58" a="1"/>
  <c r="K73" i="58" s="1"/>
  <c r="K165" i="58" s="1"/>
  <c r="G73" i="58"/>
  <c r="F84" i="58"/>
  <c r="AH125" i="60" l="1"/>
  <c r="AH124" i="60" s="1"/>
  <c r="L73" i="58"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AI132" i="60" l="1"/>
  <c r="AE67" i="47"/>
  <c r="O95" i="58"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AI125" i="60" l="1"/>
  <c r="AI124" i="60" s="1"/>
  <c r="L95" i="58"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AF67" i="47" l="1"/>
  <c r="AJ132" i="60"/>
  <c r="L154" i="58"/>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AJ125" i="60" l="1"/>
  <c r="AJ124" i="60" s="1"/>
  <c r="S154" i="58"/>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G67" i="47" l="1"/>
  <c r="AK132" i="60"/>
  <c r="AC154" i="58"/>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K125" i="60" l="1"/>
  <c r="AK124" i="60" s="1"/>
  <c r="AD236" i="58"/>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H67" i="47" l="1"/>
  <c r="AL132" i="60"/>
  <c r="AK122" i="47"/>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AL125" i="60" l="1"/>
  <c r="AL124" i="60" s="1"/>
  <c r="W236" i="58"/>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AI67" i="47" l="1"/>
  <c r="AM132" i="60"/>
  <c r="X236" i="58"/>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AM125" i="60" l="1"/>
  <c r="AM124" i="60" s="1"/>
  <c r="X245" i="58"/>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AJ67" i="47" l="1"/>
  <c r="AN132" i="60"/>
  <c r="Z236" i="58"/>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N125" i="60" l="1"/>
  <c r="AN124" i="60" s="1"/>
  <c r="AJ236" i="58"/>
  <c r="AJ251" i="58" s="1"/>
  <c r="AG113" i="47" s="1"/>
  <c r="AA223" i="58"/>
  <c r="AA261" i="58" s="1"/>
  <c r="X122" i="47" s="1"/>
  <c r="AK189" i="58"/>
  <c r="AK211" i="58"/>
  <c r="AK177" i="58"/>
  <c r="AK200" i="58"/>
  <c r="AM165" i="58"/>
  <c r="AJ223" i="58"/>
  <c r="AI261" i="58"/>
  <c r="AF122" i="47" s="1"/>
  <c r="AI245" i="58"/>
  <c r="AK154" i="58"/>
  <c r="Z261" i="58"/>
  <c r="W122" i="47" s="1"/>
  <c r="Z245" i="58"/>
  <c r="AO125" i="60" l="1"/>
  <c r="AP125" i="60" s="1"/>
  <c r="AO124" i="60"/>
  <c r="AK67" i="47"/>
  <c r="AA245" i="58"/>
  <c r="AL154" i="58"/>
  <c r="AJ261" i="58"/>
  <c r="AG122" i="47" s="1"/>
  <c r="AJ245" i="58"/>
  <c r="AN165" i="58"/>
  <c r="AK236" i="58"/>
  <c r="AK251" i="58" s="1"/>
  <c r="AH113" i="47" s="1"/>
  <c r="AK223" i="58"/>
  <c r="AL189" i="58"/>
  <c r="AL177" i="58"/>
  <c r="AL236" i="58" s="1"/>
  <c r="AL251" i="58" s="1"/>
  <c r="AI113" i="47" s="1"/>
  <c r="AL211" i="58"/>
  <c r="AL200" i="58"/>
  <c r="AL67" i="47" l="1"/>
  <c r="AP124" i="60"/>
  <c r="AM67" i="47" s="1"/>
  <c r="AM211" i="58"/>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<sst xmlns="http://schemas.openxmlformats.org/spreadsheetml/2006/main" count="4501" uniqueCount="696">
  <si>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</si>
  <si>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</si>
  <si>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</si>
  <si>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</si>
  <si>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</si>
  <si>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</si>
  <si>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</si>
  <si>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</si>
  <si>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</si>
  <si>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</si>
  <si>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</si>
  <si>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</si>
  <si>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</si>
  <si>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</si>
  <si>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</si>
  <si>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</si>
  <si>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</si>
  <si>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</si>
  <si>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</si>
  <si>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</si>
  <si>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</si>
  <si>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</si>
  <si>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</si>
  <si>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</si>
  <si>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</si>
  <si>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</si>
  <si>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</si>
  <si>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</si>
  <si>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</si>
  <si>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</si>
  <si>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</si>
  <si>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</si>
  <si>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</si>
  <si>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</si>
  <si>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</si>
  <si>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</si>
  <si>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</si>
  <si>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</si>
  <si>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</si>
  <si>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</si>
  <si>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</si>
  <si>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</si>
  <si>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</si>
  <si>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</si>
  <si>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</si>
  <si>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</si>
  <si>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</si>
  <si>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</si>
  <si>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</si>
  <si>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</si>
  <si>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</si>
  <si>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</si>
  <si>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</si>
  <si>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</si>
  <si>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</si>
  <si>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</si>
  <si>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</si>
  <si>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</si>
  <si>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</si>
  <si>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</si>
  <si>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</si>
  <si>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</si>
  <si>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</si>
  <si>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</si>
  <si>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</si>
  <si>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</si>
  <si>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</si>
  <si>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</si>
  <si>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</si>
  <si>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</si>
  <si>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</si>
  <si>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</si>
  <si>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</si>
  <si>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</si>
  <si>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</si>
  <si>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</si>
  <si>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</si>
  <si>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</si>
  <si>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</si>
  <si>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</si>
  <si>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</si>
  <si>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</si>
  <si>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</si>
  <si>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</si>
  <si>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</si>
  <si>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</si>
  <si>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</si>
  <si>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</si>
  <si>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</si>
  <si>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</si>
  <si>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</si>
  <si>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</si>
  <si>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</si>
  <si>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</si>
  <si>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</si>
  <si>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</si>
  <si>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</si>
  <si>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</si>
  <si>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</si>
  <si>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</si>
  <si>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</si>
  <si>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</si>
  <si>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</si>
  <si>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</si>
  <si>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</si>
  <si>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</si>
  <si>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</si>
  <si>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</si>
  <si>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</si>
  <si>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</si>
  <si>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</si>
  <si>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</si>
  <si>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</si>
  <si>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</si>
  <si>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</si>
  <si>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</si>
  <si>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</si>
  <si>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</si>
  <si>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</si>
  <si>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</si>
  <si>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</si>
  <si>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</si>
  <si>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</si>
  <si>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</si>
  <si>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</si>
  <si>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</si>
  <si>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</si>
  <si>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</si>
  <si>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</si>
  <si>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</si>
  <si>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</si>
  <si>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</si>
  <si>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</si>
  <si>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</si>
  <si>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</si>
  <si>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</si>
  <si>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</si>
  <si>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</si>
  <si>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</si>
  <si>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</si>
  <si>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</si>
  <si>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</si>
  <si>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</si>
  <si>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</si>
  <si>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</si>
  <si>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</si>
  <si>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</si>
  <si>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</si>
  <si>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</si>
  <si>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</si>
  <si>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</si>
  <si>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</si>
  <si>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</si>
  <si>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</si>
  <si>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</si>
  <si>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</si>
  <si>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</si>
  <si>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</si>
  <si>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</si>
  <si>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</si>
  <si>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</si>
  <si>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</si>
  <si>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</si>
  <si>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</si>
  <si>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</si>
  <si>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</si>
  <si>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</si>
  <si>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</si>
  <si>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</si>
  <si>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</si>
  <si>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</si>
  <si>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</si>
  <si>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</si>
  <si>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</si>
  <si>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</si>
  <si>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</si>
  <si>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</si>
  <si>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</si>
  <si>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</si>
  <si>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</si>
  <si>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</si>
  <si>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</si>
  <si>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</si>
  <si>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</si>
  <si>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</si>
  <si>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</si>
  <si>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</si>
  <si>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</si>
  <si>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</si>
  <si>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</si>
  <si>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</si>
  <si>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</si>
  <si>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</si>
  <si>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</si>
  <si>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</si>
  <si>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</si>
  <si>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</si>
  <si>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</si>
  <si>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</si>
  <si>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</si>
  <si>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</si>
  <si>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</si>
  <si>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</si>
  <si>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</si>
  <si>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</si>
  <si>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</si>
  <si>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</si>
  <si>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</si>
  <si>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</si>
  <si>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</si>
  <si>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</si>
  <si>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</si>
  <si>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</si>
  <si>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</si>
  <si>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</si>
  <si>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</si>
  <si>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</si>
  <si>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</si>
  <si>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</si>
  <si>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</si>
  <si>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</si>
  <si>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</si>
  <si>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</si>
  <si>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</si>
  <si>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</si>
  <si>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</si>
  <si>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</si>
  <si>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</si>
  <si>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</si>
  <si>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</si>
  <si>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</si>
  <si>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</si>
  <si>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</si>
  <si>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</si>
  <si>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</si>
  <si>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</si>
  <si>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</si>
  <si>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</si>
  <si>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</si>
  <si>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</si>
  <si>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</si>
  <si>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</si>
  <si>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</si>
  <si>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</si>
  <si>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</si>
  <si>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</si>
  <si>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</si>
  <si>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</si>
  <si>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</si>
  <si>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</si>
  <si>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</si>
  <si>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</si>
  <si>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</si>
  <si>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</si>
  <si>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</si>
  <si>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</si>
  <si>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</si>
  <si>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</si>
  <si>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</si>
  <si>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</si>
  <si>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</si>
  <si>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</si>
  <si>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</si>
  <si>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</si>
  <si>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</si>
  <si>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</si>
  <si>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</si>
  <si>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</si>
  <si>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</si>
  <si>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</si>
  <si>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</si>
  <si>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</si>
  <si>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</si>
  <si>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</si>
  <si>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</si>
  <si>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</si>
  <si>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</si>
  <si>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</si>
  <si>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</si>
  <si>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</si>
  <si>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</si>
  <si>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</si>
  <si>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</si>
  <si>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</si>
  <si>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</si>
  <si>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</si>
  <si>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</si>
  <si>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</si>
  <si>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</si>
  <si>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</si>
  <si>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</si>
  <si>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</si>
  <si>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</si>
  <si>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</si>
  <si>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</si>
  <si>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</si>
  <si>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</si>
  <si>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</si>
  <si>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</si>
  <si>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</si>
  <si>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</si>
  <si>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</si>
  <si>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</si>
  <si>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</si>
  <si>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</si>
  <si>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</si>
  <si>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</si>
  <si>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</si>
  <si>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</si>
  <si>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</si>
  <si>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</si>
  <si>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</si>
  <si>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</si>
  <si>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</si>
  <si>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</si>
  <si>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</si>
  <si>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</si>
  <si>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</si>
  <si>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</si>
  <si>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</si>
  <si>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</si>
  <si>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</si>
  <si>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</si>
  <si>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</si>
  <si>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</si>
  <si>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</si>
  <si>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</si>
  <si>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</si>
  <si>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</si>
  <si>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</si>
  <si>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</si>
  <si>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</si>
  <si>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</si>
  <si>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</si>
  <si>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</si>
  <si>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</si>
  <si>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</si>
  <si>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</si>
  <si>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</si>
  <si>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</si>
  <si>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</si>
  <si>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</si>
  <si>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</si>
  <si>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</si>
  <si>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</si>
  <si>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</si>
  <si>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</si>
  <si>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</si>
  <si>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</si>
  <si>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</si>
  <si>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</si>
  <si>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</si>
  <si>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</si>
  <si>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</si>
  <si>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</si>
  <si>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</si>
  <si>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</si>
  <si>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</si>
  <si>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</si>
  <si>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</si>
  <si>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</si>
  <si>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</si>
  <si>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</si>
  <si>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</si>
  <si>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</si>
  <si>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</si>
  <si>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</si>
  <si>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</si>
  <si>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</si>
  <si>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</si>
  <si>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</si>
  <si>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</si>
  <si>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</si>
  <si>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</si>
  <si>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</si>
  <si>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</si>
  <si>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</si>
  <si>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</si>
  <si>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</si>
  <si>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</si>
  <si>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</si>
  <si>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</si>
  <si>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</si>
  <si>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</si>
  <si>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</si>
  <si>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</si>
  <si>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</si>
  <si>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</si>
  <si>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</si>
  <si>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</si>
  <si>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</si>
  <si>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</si>
  <si>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</si>
  <si>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</si>
  <si>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</si>
  <si>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</si>
  <si>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</si>
  <si>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</si>
  <si>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</si>
  <si>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</si>
  <si>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</si>
  <si>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</si>
  <si>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</si>
  <si>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</si>
  <si>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</si>
  <si>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</si>
  <si>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</si>
  <si>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</si>
  <si>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</si>
  <si>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</si>
  <si>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</si>
  <si>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</si>
  <si>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</si>
  <si>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</si>
  <si>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</si>
  <si>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</si>
  <si>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</si>
  <si>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</si>
  <si>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</si>
  <si>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</si>
  <si>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</si>
  <si>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</si>
  <si>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</si>
  <si>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</si>
  <si>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</si>
  <si>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</si>
  <si>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</si>
  <si>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</si>
  <si>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</si>
  <si>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</si>
  <si>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</si>
  <si>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</si>
  <si>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</si>
  <si>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</si>
  <si>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</si>
  <si>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</si>
  <si>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</si>
  <si>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</si>
  <si>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</si>
  <si>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</si>
  <si>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</si>
  <si>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</si>
  <si>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</si>
  <si>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</si>
  <si>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</si>
  <si>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</si>
  <si>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</si>
  <si>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</si>
  <si>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</si>
  <si>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</si>
  <si>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</si>
  <si>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</si>
  <si>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</si>
  <si>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</si>
  <si>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</si>
  <si>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</si>
  <si>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</si>
  <si>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</si>
  <si>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</si>
  <si>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</si>
  <si>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</si>
  <si>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</si>
  <si>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</si>
  <si>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</si>
  <si>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</si>
  <si>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</si>
  <si>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</si>
  <si>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</si>
  <si>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</si>
  <si>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</si>
  <si>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</si>
  <si>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</si>
  <si>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</si>
  <si>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</si>
  <si>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</si>
  <si>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</si>
  <si>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</si>
  <si>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</si>
  <si>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</si>
  <si>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</si>
  <si>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</si>
  <si>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</si>
  <si>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</si>
  <si>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</si>
  <si>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</si>
  <si>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</si>
  <si>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</si>
  <si>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</si>
  <si>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</si>
  <si>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</si>
  <si>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</si>
  <si>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</si>
  <si>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</si>
  <si>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</si>
  <si>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</si>
  <si>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</si>
  <si>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</si>
  <si>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</si>
  <si>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</si>
  <si>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</si>
  <si>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</si>
  <si>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</si>
  <si>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</si>
  <si>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</si>
  <si>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</si>
  <si>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</si>
  <si>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</si>
  <si>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</si>
  <si>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</si>
  <si>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</si>
  <si>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</si>
  <si>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</si>
  <si>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</si>
  <si>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</si>
  <si>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</si>
  <si>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</si>
  <si>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</si>
  <si>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</si>
  <si>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</si>
  <si>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</si>
  <si>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</si>
  <si>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</si>
  <si>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</si>
  <si>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</si>
  <si>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</si>
  <si>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</si>
  <si>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</si>
  <si>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</si>
  <si>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</si>
  <si>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</si>
  <si>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</si>
  <si>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</si>
  <si>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</si>
  <si>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</si>
  <si>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</si>
  <si>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</si>
  <si>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</si>
  <si>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</si>
  <si>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</si>
  <si>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</si>
  <si>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</si>
  <si>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</si>
  <si>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</si>
  <si>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</si>
  <si>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</si>
  <si>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</si>
  <si>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</si>
  <si>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</si>
  <si>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</si>
  <si>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</si>
  <si>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</si>
  <si>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</si>
  <si>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</si>
  <si>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</si>
  <si>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</si>
  <si>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</si>
  <si>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</si>
  <si>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</si>
  <si>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</si>
  <si>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</si>
  <si>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</si>
  <si>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</si>
  <si>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</si>
  <si>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</si>
  <si>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</si>
  <si>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</si>
  <si>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</si>
  <si>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</si>
  <si>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</si>
  <si>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</si>
  <si>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</si>
  <si>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</si>
  <si>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</si>
  <si>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</si>
  <si>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</si>
  <si>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</si>
  <si>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</si>
  <si>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</si>
  <si>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</si>
  <si>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</si>
  <si>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</si>
  <si>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</si>
  <si>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</si>
  <si>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</si>
  <si>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</si>
  <si>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</si>
  <si>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</si>
  <si>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</si>
  <si>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</si>
  <si>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</si>
  <si>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</si>
  <si>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</si>
  <si>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</si>
  <si>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</si>
  <si>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</si>
  <si>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</si>
  <si>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</si>
  <si>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</si>
  <si>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</si>
  <si>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</si>
  <si>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</si>
  <si>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</si>
  <si>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</si>
  <si>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</si>
  <si>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</si>
  <si>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</si>
  <si>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</si>
  <si>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</si>
  <si>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</si>
  <si>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</si>
  <si>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</si>
  <si>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</si>
  <si>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</si>
  <si>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</si>
  <si>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</si>
  <si>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</si>
  <si>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</si>
  <si>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</si>
  <si>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</si>
  <si>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</si>
  <si>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</si>
  <si>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</si>
  <si>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</si>
  <si>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</si>
  <si>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</si>
  <si>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</si>
  <si>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</si>
  <si>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</si>
  <si>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</si>
  <si>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</si>
  <si>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</si>
  <si>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</si>
  <si>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</si>
  <si>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</si>
  <si>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</si>
  <si>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</si>
  <si>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</si>
  <si>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</si>
  <si>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</si>
  <si>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</si>
  <si>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</si>
  <si>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</si>
  <si>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</si>
  <si>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</si>
  <si>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</si>
  <si>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</si>
  <si>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</si>
  <si>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</si>
  <si>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</si>
  <si>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</si>
  <si>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</si>
  <si>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</si>
  <si>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</si>
  <si>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</si>
  <si>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</si>
  <si>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</si>
  <si>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</si>
  <si>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</si>
  <si>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</si>
  <si>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</si>
  <si>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</si>
  <si>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</si>
  <si>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</si>
  <si>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</si>
  <si>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</si>
  <si>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</si>
  <si>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</si>
  <si>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</si>
  <si>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</si>
  <si>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</si>
  <si>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</si>
  <si>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</si>
  <si>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</si>
  <si>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</si>
  <si>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</si>
  <si>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</si>
  <si>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</si>
  <si>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</si>
  <si>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</si>
  <si>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</si>
  <si>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</si>
  <si>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</si>
  <si>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</si>
  <si>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</si>
  <si>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</si>
  <si>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</si>
  <si>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</si>
  <si>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</si>
  <si>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</si>
  <si>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</si>
  <si>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</si>
  <si>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RHEW</t>
  </si>
  <si>
    <t>Original series without fuel switch</t>
  </si>
  <si>
    <t>Share of LPG (RHEW) - User specified</t>
  </si>
  <si>
    <t>fa</t>
  </si>
  <si>
    <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</si>
</sst>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174" fontId="16" fillId="15" borderId="0" xfId="4431" applyNumberFormat="1"/>
    <xf numFmtId="9" fontId="19" fillId="5" borderId="5" xfId="45" applyFont="1" applyFill="1" applyBorder="1"/>
    <xf numFmtId="0" fontId="26" fillId="0" borderId="7" xfId="21" applyAlignment="1">
      <alignment horizontal="left"/>
    </xf>
    <xf numFmtId="0" fontId="2" fillId="0" borderId="0" xfId="31" applyFont="1" applyAlignment="1">
      <alignment horizontal="left"/>
    </xf>
    <xf numFmtId="0" fontId="0" fillId="0" borderId="0" xfId="0"/>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29.721483427119967</c:v>
                </c:pt>
                <c:pt idx="3">
                  <c:v>25.593972183081164</c:v>
                </c:pt>
                <c:pt idx="4" formatCode="0.000">
                  <c:v>20.824796904895834</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21.151350047466963</c:v>
                </c:pt>
                <c:pt idx="3">
                  <c:v>24.414627127354844</c:v>
                </c:pt>
                <c:pt idx="4" formatCode="0.000">
                  <c:v>27.159940498229911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11.861738000000003</c:v>
                </c:pt>
                <c:pt idx="2">
                  <c:v>15.08325652541307</c:v>
                </c:pt>
                <c:pt idx="3">
                  <c:v>21.366706689563987</c:v>
                </c:pt>
                <c:pt idx="4" formatCode="0.000">
                  <c:v>27.533171596874247</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29.721483427119967</c:v>
                </c:pt>
                <c:pt idx="3">
                  <c:v>25.593972183081164</c:v>
                </c:pt>
                <c:pt idx="4">
                  <c:v>20.824796904895834</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21.151350047466963</c:v>
                </c:pt>
                <c:pt idx="3">
                  <c:v>24.414627127354844</c:v>
                </c:pt>
                <c:pt idx="4">
                  <c:v>27.159940498229911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11.861738000000003</c:v>
                </c:pt>
                <c:pt idx="2">
                  <c:v>15.08325652541307</c:v>
                </c:pt>
                <c:pt idx="3">
                  <c:v>21.366706689563987</c:v>
                </c:pt>
                <c:pt idx="4">
                  <c:v>27.533171596874247</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9"/>
                <c:pt idx="0">
                  <c:v>10.675871970797223</c:v>
                </c:pt>
                <c:pt idx="1">
                  <c:v>16.310861395277104</c:v>
                </c:pt>
                <c:pt idx="2">
                  <c:v>18.189191203437066</c:v>
                </c:pt>
                <c:pt idx="3">
                  <c:v>20.067521011597027</c:v>
                </c:pt>
                <c:pt idx="4">
                  <c:v>20.029091212674267</c:v>
                </c:pt>
                <c:pt idx="5">
                  <c:v>20.216611671932736</c:v>
                </c:pt>
                <c:pt idx="6">
                  <c:v>21.035940595046917</c:v>
                </c:pt>
                <c:pt idx="7">
                  <c:v>23.499363119273795</c:v>
                </c:pt>
                <c:pt idx="8">
                  <c:v>23.55580005748385</c:v>
                </c:pt>
                <c:pt idx="9">
                  <c:v>23.642746530552202</c:v>
                </c:pt>
                <c:pt idx="10">
                  <c:v>23.680913187875888</c:v>
                </c:pt>
                <c:pt idx="11">
                  <c:v>23.677075996472599</c:v>
                </c:pt>
                <c:pt idx="12">
                  <c:v>23.581375628125109</c:v>
                </c:pt>
                <c:pt idx="13">
                  <c:v>23.456353738178318</c:v>
                </c:pt>
                <c:pt idx="14">
                  <c:v>23.462315123621632</c:v>
                </c:pt>
                <c:pt idx="15">
                  <c:v>23.335544501239369</c:v>
                </c:pt>
                <c:pt idx="16">
                  <c:v>23.157760146817314</c:v>
                </c:pt>
                <c:pt idx="17">
                  <c:v>22.923749437523622</c:v>
                </c:pt>
                <c:pt idx="18">
                  <c:v>22.635621702547169</c:v>
                </c:pt>
                <c:pt idx="19">
                  <c:v>22.351727292310887</c:v>
                </c:pt>
                <c:pt idx="20">
                  <c:v>22.046649348511934</c:v>
                </c:pt>
                <c:pt idx="21">
                  <c:v>21.740047507994682</c:v>
                </c:pt>
                <c:pt idx="22">
                  <c:v>21.398993817704095</c:v>
                </c:pt>
                <c:pt idx="23">
                  <c:v>21.022768492426199</c:v>
                </c:pt>
                <c:pt idx="24">
                  <c:v>20.656176014492001</c:v>
                </c:pt>
                <c:pt idx="25">
                  <c:v>20.3010265191255</c:v>
                </c:pt>
                <c:pt idx="26">
                  <c:v>19.941772774345697</c:v>
                </c:pt>
                <c:pt idx="27">
                  <c:v>18.11441870959705</c:v>
                </c:pt>
                <c:pt idx="28">
                  <c:v>16.225827119709557</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9"/>
                <c:pt idx="0" formatCode="0.00">
                  <c:v>4.742986727829742E-2</c:v>
                </c:pt>
                <c:pt idx="1">
                  <c:v>4.2267183358226296E-2</c:v>
                </c:pt>
                <c:pt idx="2">
                  <c:v>4.0546288718202587E-2</c:v>
                </c:pt>
                <c:pt idx="3">
                  <c:v>3.8825394078178879E-2</c:v>
                </c:pt>
                <c:pt idx="4">
                  <c:v>3.875104248853016E-2</c:v>
                </c:pt>
                <c:pt idx="5">
                  <c:v>3.911384543385777E-2</c:v>
                </c:pt>
                <c:pt idx="6">
                  <c:v>4.0699032179204869E-2</c:v>
                </c:pt>
                <c:pt idx="7">
                  <c:v>4.5465109176403395E-2</c:v>
                </c:pt>
                <c:pt idx="8">
                  <c:v>4.5574299861456363E-2</c:v>
                </c:pt>
                <c:pt idx="9">
                  <c:v>4.5742518500850621E-2</c:v>
                </c:pt>
                <c:pt idx="10">
                  <c:v>4.5816360980466445E-2</c:v>
                </c:pt>
                <c:pt idx="11">
                  <c:v>4.5808937020710781E-2</c:v>
                </c:pt>
                <c:pt idx="12">
                  <c:v>4.5623781888077759E-2</c:v>
                </c:pt>
                <c:pt idx="13">
                  <c:v>4.5381897295417924E-2</c:v>
                </c:pt>
                <c:pt idx="14">
                  <c:v>4.5393431013955196E-2</c:v>
                </c:pt>
                <c:pt idx="15">
                  <c:v>4.5148163082321641E-2</c:v>
                </c:pt>
                <c:pt idx="16">
                  <c:v>4.4804196948319247E-2</c:v>
                </c:pt>
                <c:pt idx="17">
                  <c:v>4.4351447552836307E-2</c:v>
                </c:pt>
                <c:pt idx="18">
                  <c:v>4.3793995895063074E-2</c:v>
                </c:pt>
                <c:pt idx="19">
                  <c:v>4.3244734611238032E-2</c:v>
                </c:pt>
                <c:pt idx="20">
                  <c:v>4.2654488741521002E-2</c:v>
                </c:pt>
                <c:pt idx="21">
                  <c:v>4.2061294531020463E-2</c:v>
                </c:pt>
                <c:pt idx="22">
                  <c:v>4.1401445019977376E-2</c:v>
                </c:pt>
                <c:pt idx="23">
                  <c:v>4.0673547612636231E-2</c:v>
                </c:pt>
                <c:pt idx="24">
                  <c:v>3.9964287240432508E-2</c:v>
                </c:pt>
                <c:pt idx="25">
                  <c:v>3.9277166040643942E-2</c:v>
                </c:pt>
                <c:pt idx="26">
                  <c:v>3.8582104193838014E-2</c:v>
                </c:pt>
                <c:pt idx="27">
                  <c:v>3.504665297177488E-2</c:v>
                </c:pt>
                <c:pt idx="28">
                  <c:v>3.1392723187037563E-2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9"/>
                <c:pt idx="0" formatCode="0.00">
                  <c:v>10.057139730159809</c:v>
                </c:pt>
                <c:pt idx="1">
                  <c:v>11.694305460921722</c:v>
                </c:pt>
                <c:pt idx="2">
                  <c:v>12.240027371175692</c:v>
                </c:pt>
                <c:pt idx="3">
                  <c:v>12.785749281429664</c:v>
                </c:pt>
                <c:pt idx="4">
                  <c:v>12.761264255417823</c:v>
                </c:pt>
                <c:pt idx="5">
                  <c:v>12.88074037684965</c:v>
                </c:pt>
                <c:pt idx="6">
                  <c:v>13.402764705809254</c:v>
                </c:pt>
                <c:pt idx="7">
                  <c:v>14.972301010307925</c:v>
                </c:pt>
                <c:pt idx="8">
                  <c:v>15.008259041284859</c:v>
                </c:pt>
                <c:pt idx="9">
                  <c:v>15.063655809271999</c:v>
                </c:pt>
                <c:pt idx="10">
                  <c:v>15.087973178177151</c:v>
                </c:pt>
                <c:pt idx="11">
                  <c:v>15.085528363633344</c:v>
                </c:pt>
                <c:pt idx="12">
                  <c:v>15.024554169804203</c:v>
                </c:pt>
                <c:pt idx="13">
                  <c:v>14.944898165526126</c:v>
                </c:pt>
                <c:pt idx="14">
                  <c:v>14.948696381539163</c:v>
                </c:pt>
                <c:pt idx="15">
                  <c:v>14.867926196069133</c:v>
                </c:pt>
                <c:pt idx="16">
                  <c:v>14.754653301998779</c:v>
                </c:pt>
                <c:pt idx="17">
                  <c:v>14.605556547274087</c:v>
                </c:pt>
                <c:pt idx="18">
                  <c:v>14.42197986242566</c:v>
                </c:pt>
                <c:pt idx="19">
                  <c:v>14.241100383112656</c:v>
                </c:pt>
                <c:pt idx="20">
                  <c:v>14.046724102233053</c:v>
                </c:pt>
                <c:pt idx="21">
                  <c:v>13.85137689119423</c:v>
                </c:pt>
                <c:pt idx="22">
                  <c:v>13.634079150579344</c:v>
                </c:pt>
                <c:pt idx="23">
                  <c:v>13.394372278985808</c:v>
                </c:pt>
                <c:pt idx="24">
                  <c:v>13.160802845640454</c:v>
                </c:pt>
                <c:pt idx="25">
                  <c:v>12.934524153690502</c:v>
                </c:pt>
                <c:pt idx="26">
                  <c:v>12.705630494801852</c:v>
                </c:pt>
                <c:pt idx="27">
                  <c:v>11.54135659635792</c:v>
                </c:pt>
                <c:pt idx="28">
                  <c:v>10.338066037979356</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9"/>
                <c:pt idx="0" formatCode="0.00">
                  <c:v>14.6766565883431</c:v>
                </c:pt>
                <c:pt idx="1">
                  <c:v>12.819204613287567</c:v>
                </c:pt>
                <c:pt idx="2">
                  <c:v>12.200053954935722</c:v>
                </c:pt>
                <c:pt idx="3">
                  <c:v>11.580903296583879</c:v>
                </c:pt>
                <c:pt idx="4">
                  <c:v>11.558725580423799</c:v>
                </c:pt>
                <c:pt idx="5">
                  <c:v>11.666943048019737</c:v>
                </c:pt>
                <c:pt idx="6">
                  <c:v>12.139775194112724</c:v>
                </c:pt>
                <c:pt idx="7">
                  <c:v>13.561408589448964</c:v>
                </c:pt>
                <c:pt idx="8">
                  <c:v>13.593978169089031</c:v>
                </c:pt>
                <c:pt idx="9">
                  <c:v>13.644154705393724</c:v>
                </c:pt>
                <c:pt idx="10">
                  <c:v>13.666180563364124</c:v>
                </c:pt>
                <c:pt idx="11">
                  <c:v>13.663966132266916</c:v>
                </c:pt>
                <c:pt idx="12">
                  <c:v>13.608737750513173</c:v>
                </c:pt>
                <c:pt idx="13">
                  <c:v>13.536588010812229</c:v>
                </c:pt>
                <c:pt idx="14">
                  <c:v>13.540028307612856</c:v>
                </c:pt>
                <c:pt idx="15">
                  <c:v>13.466869379920276</c:v>
                </c:pt>
                <c:pt idx="16">
                  <c:v>13.364270587821462</c:v>
                </c:pt>
                <c:pt idx="17">
                  <c:v>13.229223743065246</c:v>
                </c:pt>
                <c:pt idx="18">
                  <c:v>13.062946132896171</c:v>
                </c:pt>
                <c:pt idx="19">
                  <c:v>12.899111561127835</c:v>
                </c:pt>
                <c:pt idx="20">
                  <c:v>12.723052038727706</c:v>
                </c:pt>
                <c:pt idx="21">
                  <c:v>12.546113080321584</c:v>
                </c:pt>
                <c:pt idx="22">
                  <c:v>12.349292067705436</c:v>
                </c:pt>
                <c:pt idx="23">
                  <c:v>12.132173615094812</c:v>
                </c:pt>
                <c:pt idx="24">
                  <c:v>11.920614248406842</c:v>
                </c:pt>
                <c:pt idx="25">
                  <c:v>11.71565859098941</c:v>
                </c:pt>
                <c:pt idx="26">
                  <c:v>11.508334384136646</c:v>
                </c:pt>
                <c:pt idx="27">
                  <c:v>10.453774097380558</c:v>
                </c:pt>
                <c:pt idx="28">
                  <c:v>9.3638738273577147</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9"/>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9"/>
                <c:pt idx="0" formatCode="0.00">
                  <c:v>5.6663373040102876</c:v>
                </c:pt>
                <c:pt idx="1">
                  <c:v>6.7077120480299488</c:v>
                </c:pt>
                <c:pt idx="2">
                  <c:v>7.0548369627031686</c:v>
                </c:pt>
                <c:pt idx="3">
                  <c:v>7.4019618773763893</c:v>
                </c:pt>
                <c:pt idx="4">
                  <c:v>7.3877869373617697</c:v>
                </c:pt>
                <c:pt idx="5">
                  <c:v>7.4569543890792565</c:v>
                </c:pt>
                <c:pt idx="6">
                  <c:v>7.7591661794851694</c:v>
                </c:pt>
                <c:pt idx="7">
                  <c:v>8.6678065442646623</c:v>
                </c:pt>
                <c:pt idx="8">
                  <c:v>8.6886234685307571</c:v>
                </c:pt>
                <c:pt idx="9">
                  <c:v>8.7206939210122734</c:v>
                </c:pt>
                <c:pt idx="10">
                  <c:v>8.7347718005038928</c:v>
                </c:pt>
                <c:pt idx="11">
                  <c:v>8.7333564416029645</c:v>
                </c:pt>
                <c:pt idx="12">
                  <c:v>8.6980570900911545</c:v>
                </c:pt>
                <c:pt idx="13">
                  <c:v>8.6519424124142805</c:v>
                </c:pt>
                <c:pt idx="14">
                  <c:v>8.654141286294232</c:v>
                </c:pt>
                <c:pt idx="15">
                  <c:v>8.6073815837130052</c:v>
                </c:pt>
                <c:pt idx="16">
                  <c:v>8.5418053217987637</c:v>
                </c:pt>
                <c:pt idx="17">
                  <c:v>8.4554898098783458</c:v>
                </c:pt>
                <c:pt idx="18">
                  <c:v>8.3492130799883899</c:v>
                </c:pt>
                <c:pt idx="19">
                  <c:v>8.2444978239009625</c:v>
                </c:pt>
                <c:pt idx="20">
                  <c:v>8.1319689615505393</c:v>
                </c:pt>
                <c:pt idx="21">
                  <c:v>8.0188780055858935</c:v>
                </c:pt>
                <c:pt idx="22">
                  <c:v>7.8930793874002907</c:v>
                </c:pt>
                <c:pt idx="23">
                  <c:v>7.7543076121819574</c:v>
                </c:pt>
                <c:pt idx="24">
                  <c:v>7.6190889399486634</c:v>
                </c:pt>
                <c:pt idx="25">
                  <c:v>7.4880910441969606</c:v>
                </c:pt>
                <c:pt idx="26">
                  <c:v>7.3555792844420775</c:v>
                </c:pt>
                <c:pt idx="27">
                  <c:v>6.6815545697839189</c:v>
                </c:pt>
                <c:pt idx="28">
                  <c:v>5.9849422207946112</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9"/>
                <c:pt idx="0" formatCode="0.00">
                  <c:v>1.4352211531349246</c:v>
                </c:pt>
                <c:pt idx="1">
                  <c:v>2.1904096318013111</c:v>
                </c:pt>
                <c:pt idx="2">
                  <c:v>2.4421391246901063</c:v>
                </c:pt>
                <c:pt idx="3">
                  <c:v>2.6938686175789019</c:v>
                </c:pt>
                <c:pt idx="4">
                  <c:v>2.6887097925681762</c:v>
                </c:pt>
                <c:pt idx="5">
                  <c:v>2.7138825819754198</c:v>
                </c:pt>
                <c:pt idx="6">
                  <c:v>2.8238694843026422</c:v>
                </c:pt>
                <c:pt idx="7">
                  <c:v>3.1545598882651826</c:v>
                </c:pt>
                <c:pt idx="8">
                  <c:v>3.1621359957788333</c:v>
                </c:pt>
                <c:pt idx="9">
                  <c:v>3.173807710240856</c:v>
                </c:pt>
                <c:pt idx="10">
                  <c:v>3.1789312110630426</c:v>
                </c:pt>
                <c:pt idx="11">
                  <c:v>3.1784161056100575</c:v>
                </c:pt>
                <c:pt idx="12">
                  <c:v>3.1655692662404582</c:v>
                </c:pt>
                <c:pt idx="13">
                  <c:v>3.1487862990945197</c:v>
                </c:pt>
                <c:pt idx="14">
                  <c:v>3.1495865568420389</c:v>
                </c:pt>
                <c:pt idx="15">
                  <c:v>3.1325688394533704</c:v>
                </c:pt>
                <c:pt idx="16">
                  <c:v>3.108703026989672</c:v>
                </c:pt>
                <c:pt idx="17">
                  <c:v>3.0772893757679114</c:v>
                </c:pt>
                <c:pt idx="18">
                  <c:v>3.0386110426216</c:v>
                </c:pt>
                <c:pt idx="19">
                  <c:v>3.0005009919581611</c:v>
                </c:pt>
                <c:pt idx="20">
                  <c:v>2.9595472588966358</c:v>
                </c:pt>
                <c:pt idx="21">
                  <c:v>2.9183889575905582</c:v>
                </c:pt>
                <c:pt idx="22">
                  <c:v>2.8726058320788255</c:v>
                </c:pt>
                <c:pt idx="23">
                  <c:v>2.822101258229428</c:v>
                </c:pt>
                <c:pt idx="24">
                  <c:v>2.7728898000141</c:v>
                </c:pt>
                <c:pt idx="25">
                  <c:v>2.7252144503999696</c:v>
                </c:pt>
                <c:pt idx="26">
                  <c:v>2.6769881454044131</c:v>
                </c:pt>
                <c:pt idx="27">
                  <c:v>2.4316837171500798</c:v>
                </c:pt>
                <c:pt idx="28">
                  <c:v>2.1781587494930768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9"/>
                <c:pt idx="0" formatCode="0.00">
                  <c:v>1.9876880086386437</c:v>
                </c:pt>
                <c:pt idx="1">
                  <c:v>2.458877844190444</c:v>
                </c:pt>
                <c:pt idx="2">
                  <c:v>2.615941122707711</c:v>
                </c:pt>
                <c:pt idx="3">
                  <c:v>2.7730044012249775</c:v>
                </c:pt>
                <c:pt idx="4">
                  <c:v>2.7676940292318739</c:v>
                </c:pt>
                <c:pt idx="5">
                  <c:v>2.7936063010338046</c:v>
                </c:pt>
                <c:pt idx="6">
                  <c:v>2.9068242071485435</c:v>
                </c:pt>
                <c:pt idx="7">
                  <c:v>3.2472290582415204</c:v>
                </c:pt>
                <c:pt idx="8">
                  <c:v>3.2550277234557092</c:v>
                </c:pt>
                <c:pt idx="9">
                  <c:v>3.2670423092309124</c:v>
                </c:pt>
                <c:pt idx="10">
                  <c:v>3.2723163193429468</c:v>
                </c:pt>
                <c:pt idx="11">
                  <c:v>3.2717860820184903</c:v>
                </c:pt>
                <c:pt idx="12">
                  <c:v>3.2585618505614469</c:v>
                </c:pt>
                <c:pt idx="13">
                  <c:v>3.2412858626169685</c:v>
                </c:pt>
                <c:pt idx="14">
                  <c:v>3.2421096289437688</c:v>
                </c:pt>
                <c:pt idx="15">
                  <c:v>3.2245919946725055</c:v>
                </c:pt>
                <c:pt idx="16">
                  <c:v>3.2000250939080117</c:v>
                </c:pt>
                <c:pt idx="17">
                  <c:v>3.1676886271152185</c:v>
                </c:pt>
                <c:pt idx="18">
                  <c:v>3.1278740692162654</c:v>
                </c:pt>
                <c:pt idx="19">
                  <c:v>3.0886444878138875</c:v>
                </c:pt>
                <c:pt idx="20">
                  <c:v>3.0464876872612798</c:v>
                </c:pt>
                <c:pt idx="21">
                  <c:v>3.0041203090142763</c:v>
                </c:pt>
                <c:pt idx="22">
                  <c:v>2.9569922465254783</c:v>
                </c:pt>
                <c:pt idx="23">
                  <c:v>2.9050040372072972</c:v>
                </c:pt>
                <c:pt idx="24">
                  <c:v>2.8543469304236528</c:v>
                </c:pt>
                <c:pt idx="25">
                  <c:v>2.8052710573661384</c:v>
                </c:pt>
                <c:pt idx="26">
                  <c:v>2.7556280439189247</c:v>
                </c:pt>
                <c:pt idx="27">
                  <c:v>2.5031174891166659</c:v>
                </c:pt>
                <c:pt idx="28">
                  <c:v>2.2421449062127787</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9"/>
                <c:pt idx="0" formatCode="0.00">
                  <c:v>16.048370490489006</c:v>
                </c:pt>
                <c:pt idx="1">
                  <c:v>20.778248085248109</c:v>
                </c:pt>
                <c:pt idx="2">
                  <c:v>22.354873950167811</c:v>
                </c:pt>
                <c:pt idx="3">
                  <c:v>23.931499815087513</c:v>
                </c:pt>
                <c:pt idx="4">
                  <c:v>24.577205497064881</c:v>
                </c:pt>
                <c:pt idx="5">
                  <c:v>25.241386478205715</c:v>
                </c:pt>
                <c:pt idx="6">
                  <c:v>26.525522059109278</c:v>
                </c:pt>
                <c:pt idx="7">
                  <c:v>24.495505879516418</c:v>
                </c:pt>
                <c:pt idx="8">
                  <c:v>25.155056223859514</c:v>
                </c:pt>
                <c:pt idx="9">
                  <c:v>25.769561110209423</c:v>
                </c:pt>
                <c:pt idx="10">
                  <c:v>26.387765835128722</c:v>
                </c:pt>
                <c:pt idx="11">
                  <c:v>26.863085498217682</c:v>
                </c:pt>
                <c:pt idx="12">
                  <c:v>27.246114521809513</c:v>
                </c:pt>
                <c:pt idx="13">
                  <c:v>27.714554314957816</c:v>
                </c:pt>
                <c:pt idx="14">
                  <c:v>28.181362848042109</c:v>
                </c:pt>
                <c:pt idx="15">
                  <c:v>28.576557809063296</c:v>
                </c:pt>
                <c:pt idx="16">
                  <c:v>29.053030122821568</c:v>
                </c:pt>
                <c:pt idx="17">
                  <c:v>29.450749860655289</c:v>
                </c:pt>
                <c:pt idx="18">
                  <c:v>29.902246453444</c:v>
                </c:pt>
                <c:pt idx="19">
                  <c:v>30.368185701348011</c:v>
                </c:pt>
                <c:pt idx="20">
                  <c:v>30.818114918621514</c:v>
                </c:pt>
                <c:pt idx="21">
                  <c:v>31.31334546629915</c:v>
                </c:pt>
                <c:pt idx="22">
                  <c:v>31.73850620542321</c:v>
                </c:pt>
                <c:pt idx="23">
                  <c:v>32.176701285296325</c:v>
                </c:pt>
                <c:pt idx="24">
                  <c:v>32.644824003652424</c:v>
                </c:pt>
                <c:pt idx="25">
                  <c:v>33.089119284344299</c:v>
                </c:pt>
                <c:pt idx="26">
                  <c:v>33.535395886157303</c:v>
                </c:pt>
                <c:pt idx="27">
                  <c:v>35.580487347944334</c:v>
                </c:pt>
                <c:pt idx="28">
                  <c:v>37.30629806883713</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9"/>
                <c:pt idx="0" formatCode="0.00">
                  <c:v>3.3422499241462768E-2</c:v>
                </c:pt>
                <c:pt idx="1">
                  <c:v>5.5827187174758597E-2</c:v>
                </c:pt>
                <c:pt idx="2">
                  <c:v>6.3295416485857195E-2</c:v>
                </c:pt>
                <c:pt idx="3">
                  <c:v>7.0763645796955807E-2</c:v>
                </c:pt>
                <c:pt idx="4">
                  <c:v>7.2672948954784697E-2</c:v>
                </c:pt>
                <c:pt idx="5">
                  <c:v>7.46368821832777E-2</c:v>
                </c:pt>
                <c:pt idx="6">
                  <c:v>7.8433974555442321E-2</c:v>
                </c:pt>
                <c:pt idx="7">
                  <c:v>7.2431369327823694E-2</c:v>
                </c:pt>
                <c:pt idx="8">
                  <c:v>7.4381610111434363E-2</c:v>
                </c:pt>
                <c:pt idx="9">
                  <c:v>7.6198654862250567E-2</c:v>
                </c:pt>
                <c:pt idx="10">
                  <c:v>7.8026639757564742E-2</c:v>
                </c:pt>
                <c:pt idx="11">
                  <c:v>7.9432124267062559E-2</c:v>
                </c:pt>
                <c:pt idx="12">
                  <c:v>8.0564712293924062E-2</c:v>
                </c:pt>
                <c:pt idx="13">
                  <c:v>8.1949853545231988E-2</c:v>
                </c:pt>
                <c:pt idx="14">
                  <c:v>8.3330171283167831E-2</c:v>
                </c:pt>
                <c:pt idx="15">
                  <c:v>8.4498733072379817E-2</c:v>
                </c:pt>
                <c:pt idx="16">
                  <c:v>8.5907625883251182E-2</c:v>
                </c:pt>
                <c:pt idx="17">
                  <c:v>8.7083653247686577E-2</c:v>
                </c:pt>
                <c:pt idx="18">
                  <c:v>8.8418694729311159E-2</c:v>
                </c:pt>
                <c:pt idx="19">
                  <c:v>8.9796442056321257E-2</c:v>
                </c:pt>
                <c:pt idx="20">
                  <c:v>9.1126848926381745E-2</c:v>
                </c:pt>
                <c:pt idx="21">
                  <c:v>9.2591208424719545E-2</c:v>
                </c:pt>
                <c:pt idx="22">
                  <c:v>9.3848376766971928E-2</c:v>
                </c:pt>
                <c:pt idx="23">
                  <c:v>9.5144086674905107E-2</c:v>
                </c:pt>
                <c:pt idx="24">
                  <c:v>9.6528290359889996E-2</c:v>
                </c:pt>
                <c:pt idx="25">
                  <c:v>9.7842038103034698E-2</c:v>
                </c:pt>
                <c:pt idx="26">
                  <c:v>9.9161644463779994E-2</c:v>
                </c:pt>
                <c:pt idx="27">
                  <c:v>0.10520882616749583</c:v>
                </c:pt>
                <c:pt idx="28">
                  <c:v>0.11031191872372807</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9"/>
                <c:pt idx="0" formatCode="0.00">
                  <c:v>9.0463558635584818</c:v>
                </c:pt>
                <c:pt idx="1">
                  <c:v>8.7962675060950666</c:v>
                </c:pt>
                <c:pt idx="2">
                  <c:v>8.7129047202739294</c:v>
                </c:pt>
                <c:pt idx="3">
                  <c:v>8.6295419344527904</c:v>
                </c:pt>
                <c:pt idx="4">
                  <c:v>8.8623791700206667</c:v>
                </c:pt>
                <c:pt idx="5">
                  <c:v>9.1018784773397758</c:v>
                </c:pt>
                <c:pt idx="6">
                  <c:v>9.5649293488085139</c:v>
                </c:pt>
                <c:pt idx="7">
                  <c:v>8.8329188235688871</c:v>
                </c:pt>
                <c:pt idx="8">
                  <c:v>9.070748353617951</c:v>
                </c:pt>
                <c:pt idx="9">
                  <c:v>9.2923347868401382</c:v>
                </c:pt>
                <c:pt idx="10">
                  <c:v>9.5152553575936949</c:v>
                </c:pt>
                <c:pt idx="11">
                  <c:v>9.6866525118293101</c:v>
                </c:pt>
                <c:pt idx="12">
                  <c:v>9.8247702665349461</c:v>
                </c:pt>
                <c:pt idx="13">
                  <c:v>9.9936865847755243</c:v>
                </c:pt>
                <c:pt idx="14">
                  <c:v>10.162014681331831</c:v>
                </c:pt>
                <c:pt idx="15">
                  <c:v>10.304519393312596</c:v>
                </c:pt>
                <c:pt idx="16">
                  <c:v>10.476332185822596</c:v>
                </c:pt>
                <c:pt idx="17">
                  <c:v>10.619747315769107</c:v>
                </c:pt>
                <c:pt idx="18">
                  <c:v>10.782554027042439</c:v>
                </c:pt>
                <c:pt idx="19">
                  <c:v>10.950568665061914</c:v>
                </c:pt>
                <c:pt idx="20">
                  <c:v>11.112810191000433</c:v>
                </c:pt>
                <c:pt idx="21">
                  <c:v>11.291387079679675</c:v>
                </c:pt>
                <c:pt idx="22">
                  <c:v>11.444697254783742</c:v>
                </c:pt>
                <c:pt idx="23">
                  <c:v>11.602707527706627</c:v>
                </c:pt>
                <c:pt idx="24">
                  <c:v>11.771509510855932</c:v>
                </c:pt>
                <c:pt idx="25">
                  <c:v>11.931719476200136</c:v>
                </c:pt>
                <c:pt idx="26">
                  <c:v>12.09264389295075</c:v>
                </c:pt>
                <c:pt idx="27">
                  <c:v>12.830090466113553</c:v>
                </c:pt>
                <c:pt idx="28">
                  <c:v>13.452406497367196</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9"/>
                <c:pt idx="0" formatCode="0.00">
                  <c:v>13.162661948752438</c:v>
                </c:pt>
                <c:pt idx="1">
                  <c:v>13.058685883795617</c:v>
                </c:pt>
                <c:pt idx="2">
                  <c:v>13.024027195476677</c:v>
                </c:pt>
                <c:pt idx="3">
                  <c:v>12.989368507157737</c:v>
                </c:pt>
                <c:pt idx="4">
                  <c:v>13.339840024412242</c:v>
                </c:pt>
                <c:pt idx="5">
                  <c:v>13.700339432562368</c:v>
                </c:pt>
                <c:pt idx="6">
                  <c:v>14.397333369523793</c:v>
                </c:pt>
                <c:pt idx="7">
                  <c:v>13.295495689647158</c:v>
                </c:pt>
                <c:pt idx="8">
                  <c:v>13.653481713836671</c:v>
                </c:pt>
                <c:pt idx="9">
                  <c:v>13.987018286133566</c:v>
                </c:pt>
                <c:pt idx="10">
                  <c:v>14.32256303037815</c:v>
                </c:pt>
                <c:pt idx="11">
                  <c:v>14.580553641508512</c:v>
                </c:pt>
                <c:pt idx="12">
                  <c:v>14.788451398640911</c:v>
                </c:pt>
                <c:pt idx="13">
                  <c:v>15.042707803113476</c:v>
                </c:pt>
                <c:pt idx="14">
                  <c:v>15.296078803901938</c:v>
                </c:pt>
                <c:pt idx="15">
                  <c:v>15.510579901640901</c:v>
                </c:pt>
                <c:pt idx="16">
                  <c:v>15.769196140267214</c:v>
                </c:pt>
                <c:pt idx="17">
                  <c:v>15.985067618327916</c:v>
                </c:pt>
                <c:pt idx="18">
                  <c:v>16.230127713548583</c:v>
                </c:pt>
                <c:pt idx="19">
                  <c:v>16.483026889936912</c:v>
                </c:pt>
                <c:pt idx="20">
                  <c:v>16.727236256272491</c:v>
                </c:pt>
                <c:pt idx="21">
                  <c:v>16.996033955099996</c:v>
                </c:pt>
                <c:pt idx="22">
                  <c:v>17.226799663807324</c:v>
                </c:pt>
                <c:pt idx="23">
                  <c:v>17.46464005887136</c:v>
                </c:pt>
                <c:pt idx="24">
                  <c:v>17.718724363753342</c:v>
                </c:pt>
                <c:pt idx="25">
                  <c:v>17.95987578223901</c:v>
                </c:pt>
                <c:pt idx="26">
                  <c:v>18.202102608048587</c:v>
                </c:pt>
                <c:pt idx="27">
                  <c:v>19.31212274189938</c:v>
                </c:pt>
                <c:pt idx="28">
                  <c:v>20.248845956093721</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9"/>
                <c:pt idx="0" formatCode="0.00">
                  <c:v>8.7188816642673164</c:v>
                </c:pt>
                <c:pt idx="1">
                  <c:v>10.24070121085693</c:v>
                </c:pt>
                <c:pt idx="2">
                  <c:v>10.747974393053468</c:v>
                </c:pt>
                <c:pt idx="3">
                  <c:v>11.255247575250005</c:v>
                </c:pt>
                <c:pt idx="4">
                  <c:v>11.558930059321442</c:v>
                </c:pt>
                <c:pt idx="5">
                  <c:v>11.871301679791282</c:v>
                </c:pt>
                <c:pt idx="6">
                  <c:v>12.475244767142</c:v>
                </c:pt>
                <c:pt idx="7">
                  <c:v>11.520505830609649</c:v>
                </c:pt>
                <c:pt idx="8">
                  <c:v>11.830699611663139</c:v>
                </c:pt>
                <c:pt idx="9">
                  <c:v>12.119708018386929</c:v>
                </c:pt>
                <c:pt idx="10">
                  <c:v>12.410456499882827</c:v>
                </c:pt>
                <c:pt idx="11">
                  <c:v>12.634004565268928</c:v>
                </c:pt>
                <c:pt idx="12">
                  <c:v>12.814147327834709</c:v>
                </c:pt>
                <c:pt idx="13">
                  <c:v>13.034459714719006</c:v>
                </c:pt>
                <c:pt idx="14">
                  <c:v>13.254004902053676</c:v>
                </c:pt>
                <c:pt idx="15">
                  <c:v>13.439869438800367</c:v>
                </c:pt>
                <c:pt idx="16">
                  <c:v>13.663959608473752</c:v>
                </c:pt>
                <c:pt idx="17">
                  <c:v>13.851011575524305</c:v>
                </c:pt>
                <c:pt idx="18">
                  <c:v>14.063355388928557</c:v>
                </c:pt>
                <c:pt idx="19">
                  <c:v>14.282491741882048</c:v>
                </c:pt>
                <c:pt idx="20">
                  <c:v>14.494098401342608</c:v>
                </c:pt>
                <c:pt idx="21">
                  <c:v>14.727010774741972</c:v>
                </c:pt>
                <c:pt idx="22">
                  <c:v>14.926968546511073</c:v>
                </c:pt>
                <c:pt idx="23">
                  <c:v>15.133056512093532</c:v>
                </c:pt>
                <c:pt idx="24">
                  <c:v>15.353219775215688</c:v>
                </c:pt>
                <c:pt idx="25">
                  <c:v>15.562176732336679</c:v>
                </c:pt>
                <c:pt idx="26">
                  <c:v>15.77206552657263</c:v>
                </c:pt>
                <c:pt idx="27">
                  <c:v>16.733894534127408</c:v>
                </c:pt>
                <c:pt idx="28">
                  <c:v>17.545562297608868</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9"/>
                <c:pt idx="0" formatCode="0.00">
                  <c:v>6.0852856077195092</c:v>
                </c:pt>
                <c:pt idx="1">
                  <c:v>5.5626504330779776</c:v>
                </c:pt>
                <c:pt idx="2">
                  <c:v>5.3884387081974667</c:v>
                </c:pt>
                <c:pt idx="3">
                  <c:v>5.2142269833169559</c:v>
                </c:pt>
                <c:pt idx="4">
                  <c:v>5.3549141954124071</c:v>
                </c:pt>
                <c:pt idx="5">
                  <c:v>5.4996268302422191</c:v>
                </c:pt>
                <c:pt idx="6">
                  <c:v>5.7794159971528289</c:v>
                </c:pt>
                <c:pt idx="7">
                  <c:v>5.3371133741667913</c:v>
                </c:pt>
                <c:pt idx="8">
                  <c:v>5.4808170796972577</c:v>
                </c:pt>
                <c:pt idx="9">
                  <c:v>5.6147062209773111</c:v>
                </c:pt>
                <c:pt idx="10">
                  <c:v>5.7494014880017383</c:v>
                </c:pt>
                <c:pt idx="11">
                  <c:v>5.8529647678684293</c:v>
                </c:pt>
                <c:pt idx="12">
                  <c:v>5.9364196405524616</c:v>
                </c:pt>
                <c:pt idx="13">
                  <c:v>6.0384839252135256</c:v>
                </c:pt>
                <c:pt idx="14">
                  <c:v>6.1401927887639909</c:v>
                </c:pt>
                <c:pt idx="15">
                  <c:v>6.2262983920629722</c:v>
                </c:pt>
                <c:pt idx="16">
                  <c:v>6.3301128129893005</c:v>
                </c:pt>
                <c:pt idx="17">
                  <c:v>6.4167685180154823</c:v>
                </c:pt>
                <c:pt idx="18">
                  <c:v>6.5151411956656471</c:v>
                </c:pt>
                <c:pt idx="19">
                  <c:v>6.6166606582058023</c:v>
                </c:pt>
                <c:pt idx="20">
                  <c:v>6.7146918339957598</c:v>
                </c:pt>
                <c:pt idx="21">
                  <c:v>6.8225933238570686</c:v>
                </c:pt>
                <c:pt idx="22">
                  <c:v>6.9152279107119226</c:v>
                </c:pt>
                <c:pt idx="23">
                  <c:v>7.0107024370510809</c:v>
                </c:pt>
                <c:pt idx="24">
                  <c:v>7.112697637035045</c:v>
                </c:pt>
                <c:pt idx="25">
                  <c:v>7.2095012832354151</c:v>
                </c:pt>
                <c:pt idx="26">
                  <c:v>7.3067366223147197</c:v>
                </c:pt>
                <c:pt idx="27">
                  <c:v>7.7523238678194186</c:v>
                </c:pt>
                <c:pt idx="28">
                  <c:v>8.1283458011920882</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9"/>
                <c:pt idx="0" formatCode="0.00">
                  <c:v>3.2555704876676663</c:v>
                </c:pt>
                <c:pt idx="1">
                  <c:v>4.1216190791634482</c:v>
                </c:pt>
                <c:pt idx="2">
                  <c:v>4.4103019429953747</c:v>
                </c:pt>
                <c:pt idx="3">
                  <c:v>4.6989848068273021</c:v>
                </c:pt>
                <c:pt idx="4">
                  <c:v>4.8257700569260376</c:v>
                </c:pt>
                <c:pt idx="5">
                  <c:v>4.9561829588953836</c:v>
                </c:pt>
                <c:pt idx="6">
                  <c:v>5.2083248485051605</c:v>
                </c:pt>
                <c:pt idx="7">
                  <c:v>4.8097282181549552</c:v>
                </c:pt>
                <c:pt idx="8">
                  <c:v>4.9392318878519132</c:v>
                </c:pt>
                <c:pt idx="9">
                  <c:v>5.0598908163349048</c:v>
                </c:pt>
                <c:pt idx="10">
                  <c:v>5.1812762135039208</c:v>
                </c:pt>
                <c:pt idx="11">
                  <c:v>5.2746059208979048</c:v>
                </c:pt>
                <c:pt idx="12">
                  <c:v>5.3498142269522209</c:v>
                </c:pt>
                <c:pt idx="13">
                  <c:v>5.4417930618737769</c:v>
                </c:pt>
                <c:pt idx="14">
                  <c:v>5.5334515965084314</c:v>
                </c:pt>
                <c:pt idx="15">
                  <c:v>5.6110487020773236</c:v>
                </c:pt>
                <c:pt idx="16">
                  <c:v>5.7046047341072272</c:v>
                </c:pt>
                <c:pt idx="17">
                  <c:v>5.7826975832765788</c:v>
                </c:pt>
                <c:pt idx="18">
                  <c:v>5.8713495961567288</c:v>
                </c:pt>
                <c:pt idx="19">
                  <c:v>5.9628374453815045</c:v>
                </c:pt>
                <c:pt idx="20">
                  <c:v>6.0511817017988561</c:v>
                </c:pt>
                <c:pt idx="21">
                  <c:v>6.1484209403503352</c:v>
                </c:pt>
                <c:pt idx="22">
                  <c:v>6.2319018700471815</c:v>
                </c:pt>
                <c:pt idx="23">
                  <c:v>6.317942111513875</c:v>
                </c:pt>
                <c:pt idx="24">
                  <c:v>6.4098586883386677</c:v>
                </c:pt>
                <c:pt idx="25">
                  <c:v>6.4970967131113566</c:v>
                </c:pt>
                <c:pt idx="26">
                  <c:v>6.5847237731688182</c:v>
                </c:pt>
                <c:pt idx="27">
                  <c:v>6.9862804571110004</c:v>
                </c:pt>
                <c:pt idx="28">
                  <c:v>7.3251459030544375</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9"/>
                <c:pt idx="0" formatCode="0.00">
                  <c:v>5.817816552719238</c:v>
                </c:pt>
                <c:pt idx="1">
                  <c:v>7.6310508073286591</c:v>
                </c:pt>
                <c:pt idx="2">
                  <c:v>8.2354622255317995</c:v>
                </c:pt>
                <c:pt idx="3">
                  <c:v>8.8398736437349399</c:v>
                </c:pt>
                <c:pt idx="4">
                  <c:v>9.0783859260333966</c:v>
                </c:pt>
                <c:pt idx="5">
                  <c:v>9.3237226577561341</c:v>
                </c:pt>
                <c:pt idx="6">
                  <c:v>9.7980596765106007</c:v>
                </c:pt>
                <c:pt idx="7">
                  <c:v>9.0482075292989581</c:v>
                </c:pt>
                <c:pt idx="8">
                  <c:v>9.2918337855187669</c:v>
                </c:pt>
                <c:pt idx="9">
                  <c:v>9.5188210446025554</c:v>
                </c:pt>
                <c:pt idx="10">
                  <c:v>9.7471749587521916</c:v>
                </c:pt>
                <c:pt idx="11">
                  <c:v>9.9227496529650505</c:v>
                </c:pt>
                <c:pt idx="12">
                  <c:v>10.064233813865837</c:v>
                </c:pt>
                <c:pt idx="13">
                  <c:v>10.237267205551454</c:v>
                </c:pt>
                <c:pt idx="14">
                  <c:v>10.409698038560961</c:v>
                </c:pt>
                <c:pt idx="15">
                  <c:v>10.555676082020886</c:v>
                </c:pt>
                <c:pt idx="16">
                  <c:v>10.731676545046849</c:v>
                </c:pt>
                <c:pt idx="17">
                  <c:v>10.878587196499332</c:v>
                </c:pt>
                <c:pt idx="18">
                  <c:v>11.04536206901747</c:v>
                </c:pt>
                <c:pt idx="19">
                  <c:v>11.217471803424155</c:v>
                </c:pt>
                <c:pt idx="20">
                  <c:v>11.383667715090954</c:v>
                </c:pt>
                <c:pt idx="21">
                  <c:v>11.566597138646264</c:v>
                </c:pt>
                <c:pt idx="22">
                  <c:v>11.723644011645181</c:v>
                </c:pt>
                <c:pt idx="23">
                  <c:v>11.885505540062326</c:v>
                </c:pt>
                <c:pt idx="24">
                  <c:v>12.058421809916034</c:v>
                </c:pt>
                <c:pt idx="25">
                  <c:v>12.222536644847851</c:v>
                </c:pt>
                <c:pt idx="26">
                  <c:v>12.387383344831745</c:v>
                </c:pt>
                <c:pt idx="27">
                  <c:v>13.142804035209082</c:v>
                </c:pt>
                <c:pt idx="28">
                  <c:v>13.780288055164961</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9"/>
                <c:pt idx="0" formatCode="0.00">
                  <c:v>29.155130644409116</c:v>
                </c:pt>
                <c:pt idx="1">
                  <c:v>31.559918623152971</c:v>
                </c:pt>
                <c:pt idx="2">
                  <c:v>32.361514616067588</c:v>
                </c:pt>
                <c:pt idx="3">
                  <c:v>33.163110608982208</c:v>
                </c:pt>
                <c:pt idx="4">
                  <c:v>34.389057962143681</c:v>
                </c:pt>
                <c:pt idx="5">
                  <c:v>34.897602788225761</c:v>
                </c:pt>
                <c:pt idx="6">
                  <c:v>29.479676746213855</c:v>
                </c:pt>
                <c:pt idx="7">
                  <c:v>29.81911081052413</c:v>
                </c:pt>
                <c:pt idx="8">
                  <c:v>30.162453176984602</c:v>
                </c:pt>
                <c:pt idx="9">
                  <c:v>30.509748846457882</c:v>
                </c:pt>
                <c:pt idx="10">
                  <c:v>31.025936781128301</c:v>
                </c:pt>
                <c:pt idx="11">
                  <c:v>31.954856421348822</c:v>
                </c:pt>
                <c:pt idx="12">
                  <c:v>33.103932150548438</c:v>
                </c:pt>
                <c:pt idx="13">
                  <c:v>34.207129518732067</c:v>
                </c:pt>
                <c:pt idx="14">
                  <c:v>34.910764043416677</c:v>
                </c:pt>
                <c:pt idx="15">
                  <c:v>36.182777939756271</c:v>
                </c:pt>
                <c:pt idx="16">
                  <c:v>37.486035069177696</c:v>
                </c:pt>
                <c:pt idx="17">
                  <c:v>38.911774022760419</c:v>
                </c:pt>
                <c:pt idx="18">
                  <c:v>40.424767483824581</c:v>
                </c:pt>
                <c:pt idx="19">
                  <c:v>41.910166962324787</c:v>
                </c:pt>
                <c:pt idx="20">
                  <c:v>43.504246458638825</c:v>
                </c:pt>
                <c:pt idx="21">
                  <c:v>45.033468165606578</c:v>
                </c:pt>
                <c:pt idx="22">
                  <c:v>46.60422854045045</c:v>
                </c:pt>
                <c:pt idx="23">
                  <c:v>48.272759197313</c:v>
                </c:pt>
                <c:pt idx="24">
                  <c:v>49.865649113747708</c:v>
                </c:pt>
                <c:pt idx="25">
                  <c:v>51.474453531207708</c:v>
                </c:pt>
                <c:pt idx="26">
                  <c:v>53.102134471315338</c:v>
                </c:pt>
                <c:pt idx="27">
                  <c:v>60.808104987876035</c:v>
                </c:pt>
                <c:pt idx="28">
                  <c:v>68.427493380303034</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9"/>
                <c:pt idx="0" formatCode="0.00">
                  <c:v>3.8919384966800701</c:v>
                </c:pt>
                <c:pt idx="1">
                  <c:v>4.9060526205349735</c:v>
                </c:pt>
                <c:pt idx="2">
                  <c:v>5.244090661819941</c:v>
                </c:pt>
                <c:pt idx="3">
                  <c:v>5.5821287031049094</c:v>
                </c:pt>
                <c:pt idx="4">
                  <c:v>5.7884843730921691</c:v>
                </c:pt>
                <c:pt idx="5">
                  <c:v>5.8740843852249087</c:v>
                </c:pt>
                <c:pt idx="6">
                  <c:v>4.9621204616048251</c:v>
                </c:pt>
                <c:pt idx="7">
                  <c:v>5.0192551693690826</c:v>
                </c:pt>
                <c:pt idx="8">
                  <c:v>5.0770477359774713</c:v>
                </c:pt>
                <c:pt idx="9">
                  <c:v>5.1355057361297778</c:v>
                </c:pt>
                <c:pt idx="10">
                  <c:v>5.2223922625565162</c:v>
                </c:pt>
                <c:pt idx="11">
                  <c:v>5.3787512075207564</c:v>
                </c:pt>
                <c:pt idx="12">
                  <c:v>5.5721675816852807</c:v>
                </c:pt>
                <c:pt idx="13">
                  <c:v>5.7578615525174284</c:v>
                </c:pt>
                <c:pt idx="14">
                  <c:v>5.8762997329115709</c:v>
                </c:pt>
                <c:pt idx="15">
                  <c:v>6.0904094816992007</c:v>
                </c:pt>
                <c:pt idx="16">
                  <c:v>6.3097781988091999</c:v>
                </c:pt>
                <c:pt idx="17">
                  <c:v>6.5497634773244569</c:v>
                </c:pt>
                <c:pt idx="18">
                  <c:v>6.8044357342848389</c:v>
                </c:pt>
                <c:pt idx="19">
                  <c:v>7.0544632773063087</c:v>
                </c:pt>
                <c:pt idx="20">
                  <c:v>7.3227842142752158</c:v>
                </c:pt>
                <c:pt idx="21">
                  <c:v>7.5801880653350651</c:v>
                </c:pt>
                <c:pt idx="22">
                  <c:v>7.8445838476698189</c:v>
                </c:pt>
                <c:pt idx="23">
                  <c:v>8.1254366597446985</c:v>
                </c:pt>
                <c:pt idx="24">
                  <c:v>8.3935573625417454</c:v>
                </c:pt>
                <c:pt idx="25">
                  <c:v>8.6643568488225355</c:v>
                </c:pt>
                <c:pt idx="26">
                  <c:v>8.9383336962419886</c:v>
                </c:pt>
                <c:pt idx="27">
                  <c:v>10.235429125948841</c:v>
                </c:pt>
                <c:pt idx="28">
                  <c:v>11.517950755085501</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9"/>
                <c:pt idx="0" formatCode="0.00">
                  <c:v>7.0843020492948998</c:v>
                </c:pt>
                <c:pt idx="1">
                  <c:v>7.5516283691608432</c:v>
                </c:pt>
                <c:pt idx="2">
                  <c:v>7.7074038091161574</c:v>
                </c:pt>
                <c:pt idx="3">
                  <c:v>7.8631792490714716</c:v>
                </c:pt>
                <c:pt idx="4">
                  <c:v>8.1538589715346124</c:v>
                </c:pt>
                <c:pt idx="5">
                  <c:v>8.2744381045001489</c:v>
                </c:pt>
                <c:pt idx="6">
                  <c:v>6.9898142304352957</c:v>
                </c:pt>
                <c:pt idx="7">
                  <c:v>7.0702961527248664</c:v>
                </c:pt>
                <c:pt idx="8">
                  <c:v>7.151704757698969</c:v>
                </c:pt>
                <c:pt idx="9">
                  <c:v>7.2340507153412847</c:v>
                </c:pt>
                <c:pt idx="10">
                  <c:v>7.3564420767662941</c:v>
                </c:pt>
                <c:pt idx="11">
                  <c:v>7.5766946859126323</c:v>
                </c:pt>
                <c:pt idx="12">
                  <c:v>7.8491476694698168</c:v>
                </c:pt>
                <c:pt idx="13">
                  <c:v>8.1107226090287803</c:v>
                </c:pt>
                <c:pt idx="14">
                  <c:v>8.2775587197503047</c:v>
                </c:pt>
                <c:pt idx="15">
                  <c:v>8.579161105369673</c:v>
                </c:pt>
                <c:pt idx="16">
                  <c:v>8.8881714553666775</c:v>
                </c:pt>
                <c:pt idx="17">
                  <c:v>9.2262230056747505</c:v>
                </c:pt>
                <c:pt idx="18">
                  <c:v>9.5849631409803404</c:v>
                </c:pt>
                <c:pt idx="19">
                  <c:v>9.9371605718438047</c:v>
                </c:pt>
                <c:pt idx="20">
                  <c:v>10.315126709115376</c:v>
                </c:pt>
                <c:pt idx="21">
                  <c:v>10.677714662194832</c:v>
                </c:pt>
                <c:pt idx="22">
                  <c:v>11.05015169110824</c:v>
                </c:pt>
                <c:pt idx="23">
                  <c:v>11.445770660395388</c:v>
                </c:pt>
                <c:pt idx="24">
                  <c:v>11.823454740898141</c:v>
                </c:pt>
                <c:pt idx="25">
                  <c:v>12.204912248317836</c:v>
                </c:pt>
                <c:pt idx="26">
                  <c:v>12.590845496355699</c:v>
                </c:pt>
                <c:pt idx="27">
                  <c:v>14.417978908966425</c:v>
                </c:pt>
                <c:pt idx="28">
                  <c:v>16.224583162842439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9"/>
                <c:pt idx="0" formatCode="0.00">
                  <c:v>31.741961474336566</c:v>
                </c:pt>
                <c:pt idx="1">
                  <c:v>33.25696629243933</c:v>
                </c:pt>
                <c:pt idx="2">
                  <c:v>33.761967898473586</c:v>
                </c:pt>
                <c:pt idx="3">
                  <c:v>34.266969504507841</c:v>
                </c:pt>
                <c:pt idx="4">
                  <c:v>35.533723430586718</c:v>
                </c:pt>
                <c:pt idx="5">
                  <c:v>36.059195550874186</c:v>
                </c:pt>
                <c:pt idx="6">
                  <c:v>30.460929795640233</c:v>
                </c:pt>
                <c:pt idx="7">
                  <c:v>30.96740913352896</c:v>
                </c:pt>
                <c:pt idx="8">
                  <c:v>31.481513458788335</c:v>
                </c:pt>
                <c:pt idx="9">
                  <c:v>32.00335121516585</c:v>
                </c:pt>
                <c:pt idx="10">
                  <c:v>32.706859369670468</c:v>
                </c:pt>
                <c:pt idx="11">
                  <c:v>33.853008081159864</c:v>
                </c:pt>
                <c:pt idx="12">
                  <c:v>35.482932338601842</c:v>
                </c:pt>
                <c:pt idx="13">
                  <c:v>37.091752505384399</c:v>
                </c:pt>
                <c:pt idx="14">
                  <c:v>38.289834969025549</c:v>
                </c:pt>
                <c:pt idx="15">
                  <c:v>40.135934765542743</c:v>
                </c:pt>
                <c:pt idx="16">
                  <c:v>42.048788278620556</c:v>
                </c:pt>
                <c:pt idx="17">
                  <c:v>44.036049203196441</c:v>
                </c:pt>
                <c:pt idx="18">
                  <c:v>46.151356755735264</c:v>
                </c:pt>
                <c:pt idx="19">
                  <c:v>48.265057826915516</c:v>
                </c:pt>
                <c:pt idx="20">
                  <c:v>50.534623174021242</c:v>
                </c:pt>
                <c:pt idx="21">
                  <c:v>52.759991493777505</c:v>
                </c:pt>
                <c:pt idx="22">
                  <c:v>55.064934796255713</c:v>
                </c:pt>
                <c:pt idx="23">
                  <c:v>57.517696394956545</c:v>
                </c:pt>
                <c:pt idx="24">
                  <c:v>59.91285002947636</c:v>
                </c:pt>
                <c:pt idx="25">
                  <c:v>62.359048265331467</c:v>
                </c:pt>
                <c:pt idx="26">
                  <c:v>64.860385038452904</c:v>
                </c:pt>
                <c:pt idx="27">
                  <c:v>75.030550451516717</c:v>
                </c:pt>
                <c:pt idx="28">
                  <c:v>85.28489124239465</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9"/>
                <c:pt idx="0" formatCode="0.00">
                  <c:v>0.56043977372187515</c:v>
                </c:pt>
                <c:pt idx="1">
                  <c:v>4.463782787325747</c:v>
                </c:pt>
                <c:pt idx="2">
                  <c:v>5.7648971251937038</c:v>
                </c:pt>
                <c:pt idx="3">
                  <c:v>7.0660114630616615</c:v>
                </c:pt>
                <c:pt idx="4">
                  <c:v>7.3272221242896469</c:v>
                </c:pt>
                <c:pt idx="5">
                  <c:v>7.4355769650928911</c:v>
                </c:pt>
                <c:pt idx="6">
                  <c:v>6.2811880427067184</c:v>
                </c:pt>
                <c:pt idx="7">
                  <c:v>6.1977637639559386</c:v>
                </c:pt>
                <c:pt idx="8">
                  <c:v>6.1115856264899175</c:v>
                </c:pt>
                <c:pt idx="9">
                  <c:v>6.0226012735736099</c:v>
                </c:pt>
                <c:pt idx="10">
                  <c:v>5.9624461003675213</c:v>
                </c:pt>
                <c:pt idx="11">
                  <c:v>5.9740602496164454</c:v>
                </c:pt>
                <c:pt idx="12">
                  <c:v>5.776291310935183</c:v>
                </c:pt>
                <c:pt idx="13">
                  <c:v>5.5424457766666331</c:v>
                </c:pt>
                <c:pt idx="14">
                  <c:v>5.2213411321398464</c:v>
                </c:pt>
                <c:pt idx="15">
                  <c:v>4.9606211507974169</c:v>
                </c:pt>
                <c:pt idx="16">
                  <c:v>4.6720875865133946</c:v>
                </c:pt>
                <c:pt idx="17">
                  <c:v>4.4618023421740887</c:v>
                </c:pt>
                <c:pt idx="18">
                  <c:v>4.232220488517207</c:v>
                </c:pt>
                <c:pt idx="19">
                  <c:v>3.9698532411748682</c:v>
                </c:pt>
                <c:pt idx="20">
                  <c:v>3.6870755105509048</c:v>
                </c:pt>
                <c:pt idx="21">
                  <c:v>3.3676590315177117</c:v>
                </c:pt>
                <c:pt idx="22">
                  <c:v>3.0204394613979915</c:v>
                </c:pt>
                <c:pt idx="23">
                  <c:v>2.6472579930733122</c:v>
                </c:pt>
                <c:pt idx="24">
                  <c:v>2.2374093372003605</c:v>
                </c:pt>
                <c:pt idx="25">
                  <c:v>1.7963511845980242</c:v>
                </c:pt>
                <c:pt idx="26">
                  <c:v>1.3236813273153656</c:v>
                </c:pt>
                <c:pt idx="27">
                  <c:v>0.75788434799511839</c:v>
                </c:pt>
                <c:pt idx="28">
                  <c:v>0</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9"/>
                <c:pt idx="0" formatCode="0.00">
                  <c:v>5.2230494700907748</c:v>
                </c:pt>
                <c:pt idx="1">
                  <c:v>5.6583102327498107</c:v>
                </c:pt>
                <c:pt idx="2">
                  <c:v>5.8033971536361557</c:v>
                </c:pt>
                <c:pt idx="3">
                  <c:v>5.9484840745225007</c:v>
                </c:pt>
                <c:pt idx="4">
                  <c:v>6.1683828769137587</c:v>
                </c:pt>
                <c:pt idx="5">
                  <c:v>6.2596008219008228</c:v>
                </c:pt>
                <c:pt idx="6">
                  <c:v>5.2877846627399423</c:v>
                </c:pt>
                <c:pt idx="7">
                  <c:v>5.3486691240833615</c:v>
                </c:pt>
                <c:pt idx="8">
                  <c:v>5.4102546195780397</c:v>
                </c:pt>
                <c:pt idx="9">
                  <c:v>5.4725492210516693</c:v>
                </c:pt>
                <c:pt idx="10">
                  <c:v>5.5651381143268379</c:v>
                </c:pt>
                <c:pt idx="11">
                  <c:v>5.7317589042616133</c:v>
                </c:pt>
                <c:pt idx="12">
                  <c:v>5.9378692042318741</c:v>
                </c:pt>
                <c:pt idx="13">
                  <c:v>6.1357502791729575</c:v>
                </c:pt>
                <c:pt idx="14">
                  <c:v>6.2619615629611847</c:v>
                </c:pt>
                <c:pt idx="15">
                  <c:v>6.4901233447120799</c:v>
                </c:pt>
                <c:pt idx="16">
                  <c:v>6.7238892411256543</c:v>
                </c:pt>
                <c:pt idx="17">
                  <c:v>6.9796247648468865</c:v>
                </c:pt>
                <c:pt idx="18">
                  <c:v>7.2510111741048648</c:v>
                </c:pt>
                <c:pt idx="19">
                  <c:v>7.5174480366279273</c:v>
                </c:pt>
                <c:pt idx="20">
                  <c:v>7.8033788894104346</c:v>
                </c:pt>
                <c:pt idx="21">
                  <c:v>8.0776761674181259</c:v>
                </c:pt>
                <c:pt idx="22">
                  <c:v>8.3594242574817592</c:v>
                </c:pt>
                <c:pt idx="23">
                  <c:v>8.6587094529275443</c:v>
                </c:pt>
                <c:pt idx="24">
                  <c:v>8.9444269301600006</c:v>
                </c:pt>
                <c:pt idx="25">
                  <c:v>9.2329989995632324</c:v>
                </c:pt>
                <c:pt idx="26">
                  <c:v>9.5249569604672857</c:v>
                </c:pt>
                <c:pt idx="27">
                  <c:v>10.907180824717397</c:v>
                </c:pt>
                <c:pt idx="28">
                  <c:v>12.273874409174992</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9"/>
                <c:pt idx="0" formatCode="0.00">
                  <c:v>11.690422995158354</c:v>
                </c:pt>
                <c:pt idx="1">
                  <c:v>12.664639773654788</c:v>
                </c:pt>
                <c:pt idx="2">
                  <c:v>12.989378699820266</c:v>
                </c:pt>
                <c:pt idx="3">
                  <c:v>13.314117625985745</c:v>
                </c:pt>
                <c:pt idx="4">
                  <c:v>13.806303279367631</c:v>
                </c:pt>
                <c:pt idx="5">
                  <c:v>14.010470666208278</c:v>
                </c:pt>
                <c:pt idx="6">
                  <c:v>11.835315703733189</c:v>
                </c:pt>
                <c:pt idx="7">
                  <c:v>11.971589562713998</c:v>
                </c:pt>
                <c:pt idx="8">
                  <c:v>12.109432502326571</c:v>
                </c:pt>
                <c:pt idx="9">
                  <c:v>12.248862589234955</c:v>
                </c:pt>
                <c:pt idx="10">
                  <c:v>12.456098483368939</c:v>
                </c:pt>
                <c:pt idx="11">
                  <c:v>12.82903531371665</c:v>
                </c:pt>
                <c:pt idx="12">
                  <c:v>13.290359029700801</c:v>
                </c:pt>
                <c:pt idx="13">
                  <c:v>13.733263789084152</c:v>
                </c:pt>
                <c:pt idx="14">
                  <c:v>14.015754564386095</c:v>
                </c:pt>
                <c:pt idx="15">
                  <c:v>14.526434724562829</c:v>
                </c:pt>
                <c:pt idx="16">
                  <c:v>15.04965822197871</c:v>
                </c:pt>
                <c:pt idx="17">
                  <c:v>15.622054953870586</c:v>
                </c:pt>
                <c:pt idx="18">
                  <c:v>16.229482078107221</c:v>
                </c:pt>
                <c:pt idx="19">
                  <c:v>16.825830943312077</c:v>
                </c:pt>
                <c:pt idx="20">
                  <c:v>17.465811980354747</c:v>
                </c:pt>
                <c:pt idx="21">
                  <c:v>18.079754318962294</c:v>
                </c:pt>
                <c:pt idx="22">
                  <c:v>18.710373341390319</c:v>
                </c:pt>
                <c:pt idx="23">
                  <c:v>19.380244563362311</c:v>
                </c:pt>
                <c:pt idx="24">
                  <c:v>20.019748015336869</c:v>
                </c:pt>
                <c:pt idx="25">
                  <c:v>20.66564072135662</c:v>
                </c:pt>
                <c:pt idx="26">
                  <c:v>21.319111855282713</c:v>
                </c:pt>
                <c:pt idx="27">
                  <c:v>24.412856561247615</c:v>
                </c:pt>
                <c:pt idx="28">
                  <c:v>27.471840819116569</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30.159908690191692</c:v>
                </c:pt>
                <c:pt idx="8">
                  <c:v>30.232341840593676</c:v>
                </c:pt>
                <c:pt idx="9">
                  <c:v>30.343932000521242</c:v>
                </c:pt>
                <c:pt idx="10">
                  <c:v>30.392916430186407</c:v>
                </c:pt>
                <c:pt idx="11">
                  <c:v>30.387991643852303</c:v>
                </c:pt>
                <c:pt idx="12">
                  <c:v>30.265166427001606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17.833355669171727</c:v>
                </c:pt>
                <c:pt idx="8">
                  <c:v>18.313525212525828</c:v>
                </c:pt>
                <c:pt idx="9">
                  <c:v>18.760900508738256</c:v>
                </c:pt>
                <c:pt idx="10">
                  <c:v>19.210969382190971</c:v>
                </c:pt>
                <c:pt idx="11">
                  <c:v>19.557014271000739</c:v>
                </c:pt>
                <c:pt idx="12">
                  <c:v>19.83586921047111</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11.861738000000003</c:v>
                </c:pt>
                <c:pt idx="7">
                  <c:v>11.998316089840854</c:v>
                </c:pt>
                <c:pt idx="8">
                  <c:v>12.136466763279877</c:v>
                </c:pt>
                <c:pt idx="9">
                  <c:v>12.276208127314874</c:v>
                </c:pt>
                <c:pt idx="10">
                  <c:v>12.483906674776323</c:v>
                </c:pt>
                <c:pt idx="11">
                  <c:v>12.857676085146986</c:v>
                </c:pt>
                <c:pt idx="12">
                  <c:v>13.320029704532429</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7.0904150968019621</c:v>
                </c:pt>
                <c:pt idx="10">
                  <c:v>9.2899783794343236</c:v>
                </c:pt>
                <c:pt idx="11">
                  <c:v>11.350096288136861</c:v>
                </c:pt>
                <c:pt idx="12">
                  <c:v>13.53179406024233</c:v>
                </c:pt>
                <c:pt idx="13">
                  <c:v>15.704029595273617</c:v>
                </c:pt>
                <c:pt idx="14">
                  <c:v>17.924612955800796</c:v>
                </c:pt>
                <c:pt idx="15">
                  <c:v>20.179146430036777</c:v>
                </c:pt>
                <c:pt idx="16">
                  <c:v>22.383817269406066</c:v>
                </c:pt>
                <c:pt idx="17">
                  <c:v>24.684078723035721</c:v>
                </c:pt>
                <c:pt idx="18">
                  <c:v>27.02816846730051</c:v>
                </c:pt>
                <c:pt idx="19">
                  <c:v>27.02816846730051</c:v>
                </c:pt>
                <c:pt idx="20">
                  <c:v>27.02816846730051</c:v>
                </c:pt>
                <c:pt idx="21">
                  <c:v>27.02816846730051</c:v>
                </c:pt>
                <c:pt idx="22">
                  <c:v>27.02816846730051</c:v>
                </c:pt>
                <c:pt idx="23">
                  <c:v>27.02816846730051</c:v>
                </c:pt>
                <c:pt idx="24">
                  <c:v>27.02816846730051</c:v>
                </c:pt>
                <c:pt idx="25">
                  <c:v>27.02816846730051</c:v>
                </c:pt>
                <c:pt idx="26">
                  <c:v>27.02816846730051</c:v>
                </c:pt>
                <c:pt idx="27">
                  <c:v>27.02816846730051</c:v>
                </c:pt>
                <c:pt idx="28">
                  <c:v>27.02816846730051</c:v>
                </c:pt>
                <c:pt idx="29">
                  <c:v>27.02816846730051</c:v>
                </c:pt>
                <c:pt idx="30">
                  <c:v>27.02816846730051</c:v>
                </c:pt>
                <c:pt idx="31">
                  <c:v>27.02816846730051</c:v>
                </c:pt>
                <c:pt idx="32">
                  <c:v>27.02816846730051</c:v>
                </c:pt>
                <c:pt idx="33">
                  <c:v>27.02816846730051</c:v>
                </c:pt>
                <c:pt idx="34">
                  <c:v>27.02816846730051</c:v>
                </c:pt>
                <c:pt idx="35">
                  <c:v>27.02816846730051</c:v>
                </c:pt>
                <c:pt idx="36">
                  <c:v>27.02816846730051</c:v>
                </c:pt>
                <c:pt idx="37">
                  <c:v>27.02816846730051</c:v>
                </c:pt>
                <c:pt idx="38">
                  <c:v>27.02816846730051</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2.607632718650521</c:v>
                </c:pt>
                <c:pt idx="20">
                  <c:v>5.288986094793735</c:v>
                </c:pt>
                <c:pt idx="21">
                  <c:v>8.0385178596578086</c:v>
                </c:pt>
                <c:pt idx="22">
                  <c:v>10.925898652456659</c:v>
                </c:pt>
                <c:pt idx="23">
                  <c:v>13.792055542739348</c:v>
                </c:pt>
                <c:pt idx="24">
                  <c:v>16.773084319022132</c:v>
                </c:pt>
                <c:pt idx="25">
                  <c:v>19.809656788468175</c:v>
                </c:pt>
                <c:pt idx="26">
                  <c:v>22.874110309107877</c:v>
                </c:pt>
                <c:pt idx="27">
                  <c:v>25.982071336450979</c:v>
                </c:pt>
                <c:pt idx="28">
                  <c:v>29.137161741740073</c:v>
                </c:pt>
                <c:pt idx="29">
                  <c:v>29.137161741740073</c:v>
                </c:pt>
                <c:pt idx="30">
                  <c:v>29.137161741740073</c:v>
                </c:pt>
                <c:pt idx="31">
                  <c:v>29.137161741740073</c:v>
                </c:pt>
                <c:pt idx="32">
                  <c:v>29.137161741740073</c:v>
                </c:pt>
                <c:pt idx="33">
                  <c:v>29.137161741740073</c:v>
                </c:pt>
                <c:pt idx="34">
                  <c:v>29.137161741740073</c:v>
                </c:pt>
                <c:pt idx="35">
                  <c:v>29.137161741740073</c:v>
                </c:pt>
                <c:pt idx="36">
                  <c:v>29.137161741740073</c:v>
                </c:pt>
                <c:pt idx="37">
                  <c:v>29.137161741740073</c:v>
                </c:pt>
                <c:pt idx="38">
                  <c:v>29.137161741740073</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3.278776378521826</c:v>
                </c:pt>
                <c:pt idx="30">
                  <c:v>6.5174410675641568</c:v>
                </c:pt>
                <c:pt idx="31">
                  <c:v>9.7180050043152093</c:v>
                </c:pt>
                <c:pt idx="32">
                  <c:v>12.882318719061722</c:v>
                </c:pt>
                <c:pt idx="33">
                  <c:v>16.012089596246248</c:v>
                </c:pt>
                <c:pt idx="34">
                  <c:v>19.534945670618008</c:v>
                </c:pt>
                <c:pt idx="35">
                  <c:v>23.011595836851761</c:v>
                </c:pt>
                <c:pt idx="36">
                  <c:v>26.44443542564408</c:v>
                </c:pt>
                <c:pt idx="37">
                  <c:v>29.83566240303707</c:v>
                </c:pt>
                <c:pt idx="38">
                  <c:v>33.336333979294558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6.1257312051522987</c:v>
                </c:pt>
                <c:pt idx="10">
                  <c:v>8.0260336915618069</c:v>
                </c:pt>
                <c:pt idx="11">
                  <c:v>9.8058629945491873</c:v>
                </c:pt>
                <c:pt idx="12">
                  <c:v>11.690730656080824</c:v>
                </c:pt>
                <c:pt idx="13">
                  <c:v>13.567423461821292</c:v>
                </c:pt>
                <c:pt idx="14">
                  <c:v>15.485886146940901</c:v>
                </c:pt>
                <c:pt idx="15">
                  <c:v>17.433679875183536</c:v>
                </c:pt>
                <c:pt idx="16">
                  <c:v>19.338395011523737</c:v>
                </c:pt>
                <c:pt idx="17">
                  <c:v>21.325695215268315</c:v>
                </c:pt>
                <c:pt idx="18">
                  <c:v>23.350860667231327</c:v>
                </c:pt>
                <c:pt idx="19">
                  <c:v>25.581184326587202</c:v>
                </c:pt>
                <c:pt idx="20">
                  <c:v>27.87456169953289</c:v>
                </c:pt>
                <c:pt idx="21">
                  <c:v>30.226252450867079</c:v>
                </c:pt>
                <c:pt idx="22">
                  <c:v>32.695846289635014</c:v>
                </c:pt>
                <c:pt idx="23">
                  <c:v>35.147287199277955</c:v>
                </c:pt>
                <c:pt idx="24">
                  <c:v>37.696978711204117</c:v>
                </c:pt>
                <c:pt idx="25">
                  <c:v>40.294177071814914</c:v>
                </c:pt>
                <c:pt idx="26">
                  <c:v>42.915222260117417</c:v>
                </c:pt>
                <c:pt idx="27">
                  <c:v>45.573479675765498</c:v>
                </c:pt>
                <c:pt idx="28">
                  <c:v>48.272047126615952</c:v>
                </c:pt>
                <c:pt idx="29">
                  <c:v>61.69337719609797</c:v>
                </c:pt>
                <c:pt idx="30">
                  <c:v>76.214555126789165</c:v>
                </c:pt>
                <c:pt idx="31" formatCode="0.00">
                  <c:v>76.214555126789165</c:v>
                </c:pt>
                <c:pt idx="32" formatCode="0.00">
                  <c:v>76.214555126789165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0.58418855374139789</c:v>
                </c:pt>
                <c:pt idx="10">
                  <c:v>0.76541344331425865</c:v>
                </c:pt>
                <c:pt idx="11">
                  <c:v>0.93514924653465259</c:v>
                </c:pt>
                <c:pt idx="12">
                  <c:v>1.114902173378383</c:v>
                </c:pt>
                <c:pt idx="13">
                  <c:v>1.2938754941601185</c:v>
                </c:pt>
                <c:pt idx="14">
                  <c:v>1.4768322553846749</c:v>
                </c:pt>
                <c:pt idx="15">
                  <c:v>1.6625862107870228</c:v>
                </c:pt>
                <c:pt idx="16">
                  <c:v>1.8442319186254663</c:v>
                </c:pt>
                <c:pt idx="17">
                  <c:v>2.0337534619310329</c:v>
                </c:pt>
                <c:pt idx="18">
                  <c:v>2.2268860753036597</c:v>
                </c:pt>
                <c:pt idx="19">
                  <c:v>2.4395838756639576</c:v>
                </c:pt>
                <c:pt idx="20">
                  <c:v>2.6582948777982862</c:v>
                </c:pt>
                <c:pt idx="21">
                  <c:v>2.8825670132967267</c:v>
                </c:pt>
                <c:pt idx="22">
                  <c:v>3.1180831345044373</c:v>
                </c:pt>
                <c:pt idx="23">
                  <c:v>3.3518680773341649</c:v>
                </c:pt>
                <c:pt idx="24">
                  <c:v>3.5950228203281211</c:v>
                </c:pt>
                <c:pt idx="25">
                  <c:v>3.8427081175198428</c:v>
                </c:pt>
                <c:pt idx="26">
                  <c:v>4.0926675993458534</c:v>
                </c:pt>
                <c:pt idx="27">
                  <c:v>4.3461758750295205</c:v>
                </c:pt>
                <c:pt idx="28">
                  <c:v>4.6035283711625512</c:v>
                </c:pt>
                <c:pt idx="29">
                  <c:v>5.8834714734622375</c:v>
                </c:pt>
                <c:pt idx="30">
                  <c:v>7.2683030388461267</c:v>
                </c:pt>
                <c:pt idx="31" formatCode="0.00">
                  <c:v>7.2683030388461267</c:v>
                </c:pt>
                <c:pt idx="32" formatCode="0.00">
                  <c:v>7.2683030388461267</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0.42029562285436534</c:v>
                </c:pt>
                <c:pt idx="10">
                  <c:v>0.55067823194851118</c:v>
                </c:pt>
                <c:pt idx="11">
                  <c:v>0.67279499489827133</c:v>
                </c:pt>
                <c:pt idx="12">
                  <c:v>0.8021185974643088</c:v>
                </c:pt>
                <c:pt idx="13">
                  <c:v>0.93088131089051551</c:v>
                </c:pt>
                <c:pt idx="14">
                  <c:v>1.0625099185066993</c:v>
                </c:pt>
                <c:pt idx="15">
                  <c:v>1.1961509730660318</c:v>
                </c:pt>
                <c:pt idx="16">
                  <c:v>1.3268363407026191</c:v>
                </c:pt>
                <c:pt idx="17">
                  <c:v>1.4631879939107959</c:v>
                </c:pt>
                <c:pt idx="18">
                  <c:v>1.6021376386976951</c:v>
                </c:pt>
                <c:pt idx="19">
                  <c:v>1.7551634963761007</c:v>
                </c:pt>
                <c:pt idx="20">
                  <c:v>1.9125155640919667</c:v>
                </c:pt>
                <c:pt idx="21">
                  <c:v>2.0738686003240354</c:v>
                </c:pt>
                <c:pt idx="22">
                  <c:v>2.2433111445527558</c:v>
                </c:pt>
                <c:pt idx="23">
                  <c:v>2.4115081890365966</c:v>
                </c:pt>
                <c:pt idx="24">
                  <c:v>2.5864463549799801</c:v>
                </c:pt>
                <c:pt idx="25">
                  <c:v>2.7646440371980834</c:v>
                </c:pt>
                <c:pt idx="26">
                  <c:v>2.9444778860977028</c:v>
                </c:pt>
                <c:pt idx="27">
                  <c:v>3.1268649218326909</c:v>
                </c:pt>
                <c:pt idx="28">
                  <c:v>3.3120176896550442</c:v>
                </c:pt>
                <c:pt idx="29">
                  <c:v>4.2328753133689991</c:v>
                </c:pt>
                <c:pt idx="30">
                  <c:v>5.229195151533883</c:v>
                </c:pt>
                <c:pt idx="31" formatCode="0.00">
                  <c:v>5.229195151533883</c:v>
                </c:pt>
                <c:pt idx="32" formatCode="0.00">
                  <c:v>5.229195151533883</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5.3308005933773419</c:v>
                </c:pt>
                <c:pt idx="10">
                  <c:v>6.9845025406041286</c:v>
                </c:pt>
                <c:pt idx="11">
                  <c:v>8.5333650007289386</c:v>
                </c:pt>
                <c:pt idx="12">
                  <c:v>10.173635086376745</c:v>
                </c:pt>
                <c:pt idx="13">
                  <c:v>11.80679115989394</c:v>
                </c:pt>
                <c:pt idx="14">
                  <c:v>13.476296673228592</c:v>
                </c:pt>
                <c:pt idx="15">
                  <c:v>15.171326966683065</c:v>
                </c:pt>
                <c:pt idx="16">
                  <c:v>16.828868938240191</c:v>
                </c:pt>
                <c:pt idx="17">
                  <c:v>18.558278987513994</c:v>
                </c:pt>
                <c:pt idx="18">
                  <c:v>20.320640545907462</c:v>
                </c:pt>
                <c:pt idx="19">
                  <c:v>22.261537116216935</c:v>
                </c:pt>
                <c:pt idx="20">
                  <c:v>24.257304976591591</c:v>
                </c:pt>
                <c:pt idx="21">
                  <c:v>26.303818940852388</c:v>
                </c:pt>
                <c:pt idx="22">
                  <c:v>28.452935815264411</c:v>
                </c:pt>
                <c:pt idx="23">
                  <c:v>30.586255449786179</c:v>
                </c:pt>
                <c:pt idx="24">
                  <c:v>32.805075794575899</c:v>
                </c:pt>
                <c:pt idx="25">
                  <c:v>35.065238067157765</c:v>
                </c:pt>
                <c:pt idx="26">
                  <c:v>37.346152586116723</c:v>
                </c:pt>
                <c:pt idx="27">
                  <c:v>39.659450335251996</c:v>
                </c:pt>
                <c:pt idx="28">
                  <c:v>42.00782712268969</c:v>
                </c:pt>
                <c:pt idx="29">
                  <c:v>53.687483297960782</c:v>
                </c:pt>
                <c:pt idx="30">
                  <c:v>66.324261069789586</c:v>
                </c:pt>
                <c:pt idx="31" formatCode="0.00">
                  <c:v>66.324261069789586</c:v>
                </c:pt>
                <c:pt idx="32" formatCode="0.00">
                  <c:v>66.324261069789586</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1.2967926505109255</c:v>
                </c:pt>
                <c:pt idx="10">
                  <c:v>1.6990790414075405</c:v>
                </c:pt>
                <c:pt idx="11">
                  <c:v>2.0758617440727698</c:v>
                </c:pt>
                <c:pt idx="12">
                  <c:v>2.474880644641583</c:v>
                </c:pt>
                <c:pt idx="13">
                  <c:v>2.8721689611292573</c:v>
                </c:pt>
                <c:pt idx="14">
                  <c:v>3.278299793028975</c:v>
                </c:pt>
                <c:pt idx="15">
                  <c:v>3.6906398887504173</c:v>
                </c:pt>
                <c:pt idx="16">
                  <c:v>4.0938604198839705</c:v>
                </c:pt>
                <c:pt idx="17">
                  <c:v>4.5145638775229937</c:v>
                </c:pt>
                <c:pt idx="18">
                  <c:v>4.9432832558668185</c:v>
                </c:pt>
                <c:pt idx="19">
                  <c:v>5.4154338013038545</c:v>
                </c:pt>
                <c:pt idx="20">
                  <c:v>5.9009325642242043</c:v>
                </c:pt>
                <c:pt idx="21">
                  <c:v>6.3987760347375131</c:v>
                </c:pt>
                <c:pt idx="22">
                  <c:v>6.9215791145017178</c:v>
                </c:pt>
                <c:pt idx="23">
                  <c:v>7.4405392922047406</c:v>
                </c:pt>
                <c:pt idx="24">
                  <c:v>7.9802987271200276</c:v>
                </c:pt>
                <c:pt idx="25">
                  <c:v>8.5301151707678127</c:v>
                </c:pt>
                <c:pt idx="26">
                  <c:v>9.0849798918951272</c:v>
                </c:pt>
                <c:pt idx="27">
                  <c:v>9.6477222918357537</c:v>
                </c:pt>
                <c:pt idx="28">
                  <c:v>10.218998164049587</c:v>
                </c:pt>
                <c:pt idx="29">
                  <c:v>13.060239741797341</c:v>
                </c:pt>
                <c:pt idx="30">
                  <c:v>16.134314686751381</c:v>
                </c:pt>
                <c:pt idx="31" formatCode="0.00">
                  <c:v>16.134314686751381</c:v>
                </c:pt>
                <c:pt idx="32" formatCode="0.00">
                  <c:v>16.134314686751381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0.49143007076350592</c:v>
                </c:pt>
                <c:pt idx="10">
                  <c:v>0.64387975457967206</c:v>
                </c:pt>
                <c:pt idx="11">
                  <c:v>0.78666460932131976</c:v>
                </c:pt>
                <c:pt idx="12">
                  <c:v>0.93787605123167472</c:v>
                </c:pt>
                <c:pt idx="13">
                  <c:v>1.0884316742976514</c:v>
                </c:pt>
                <c:pt idx="14">
                  <c:v>1.2423382401477008</c:v>
                </c:pt>
                <c:pt idx="15">
                  <c:v>1.3985978567789197</c:v>
                </c:pt>
                <c:pt idx="16">
                  <c:v>1.5514015405985255</c:v>
                </c:pt>
                <c:pt idx="17">
                  <c:v>1.7108305209189649</c:v>
                </c:pt>
                <c:pt idx="18">
                  <c:v>1.8732971992689573</c:v>
                </c:pt>
                <c:pt idx="19">
                  <c:v>2.0522224699078162</c:v>
                </c:pt>
                <c:pt idx="20">
                  <c:v>2.2362061555984623</c:v>
                </c:pt>
                <c:pt idx="21">
                  <c:v>2.4248679681458363</c:v>
                </c:pt>
                <c:pt idx="22">
                  <c:v>2.6229884266344601</c:v>
                </c:pt>
                <c:pt idx="23">
                  <c:v>2.8196525862836972</c:v>
                </c:pt>
                <c:pt idx="24">
                  <c:v>3.0241987927964971</c:v>
                </c:pt>
                <c:pt idx="25">
                  <c:v>3.2325561841669028</c:v>
                </c:pt>
                <c:pt idx="26">
                  <c:v>3.4428266611474259</c:v>
                </c:pt>
                <c:pt idx="27">
                  <c:v>3.6560824482738332</c:v>
                </c:pt>
                <c:pt idx="28">
                  <c:v>3.8725720637855474</c:v>
                </c:pt>
                <c:pt idx="29">
                  <c:v>4.9492835558337749</c:v>
                </c:pt>
                <c:pt idx="30">
                  <c:v>6.1142291368685555</c:v>
                </c:pt>
                <c:pt idx="31" formatCode="0.00">
                  <c:v>6.1142291368685555</c:v>
                </c:pt>
                <c:pt idx="32" formatCode="0.00">
                  <c:v>6.1142291368685555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0.86572908056630216</c:v>
                </c:pt>
                <c:pt idx="10">
                  <c:v>1.1342924682274262</c:v>
                </c:pt>
                <c:pt idx="11">
                  <c:v>1.3858297842533449</c:v>
                </c:pt>
                <c:pt idx="12">
                  <c:v>1.652211819794581</c:v>
                </c:pt>
                <c:pt idx="13">
                  <c:v>1.9174385303385506</c:v>
                </c:pt>
                <c:pt idx="14">
                  <c:v>2.1885684380779589</c:v>
                </c:pt>
                <c:pt idx="15">
                  <c:v>2.4638436039334262</c:v>
                </c:pt>
                <c:pt idx="16">
                  <c:v>2.7330306166344713</c:v>
                </c:pt>
                <c:pt idx="17">
                  <c:v>3.0138891003939201</c:v>
                </c:pt>
                <c:pt idx="18">
                  <c:v>3.3000989529006608</c:v>
                </c:pt>
                <c:pt idx="19">
                  <c:v>3.615303127931293</c:v>
                </c:pt>
                <c:pt idx="20">
                  <c:v>3.9394184731821413</c:v>
                </c:pt>
                <c:pt idx="21">
                  <c:v>4.2717750529511695</c:v>
                </c:pt>
                <c:pt idx="22">
                  <c:v>4.6207944812947623</c:v>
                </c:pt>
                <c:pt idx="23">
                  <c:v>4.9672484169461955</c:v>
                </c:pt>
                <c:pt idx="24">
                  <c:v>5.3275877812478747</c:v>
                </c:pt>
                <c:pt idx="25">
                  <c:v>5.6946411294079642</c:v>
                </c:pt>
                <c:pt idx="26">
                  <c:v>6.065064669879888</c:v>
                </c:pt>
                <c:pt idx="27">
                  <c:v>6.4407472898456373</c:v>
                </c:pt>
                <c:pt idx="28">
                  <c:v>6.8221267921172899</c:v>
                </c:pt>
                <c:pt idx="29">
                  <c:v>8.7189184324779845</c:v>
                </c:pt>
                <c:pt idx="30">
                  <c:v>10.771147888465748</c:v>
                </c:pt>
                <c:pt idx="31" formatCode="0.00">
                  <c:v>10.771147888465748</c:v>
                </c:pt>
                <c:pt idx="32" formatCode="0.00">
                  <c:v>10.771147888465748</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8.8630188710024527</c:v>
                </c:pt>
                <c:pt idx="10">
                  <c:v>11.612472974292899</c:v>
                </c:pt>
                <c:pt idx="11">
                  <c:v>14.187620360171081</c:v>
                </c:pt>
                <c:pt idx="12">
                  <c:v>16.91474257530291</c:v>
                </c:pt>
                <c:pt idx="13">
                  <c:v>19.630036994092023</c:v>
                </c:pt>
                <c:pt idx="14">
                  <c:v>22.405766194750996</c:v>
                </c:pt>
                <c:pt idx="15">
                  <c:v>25.223933037545976</c:v>
                </c:pt>
                <c:pt idx="16">
                  <c:v>27.979771586757579</c:v>
                </c:pt>
                <c:pt idx="17">
                  <c:v>30.855098403794656</c:v>
                </c:pt>
                <c:pt idx="18">
                  <c:v>33.785210584125636</c:v>
                </c:pt>
                <c:pt idx="19">
                  <c:v>37.044751482438798</c:v>
                </c:pt>
                <c:pt idx="20">
                  <c:v>40.396443202617803</c:v>
                </c:pt>
                <c:pt idx="21">
                  <c:v>43.833357908697906</c:v>
                </c:pt>
                <c:pt idx="22">
                  <c:v>47.442583899696459</c:v>
                </c:pt>
                <c:pt idx="23">
                  <c:v>51.025280012549828</c:v>
                </c:pt>
                <c:pt idx="24">
                  <c:v>54.751565982903301</c:v>
                </c:pt>
                <c:pt idx="25">
                  <c:v>58.547281569710862</c:v>
                </c:pt>
                <c:pt idx="26">
                  <c:v>62.377848470510486</c:v>
                </c:pt>
                <c:pt idx="27">
                  <c:v>66.262799754689368</c:v>
                </c:pt>
                <c:pt idx="28">
                  <c:v>70.206662761300734</c:v>
                </c:pt>
                <c:pt idx="29">
                  <c:v>74.30513323445301</c:v>
                </c:pt>
                <c:pt idx="30">
                  <c:v>78.353464095755925</c:v>
                </c:pt>
                <c:pt idx="31">
                  <c:v>82.354169016694726</c:v>
                </c:pt>
                <c:pt idx="32">
                  <c:v>86.309561160127885</c:v>
                </c:pt>
                <c:pt idx="33">
                  <c:v>90.221774756608525</c:v>
                </c:pt>
                <c:pt idx="34">
                  <c:v>94.625344849573239</c:v>
                </c:pt>
                <c:pt idx="35">
                  <c:v>98.971157557365416</c:v>
                </c:pt>
                <c:pt idx="36">
                  <c:v>103.26220704335583</c:v>
                </c:pt>
                <c:pt idx="37">
                  <c:v>107.50124076509707</c:v>
                </c:pt>
                <c:pt idx="38">
                  <c:v>111.87708023541892</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117.00343951232594</c:v>
                </c:pt>
                <c:pt idx="10">
                  <c:v>116.27568173068835</c:v>
                </c:pt>
                <c:pt idx="11">
                  <c:v>115.51780565319521</c:v>
                </c:pt>
                <c:pt idx="12">
                  <c:v>114.78618916533813</c:v>
                </c:pt>
                <c:pt idx="13">
                  <c:v>114.05252896353326</c:v>
                </c:pt>
                <c:pt idx="14">
                  <c:v>113.3293112315732</c:v>
                </c:pt>
                <c:pt idx="15">
                  <c:v>112.61342626039388</c:v>
                </c:pt>
                <c:pt idx="16">
                  <c:v>111.88677164123897</c:v>
                </c:pt>
                <c:pt idx="17">
                  <c:v>111.18076328893511</c:v>
                </c:pt>
                <c:pt idx="18">
                  <c:v>110.48422124868588</c:v>
                </c:pt>
                <c:pt idx="19">
                  <c:v>109.84460089073781</c:v>
                </c:pt>
                <c:pt idx="20">
                  <c:v>109.22090318773661</c:v>
                </c:pt>
                <c:pt idx="21">
                  <c:v>108.61193108533861</c:v>
                </c:pt>
                <c:pt idx="22">
                  <c:v>108.03273248986831</c:v>
                </c:pt>
                <c:pt idx="23">
                  <c:v>107.44894982138666</c:v>
                </c:pt>
                <c:pt idx="24">
                  <c:v>106.88997791105733</c:v>
                </c:pt>
                <c:pt idx="25">
                  <c:v>106.34300267968875</c:v>
                </c:pt>
                <c:pt idx="26">
                  <c:v>105.80204937450497</c:v>
                </c:pt>
                <c:pt idx="27">
                  <c:v>105.27049309642865</c:v>
                </c:pt>
                <c:pt idx="28">
                  <c:v>104.74911612017111</c:v>
                </c:pt>
                <c:pt idx="29">
                  <c:v>102.19334172133928</c:v>
                </c:pt>
                <c:pt idx="30">
                  <c:v>99.920974831580125</c:v>
                </c:pt>
                <c:pt idx="31" formatCode="0.00">
                  <c:v>99.920974831580125</c:v>
                </c:pt>
                <c:pt idx="32" formatCode="0.00">
                  <c:v>99.920974831580125</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11.158189581348996</c:v>
                </c:pt>
                <c:pt idx="10">
                  <c:v>11.088785986628528</c:v>
                </c:pt>
                <c:pt idx="11">
                  <c:v>11.016510120319943</c:v>
                </c:pt>
                <c:pt idx="12">
                  <c:v>10.946738534917191</c:v>
                </c:pt>
                <c:pt idx="13">
                  <c:v>10.876772047998941</c:v>
                </c:pt>
                <c:pt idx="14">
                  <c:v>10.807801421191396</c:v>
                </c:pt>
                <c:pt idx="15">
                  <c:v>10.739530092928298</c:v>
                </c:pt>
                <c:pt idx="16">
                  <c:v>10.670231702774226</c:v>
                </c:pt>
                <c:pt idx="17">
                  <c:v>10.602902271486935</c:v>
                </c:pt>
                <c:pt idx="18">
                  <c:v>10.536475607716406</c:v>
                </c:pt>
                <c:pt idx="19">
                  <c:v>10.475477356350275</c:v>
                </c:pt>
                <c:pt idx="20">
                  <c:v>10.415997590280611</c:v>
                </c:pt>
                <c:pt idx="21">
                  <c:v>10.357922150818048</c:v>
                </c:pt>
                <c:pt idx="22">
                  <c:v>10.30268610168611</c:v>
                </c:pt>
                <c:pt idx="23">
                  <c:v>10.247012886297105</c:v>
                </c:pt>
                <c:pt idx="24">
                  <c:v>10.193705782060682</c:v>
                </c:pt>
                <c:pt idx="25">
                  <c:v>10.14154275716713</c:v>
                </c:pt>
                <c:pt idx="26">
                  <c:v>10.08995402132264</c:v>
                </c:pt>
                <c:pt idx="27">
                  <c:v>10.039261445543216</c:v>
                </c:pt>
                <c:pt idx="28">
                  <c:v>9.9895396325035293</c:v>
                </c:pt>
                <c:pt idx="29">
                  <c:v>9.7458047868597859</c:v>
                </c:pt>
                <c:pt idx="30">
                  <c:v>9.5290974775704562</c:v>
                </c:pt>
                <c:pt idx="31" formatCode="0.00">
                  <c:v>9.5290974775704562</c:v>
                </c:pt>
                <c:pt idx="32" formatCode="0.00">
                  <c:v>9.5290974775704562</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8.0277818009015078</c:v>
                </c:pt>
                <c:pt idx="10">
                  <c:v>7.9778492459335038</c:v>
                </c:pt>
                <c:pt idx="11">
                  <c:v>7.925850229429404</c:v>
                </c:pt>
                <c:pt idx="12">
                  <c:v>7.8756529228293717</c:v>
                </c:pt>
                <c:pt idx="13">
                  <c:v>7.8253153939443827</c:v>
                </c:pt>
                <c:pt idx="14">
                  <c:v>7.7756943386068871</c:v>
                </c:pt>
                <c:pt idx="15">
                  <c:v>7.7265763950051802</c:v>
                </c:pt>
                <c:pt idx="16">
                  <c:v>7.6767195296727859</c:v>
                </c:pt>
                <c:pt idx="17">
                  <c:v>7.6282792357332889</c:v>
                </c:pt>
                <c:pt idx="18">
                  <c:v>7.5804884396884731</c:v>
                </c:pt>
                <c:pt idx="19">
                  <c:v>7.5366031258000659</c:v>
                </c:pt>
                <c:pt idx="20">
                  <c:v>7.4938102891938438</c:v>
                </c:pt>
                <c:pt idx="21">
                  <c:v>7.4520277981725229</c:v>
                </c:pt>
                <c:pt idx="22">
                  <c:v>7.4122881122008595</c:v>
                </c:pt>
                <c:pt idx="23">
                  <c:v>7.3722339060916022</c:v>
                </c:pt>
                <c:pt idx="24">
                  <c:v>7.3338820033812198</c:v>
                </c:pt>
                <c:pt idx="25">
                  <c:v>7.2963532108412181</c:v>
                </c:pt>
                <c:pt idx="26">
                  <c:v>7.2592375917056433</c:v>
                </c:pt>
                <c:pt idx="27">
                  <c:v>7.2227667167204128</c:v>
                </c:pt>
                <c:pt idx="28">
                  <c:v>7.1869942589289604</c:v>
                </c:pt>
                <c:pt idx="29">
                  <c:v>7.0116387369744899</c:v>
                </c:pt>
                <c:pt idx="30">
                  <c:v>6.8557282300815894</c:v>
                </c:pt>
                <c:pt idx="31" formatCode="0.00">
                  <c:v>6.8557282300815894</c:v>
                </c:pt>
                <c:pt idx="32" formatCode="0.00">
                  <c:v>6.8557282300815894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101.82000872889915</c:v>
                </c:pt>
                <c:pt idx="10">
                  <c:v>101.18669141799174</c:v>
                </c:pt>
                <c:pt idx="11">
                  <c:v>100.52716423530885</c:v>
                </c:pt>
                <c:pt idx="12">
                  <c:v>99.890488959006689</c:v>
                </c:pt>
                <c:pt idx="13">
                  <c:v>99.25203517967185</c:v>
                </c:pt>
                <c:pt idx="14">
                  <c:v>98.622668760291404</c:v>
                </c:pt>
                <c:pt idx="15">
                  <c:v>97.999683535940903</c:v>
                </c:pt>
                <c:pt idx="16">
                  <c:v>97.367326231116067</c:v>
                </c:pt>
                <c:pt idx="17">
                  <c:v>96.752935945720424</c:v>
                </c:pt>
                <c:pt idx="18">
                  <c:v>96.146783537604676</c:v>
                </c:pt>
                <c:pt idx="19">
                  <c:v>95.590166136433368</c:v>
                </c:pt>
                <c:pt idx="20">
                  <c:v>95.047405121642129</c:v>
                </c:pt>
                <c:pt idx="21">
                  <c:v>94.517458779549429</c:v>
                </c:pt>
                <c:pt idx="22">
                  <c:v>94.013422263252494</c:v>
                </c:pt>
                <c:pt idx="23">
                  <c:v>93.505396544963077</c:v>
                </c:pt>
                <c:pt idx="24">
                  <c:v>93.018961915125161</c:v>
                </c:pt>
                <c:pt idx="25">
                  <c:v>92.542967166042814</c:v>
                </c:pt>
                <c:pt idx="26">
                  <c:v>92.072212883217333</c:v>
                </c:pt>
                <c:pt idx="27">
                  <c:v>91.609636183769695</c:v>
                </c:pt>
                <c:pt idx="28">
                  <c:v>91.155917827327741</c:v>
                </c:pt>
                <c:pt idx="29">
                  <c:v>88.931803966378041</c:v>
                </c:pt>
                <c:pt idx="30">
                  <c:v>86.95432007774275</c:v>
                </c:pt>
                <c:pt idx="31" formatCode="0.00">
                  <c:v>86.95432007774275</c:v>
                </c:pt>
                <c:pt idx="32" formatCode="0.00">
                  <c:v>86.95432007774275</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24.769157405480968</c:v>
                </c:pt>
                <c:pt idx="10">
                  <c:v>24.615094011092069</c:v>
                </c:pt>
                <c:pt idx="11">
                  <c:v>24.45465469464532</c:v>
                </c:pt>
                <c:pt idx="12">
                  <c:v>24.299774427674471</c:v>
                </c:pt>
                <c:pt idx="13">
                  <c:v>24.144461514683329</c:v>
                </c:pt>
                <c:pt idx="14">
                  <c:v>23.991359230545207</c:v>
                </c:pt>
                <c:pt idx="15">
                  <c:v>23.839809262362511</c:v>
                </c:pt>
                <c:pt idx="16">
                  <c:v>23.685979403032849</c:v>
                </c:pt>
                <c:pt idx="17">
                  <c:v>23.536520275329547</c:v>
                </c:pt>
                <c:pt idx="18">
                  <c:v>23.38906512780245</c:v>
                </c:pt>
                <c:pt idx="19">
                  <c:v>23.253660071405818</c:v>
                </c:pt>
                <c:pt idx="20">
                  <c:v>23.12162577699992</c:v>
                </c:pt>
                <c:pt idx="21">
                  <c:v>22.992708832996289</c:v>
                </c:pt>
                <c:pt idx="22">
                  <c:v>22.870094820621667</c:v>
                </c:pt>
                <c:pt idx="23">
                  <c:v>22.746510378433619</c:v>
                </c:pt>
                <c:pt idx="24">
                  <c:v>22.628178273925439</c:v>
                </c:pt>
                <c:pt idx="25">
                  <c:v>22.512385818087076</c:v>
                </c:pt>
                <c:pt idx="26">
                  <c:v>22.397868179794049</c:v>
                </c:pt>
                <c:pt idx="27">
                  <c:v>22.285339854332666</c:v>
                </c:pt>
                <c:pt idx="28">
                  <c:v>22.174966446111995</c:v>
                </c:pt>
                <c:pt idx="29">
                  <c:v>21.633919288512022</c:v>
                </c:pt>
                <c:pt idx="30">
                  <c:v>21.152868360350904</c:v>
                </c:pt>
                <c:pt idx="31" formatCode="0.00">
                  <c:v>21.152868360350904</c:v>
                </c:pt>
                <c:pt idx="32" formatCode="0.00">
                  <c:v>21.152868360350904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9.3864726729690666</c:v>
                </c:pt>
                <c:pt idx="10">
                  <c:v>9.3280891027222932</c:v>
                </c:pt>
                <c:pt idx="11">
                  <c:v>9.2672893252068924</c:v>
                </c:pt>
                <c:pt idx="12">
                  <c:v>9.2085961944836647</c:v>
                </c:pt>
                <c:pt idx="13">
                  <c:v>9.1497391090493423</c:v>
                </c:pt>
                <c:pt idx="14">
                  <c:v>9.0917197593110419</c:v>
                </c:pt>
                <c:pt idx="15">
                  <c:v>9.0342886722680316</c:v>
                </c:pt>
                <c:pt idx="16">
                  <c:v>8.9759936020221183</c:v>
                </c:pt>
                <c:pt idx="17">
                  <c:v>8.919354855901414</c:v>
                </c:pt>
                <c:pt idx="18">
                  <c:v>8.8634755342880975</c:v>
                </c:pt>
                <c:pt idx="19">
                  <c:v>8.8121626922385108</c:v>
                </c:pt>
                <c:pt idx="20">
                  <c:v>8.7621272277272517</c:v>
                </c:pt>
                <c:pt idx="21">
                  <c:v>8.713273108381836</c:v>
                </c:pt>
                <c:pt idx="22">
                  <c:v>8.6668075359912784</c:v>
                </c:pt>
                <c:pt idx="23">
                  <c:v>8.6199742113685556</c:v>
                </c:pt>
                <c:pt idx="24">
                  <c:v>8.5751313026204681</c:v>
                </c:pt>
                <c:pt idx="25">
                  <c:v>8.5312508142909671</c:v>
                </c:pt>
                <c:pt idx="26">
                  <c:v>8.4878534283882647</c:v>
                </c:pt>
                <c:pt idx="27">
                  <c:v>8.4452099086840171</c:v>
                </c:pt>
                <c:pt idx="28">
                  <c:v>8.4033830123093942</c:v>
                </c:pt>
                <c:pt idx="29">
                  <c:v>8.1983488128627897</c:v>
                </c:pt>
                <c:pt idx="30">
                  <c:v>8.0160506701536001</c:v>
                </c:pt>
                <c:pt idx="31" formatCode="0.00">
                  <c:v>8.0160506701536001</c:v>
                </c:pt>
                <c:pt idx="32" formatCode="0.00">
                  <c:v>8.0160506701536001</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9.0810441640952018</c:v>
                </c:pt>
                <c:pt idx="10">
                  <c:v>9.1675218865257495</c:v>
                </c:pt>
                <c:pt idx="11">
                  <c:v>9.2428931598014135</c:v>
                </c:pt>
                <c:pt idx="12">
                  <c:v>9.3279479423473237</c:v>
                </c:pt>
                <c:pt idx="13">
                  <c:v>9.412249083148124</c:v>
                </c:pt>
                <c:pt idx="14">
                  <c:v>9.5004009982735695</c:v>
                </c:pt>
                <c:pt idx="15">
                  <c:v>9.5912569486859738</c:v>
                </c:pt>
                <c:pt idx="16">
                  <c:v>9.678141474279693</c:v>
                </c:pt>
                <c:pt idx="17">
                  <c:v>9.7726395353177757</c:v>
                </c:pt>
                <c:pt idx="18">
                  <c:v>9.870628401878955</c:v>
                </c:pt>
                <c:pt idx="19">
                  <c:v>9.9896077578529692</c:v>
                </c:pt>
                <c:pt idx="20">
                  <c:v>10.114458766008996</c:v>
                </c:pt>
                <c:pt idx="21">
                  <c:v>10.244739999538952</c:v>
                </c:pt>
                <c:pt idx="22">
                  <c:v>10.386000537556829</c:v>
                </c:pt>
                <c:pt idx="23">
                  <c:v>10.525570648796675</c:v>
                </c:pt>
                <c:pt idx="24">
                  <c:v>10.674289996940054</c:v>
                </c:pt>
                <c:pt idx="25">
                  <c:v>10.827433250922738</c:v>
                </c:pt>
                <c:pt idx="26">
                  <c:v>10.982797155678842</c:v>
                </c:pt>
                <c:pt idx="27">
                  <c:v>11.141626316380261</c:v>
                </c:pt>
                <c:pt idx="28">
                  <c:v>11.304209205334597</c:v>
                </c:pt>
                <c:pt idx="29">
                  <c:v>12.135971196375175</c:v>
                </c:pt>
                <c:pt idx="30">
                  <c:v>13.072242788647067</c:v>
                </c:pt>
                <c:pt idx="31" formatCode="0.00">
                  <c:v>13.072242788647067</c:v>
                </c:pt>
                <c:pt idx="32" formatCode="0.00">
                  <c:v>13.072242788647067</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3.1379505820252445</c:v>
                </c:pt>
                <c:pt idx="10">
                  <c:v>3.1678329187400109</c:v>
                </c:pt>
                <c:pt idx="11">
                  <c:v>3.1938774271213788</c:v>
                </c:pt>
                <c:pt idx="12">
                  <c:v>3.2232680676216461</c:v>
                </c:pt>
                <c:pt idx="13">
                  <c:v>3.2523982875678472</c:v>
                </c:pt>
                <c:pt idx="14">
                  <c:v>3.2828591407886947</c:v>
                </c:pt>
                <c:pt idx="15">
                  <c:v>3.3142543721437292</c:v>
                </c:pt>
                <c:pt idx="16">
                  <c:v>3.3442772795020885</c:v>
                </c:pt>
                <c:pt idx="17">
                  <c:v>3.3769310404877619</c:v>
                </c:pt>
                <c:pt idx="18">
                  <c:v>3.4107910476963368</c:v>
                </c:pt>
                <c:pt idx="19">
                  <c:v>3.4519043087466246</c:v>
                </c:pt>
                <c:pt idx="20">
                  <c:v>3.4950465164740865</c:v>
                </c:pt>
                <c:pt idx="21">
                  <c:v>3.5400651360507509</c:v>
                </c:pt>
                <c:pt idx="22">
                  <c:v>3.5888776491803531</c:v>
                </c:pt>
                <c:pt idx="23">
                  <c:v>3.637106036124008</c:v>
                </c:pt>
                <c:pt idx="24">
                  <c:v>3.6884959376190447</c:v>
                </c:pt>
                <c:pt idx="25">
                  <c:v>3.7414145177167204</c:v>
                </c:pt>
                <c:pt idx="26">
                  <c:v>3.795100442655035</c:v>
                </c:pt>
                <c:pt idx="27">
                  <c:v>3.8499837851715455</c:v>
                </c:pt>
                <c:pt idx="28">
                  <c:v>3.9061642267378089</c:v>
                </c:pt>
                <c:pt idx="29">
                  <c:v>4.1935791954053814</c:v>
                </c:pt>
                <c:pt idx="30">
                  <c:v>4.5171074081102036</c:v>
                </c:pt>
                <c:pt idx="31" formatCode="0.00">
                  <c:v>4.5171074081102036</c:v>
                </c:pt>
                <c:pt idx="32" formatCode="0.00">
                  <c:v>4.5171074081102036</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16.535704346103856</c:v>
                </c:pt>
                <c:pt idx="10">
                  <c:v>16.432852775561198</c:v>
                </c:pt>
                <c:pt idx="11">
                  <c:v>16.32574468710974</c:v>
                </c:pt>
                <c:pt idx="12">
                  <c:v>16.222347778537106</c:v>
                </c:pt>
                <c:pt idx="13">
                  <c:v>16.118662038715154</c:v>
                </c:pt>
                <c:pt idx="14">
                  <c:v>16.016452098192069</c:v>
                </c:pt>
                <c:pt idx="15">
                  <c:v>15.915278472197993</c:v>
                </c:pt>
                <c:pt idx="16">
                  <c:v>15.812582807915314</c:v>
                </c:pt>
                <c:pt idx="17">
                  <c:v>15.712805011397236</c:v>
                </c:pt>
                <c:pt idx="18">
                  <c:v>15.614365057065982</c:v>
                </c:pt>
                <c:pt idx="19">
                  <c:v>15.523969653504667</c:v>
                </c:pt>
                <c:pt idx="20">
                  <c:v>15.435824545453503</c:v>
                </c:pt>
                <c:pt idx="21">
                  <c:v>15.349760557230168</c:v>
                </c:pt>
                <c:pt idx="22">
                  <c:v>15.26790435905091</c:v>
                </c:pt>
                <c:pt idx="23">
                  <c:v>15.185400309181716</c:v>
                </c:pt>
                <c:pt idx="24">
                  <c:v>15.106402680688847</c:v>
                </c:pt>
                <c:pt idx="25">
                  <c:v>15.029100502665273</c:v>
                </c:pt>
                <c:pt idx="26">
                  <c:v>14.952649383306303</c:v>
                </c:pt>
                <c:pt idx="27">
                  <c:v>14.877526314324562</c:v>
                </c:pt>
                <c:pt idx="28">
                  <c:v>14.803841851985723</c:v>
                </c:pt>
                <c:pt idx="29">
                  <c:v>14.44264281364487</c:v>
                </c:pt>
                <c:pt idx="30">
                  <c:v>14.121496809633811</c:v>
                </c:pt>
                <c:pt idx="31" formatCode="0.00">
                  <c:v>14.121496809633811</c:v>
                </c:pt>
                <c:pt idx="32" formatCode="0.00">
                  <c:v>14.121496809633811</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18.373284617336946</c:v>
                </c:pt>
                <c:pt idx="4">
                  <c:v>20.469205159832466</c:v>
                </c:pt>
                <c:pt idx="5">
                  <c:v>25.618614514432345</c:v>
                </c:pt>
                <c:pt idx="6">
                  <c:v>32.537976982833747</c:v>
                </c:pt>
                <c:pt idx="8">
                  <c:v>18.120758900121242</c:v>
                </c:pt>
                <c:pt idx="9">
                  <c:v>19.166790908504293</c:v>
                </c:pt>
                <c:pt idx="10">
                  <c:v>17.606790705410827</c:v>
                </c:pt>
                <c:pt idx="11">
                  <c:v>18.373284617336946</c:v>
                </c:pt>
                <c:pt idx="12">
                  <c:v>20.469205159832466</c:v>
                </c:pt>
                <c:pt idx="13">
                  <c:v>25.618614514432345</c:v>
                </c:pt>
                <c:pt idx="14">
                  <c:v>32.537976982833747</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5.6597808842138519</c:v>
                </c:pt>
                <c:pt idx="4">
                  <c:v>6.4678466003614945</c:v>
                </c:pt>
                <c:pt idx="5">
                  <c:v>8.0949537365670245</c:v>
                </c:pt>
                <c:pt idx="6">
                  <c:v>10.281329546886237</c:v>
                </c:pt>
                <c:pt idx="8">
                  <c:v>5.725786025053389</c:v>
                </c:pt>
                <c:pt idx="9">
                  <c:v>5.9036614240138503</c:v>
                </c:pt>
                <c:pt idx="10">
                  <c:v>5.5633826774444142</c:v>
                </c:pt>
                <c:pt idx="11">
                  <c:v>5.6597808842138519</c:v>
                </c:pt>
                <c:pt idx="12">
                  <c:v>6.1444542703434193</c:v>
                </c:pt>
                <c:pt idx="13">
                  <c:v>7.3056957472517405</c:v>
                </c:pt>
                <c:pt idx="14">
                  <c:v>8.814954920261588</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2.3711091943448728</c:v>
                </c:pt>
                <c:pt idx="4">
                  <c:v>2.7096432015880318</c:v>
                </c:pt>
                <c:pt idx="5">
                  <c:v>3.3913043575016975</c:v>
                </c:pt>
                <c:pt idx="6">
                  <c:v>4.3072658384398617</c:v>
                </c:pt>
                <c:pt idx="8">
                  <c:v>2.3987639372378653</c:v>
                </c:pt>
                <c:pt idx="9">
                  <c:v>2.4732805331425385</c:v>
                </c:pt>
                <c:pt idx="10">
                  <c:v>2.3307265897319418</c:v>
                </c:pt>
                <c:pt idx="11">
                  <c:v>2.3711091943448728</c:v>
                </c:pt>
                <c:pt idx="12">
                  <c:v>2.5741610415086305</c:v>
                </c:pt>
                <c:pt idx="13">
                  <c:v>3.0606521826452817</c:v>
                </c:pt>
                <c:pt idx="14">
                  <c:v>3.6929420482323758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15.867887915333711</c:v>
                </c:pt>
                <c:pt idx="4">
                  <c:v>18.133418197648453</c:v>
                </c:pt>
                <c:pt idx="5">
                  <c:v>22.695216888350849</c:v>
                </c:pt>
                <c:pt idx="6">
                  <c:v>28.824995368799804</c:v>
                </c:pt>
                <c:pt idx="8">
                  <c:v>16.052958413816011</c:v>
                </c:pt>
                <c:pt idx="9">
                  <c:v>16.55163683590963</c:v>
                </c:pt>
                <c:pt idx="10">
                  <c:v>15.597640283864223</c:v>
                </c:pt>
                <c:pt idx="11">
                  <c:v>15.867887915333711</c:v>
                </c:pt>
                <c:pt idx="12">
                  <c:v>17.226747287766027</c:v>
                </c:pt>
                <c:pt idx="13">
                  <c:v>20.48243324173664</c:v>
                </c:pt>
                <c:pt idx="14">
                  <c:v>24.713830404324728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5.292343871885957</c:v>
                </c:pt>
                <c:pt idx="4">
                  <c:v>6.0479557951712319</c:v>
                </c:pt>
                <c:pt idx="5">
                  <c:v>7.5694315879379781</c:v>
                </c:pt>
                <c:pt idx="6">
                  <c:v>9.6138684878024918</c:v>
                </c:pt>
                <c:pt idx="8">
                  <c:v>5.3540695863437202</c:v>
                </c:pt>
                <c:pt idx="9">
                  <c:v>5.5203915130734007</c:v>
                </c:pt>
                <c:pt idx="10">
                  <c:v>5.2022094189625063</c:v>
                </c:pt>
                <c:pt idx="11">
                  <c:v>5.292343871885957</c:v>
                </c:pt>
                <c:pt idx="12">
                  <c:v>5.7455580054126703</c:v>
                </c:pt>
                <c:pt idx="13">
                  <c:v>6.8314120081140244</c:v>
                </c:pt>
                <c:pt idx="14">
                  <c:v>8.2426904947296595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3.1903410806252803</c:v>
                </c:pt>
                <c:pt idx="4">
                  <c:v>3.6458405376188483</c:v>
                </c:pt>
                <c:pt idx="5">
                  <c:v>4.5630195498569375</c:v>
                </c:pt>
                <c:pt idx="6">
                  <c:v>5.7954509991874659</c:v>
                </c:pt>
                <c:pt idx="8">
                  <c:v>3.2275506965029748</c:v>
                </c:pt>
                <c:pt idx="9">
                  <c:v>3.3278132055725829</c:v>
                </c:pt>
                <c:pt idx="10">
                  <c:v>3.1360060534799454</c:v>
                </c:pt>
                <c:pt idx="11">
                  <c:v>3.1903410806252803</c:v>
                </c:pt>
                <c:pt idx="12">
                  <c:v>3.4635485107379056</c:v>
                </c:pt>
                <c:pt idx="13">
                  <c:v>4.1181251437458855</c:v>
                </c:pt>
                <c:pt idx="14">
                  <c:v>4.9688748004283525</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104.80344560190045</c:v>
                </c:pt>
                <c:pt idx="4">
                  <c:v>119.76670857482507</c:v>
                </c:pt>
                <c:pt idx="5">
                  <c:v>149.89625218383003</c:v>
                </c:pt>
                <c:pt idx="6">
                  <c:v>190.38191158319069</c:v>
                </c:pt>
                <c:pt idx="8">
                  <c:v>106.02579012712634</c:v>
                </c:pt>
                <c:pt idx="9">
                  <c:v>109.31943684063926</c:v>
                </c:pt>
                <c:pt idx="10">
                  <c:v>103.01852733836863</c:v>
                </c:pt>
                <c:pt idx="11">
                  <c:v>104.80344560190045</c:v>
                </c:pt>
                <c:pt idx="12">
                  <c:v>113.77837314608382</c:v>
                </c:pt>
                <c:pt idx="13">
                  <c:v>135.2813675959066</c:v>
                </c:pt>
                <c:pt idx="14">
                  <c:v>163.22869144363813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36.825577492544454</c:v>
                </c:pt>
                <c:pt idx="4">
                  <c:v>42.083332111069758</c:v>
                </c:pt>
                <c:pt idx="5">
                  <c:v>52.670177196326087</c:v>
                </c:pt>
                <c:pt idx="6">
                  <c:v>66.895928830591842</c:v>
                </c:pt>
                <c:pt idx="8">
                  <c:v>37.255081911772038</c:v>
                </c:pt>
                <c:pt idx="9">
                  <c:v>38.412395410244791</c:v>
                </c:pt>
                <c:pt idx="10">
                  <c:v>36.198397293896896</c:v>
                </c:pt>
                <c:pt idx="11">
                  <c:v>36.825577492544454</c:v>
                </c:pt>
                <c:pt idx="12">
                  <c:v>39.979165505516271</c:v>
                </c:pt>
                <c:pt idx="13">
                  <c:v>47.534834919684293</c:v>
                </c:pt>
                <c:pt idx="14">
                  <c:v>57.354896981128668</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1.3553023073566923</c:v>
                </c:pt>
                <c:pt idx="4">
                  <c:v>1.5488049609795804</c:v>
                </c:pt>
                <c:pt idx="5">
                  <c:v>1.9384356619395497</c:v>
                </c:pt>
                <c:pt idx="6">
                  <c:v>2.4619900859728725</c:v>
                </c:pt>
                <c:pt idx="8">
                  <c:v>1.3711094818814338</c:v>
                </c:pt>
                <c:pt idx="9">
                  <c:v>1.4137024230276445</c:v>
                </c:pt>
                <c:pt idx="10">
                  <c:v>1.3322200143355563</c:v>
                </c:pt>
                <c:pt idx="11">
                  <c:v>1.3553023073566923</c:v>
                </c:pt>
                <c:pt idx="12">
                  <c:v>1.4713647129306011</c:v>
                </c:pt>
                <c:pt idx="13">
                  <c:v>1.7494381849004434</c:v>
                </c:pt>
                <c:pt idx="14">
                  <c:v>2.1108487499609914</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1.2052907258881969</c:v>
                </c:pt>
                <c:pt idx="4">
                  <c:v>1.3773755460648083</c:v>
                </c:pt>
                <c:pt idx="5">
                  <c:v>1.7238799885343898</c:v>
                </c:pt>
                <c:pt idx="6">
                  <c:v>2.1894848121665706</c:v>
                </c:pt>
                <c:pt idx="8">
                  <c:v>1.219348283935394</c:v>
                </c:pt>
                <c:pt idx="9">
                  <c:v>1.257226827101128</c:v>
                </c:pt>
                <c:pt idx="10">
                  <c:v>1.1847632955432508</c:v>
                </c:pt>
                <c:pt idx="11">
                  <c:v>1.2052907258881969</c:v>
                </c:pt>
                <c:pt idx="12">
                  <c:v>1.3085067687615677</c:v>
                </c:pt>
                <c:pt idx="13">
                  <c:v>1.5558016896522866</c:v>
                </c:pt>
                <c:pt idx="14">
                  <c:v>1.8772095408313132</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22.916137752593674</c:v>
                </c:pt>
                <c:pt idx="4">
                  <c:v>26.187978611894653</c:v>
                </c:pt>
                <c:pt idx="5">
                  <c:v>32.776051816944083</c:v>
                </c:pt>
                <c:pt idx="6">
                  <c:v>41.628575152145515</c:v>
                </c:pt>
                <c:pt idx="8">
                  <c:v>23.183413464382845</c:v>
                </c:pt>
                <c:pt idx="9">
                  <c:v>23.903596482810922</c:v>
                </c:pt>
                <c:pt idx="10">
                  <c:v>22.525850653068453</c:v>
                </c:pt>
                <c:pt idx="11">
                  <c:v>22.916137752593674</c:v>
                </c:pt>
                <c:pt idx="12">
                  <c:v>35.953632558142942</c:v>
                </c:pt>
                <c:pt idx="13">
                  <c:v>56.609704264836097</c:v>
                </c:pt>
                <c:pt idx="14">
                  <c:v>85.909486695022821</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26.145257600191599</c:v>
                </c:pt>
                <c:pt idx="4">
                  <c:v>29.878102870843446</c:v>
                </c:pt>
                <c:pt idx="5">
                  <c:v>37.394495482058929</c:v>
                </c:pt>
                <c:pt idx="6">
                  <c:v>47.494419832675106</c:v>
                </c:pt>
                <c:pt idx="8">
                  <c:v>26.450167179818607</c:v>
                </c:pt>
                <c:pt idx="9">
                  <c:v>27.271859436409219</c:v>
                </c:pt>
                <c:pt idx="10">
                  <c:v>25.699947790546279</c:v>
                </c:pt>
                <c:pt idx="11">
                  <c:v>26.145257600191599</c:v>
                </c:pt>
                <c:pt idx="12">
                  <c:v>30.201495200861519</c:v>
                </c:pt>
                <c:pt idx="13">
                  <c:v>38.183753471374217</c:v>
                </c:pt>
                <c:pt idx="14">
                  <c:v>48.960794459299763</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81.526335184002576</c:v>
                </c:pt>
                <c:pt idx="6">
                  <c:v>83.443406875956384</c:v>
                </c:pt>
                <c:pt idx="8">
                  <c:v>82</c:v>
                </c:pt>
                <c:pt idx="9">
                  <c:v>82</c:v>
                </c:pt>
                <c:pt idx="10">
                  <c:v>82</c:v>
                </c:pt>
                <c:pt idx="11">
                  <c:v>86.036801673044508</c:v>
                </c:pt>
                <c:pt idx="12">
                  <c:v>76.525600127976475</c:v>
                </c:pt>
                <c:pt idx="13">
                  <c:v>81.526335184002576</c:v>
                </c:pt>
                <c:pt idx="14">
                  <c:v>83.443406875956384</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195.31307892496577</c:v>
                </c:pt>
                <c:pt idx="2">
                  <c:v>244.44771741427749</c:v>
                </c:pt>
                <c:pt idx="3">
                  <c:v>310.47089600615163</c:v>
                </c:pt>
                <c:pt idx="5">
                  <c:v>190.61046946456293</c:v>
                </c:pt>
                <c:pt idx="6">
                  <c:v>221.59886320924389</c:v>
                </c:pt>
                <c:pt idx="7">
                  <c:v>277.34617974001031</c:v>
                </c:pt>
                <c:pt idx="8">
                  <c:v>352.2549436689273</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26.187978611894653</c:v>
                </c:pt>
                <c:pt idx="2">
                  <c:v>32.776051816944083</c:v>
                </c:pt>
                <c:pt idx="3">
                  <c:v>41.628575152145515</c:v>
                </c:pt>
                <c:pt idx="5">
                  <c:v>22.525850653068453</c:v>
                </c:pt>
                <c:pt idx="6">
                  <c:v>26.187978611894653</c:v>
                </c:pt>
                <c:pt idx="7">
                  <c:v>32.776051816944083</c:v>
                </c:pt>
                <c:pt idx="8">
                  <c:v>41.628575152145515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221.50105753686043</c:v>
                </c:pt>
                <c:pt idx="2">
                  <c:v>277.22376923122158</c:v>
                </c:pt>
                <c:pt idx="3">
                  <c:v>352.09947115829715</c:v>
                </c:pt>
                <c:pt idx="5">
                  <c:v>213.13632011763139</c:v>
                </c:pt>
                <c:pt idx="6">
                  <c:v>247.78684182113855</c:v>
                </c:pt>
                <c:pt idx="7">
                  <c:v>310.12223155695438</c:v>
                </c:pt>
                <c:pt idx="8">
                  <c:v>393.88351882107281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46.18259757022156</c:v>
                </c:pt>
                <c:pt idx="10">
                  <c:v>46.767958670858199</c:v>
                </c:pt>
                <c:pt idx="11">
                  <c:v>47.353319771494839</c:v>
                </c:pt>
                <c:pt idx="12">
                  <c:v>47.938680872131478</c:v>
                </c:pt>
                <c:pt idx="13">
                  <c:v>48.524041972768117</c:v>
                </c:pt>
                <c:pt idx="14">
                  <c:v>49.109403073404756</c:v>
                </c:pt>
                <c:pt idx="15">
                  <c:v>49.694764174041396</c:v>
                </c:pt>
                <c:pt idx="16">
                  <c:v>50.280125274678035</c:v>
                </c:pt>
                <c:pt idx="17">
                  <c:v>50.865486375314674</c:v>
                </c:pt>
                <c:pt idx="18">
                  <c:v>51.450847475951299</c:v>
                </c:pt>
                <c:pt idx="19">
                  <c:v>52.745189260236408</c:v>
                </c:pt>
                <c:pt idx="20">
                  <c:v>54.039531044521517</c:v>
                </c:pt>
                <c:pt idx="21">
                  <c:v>55.333872828806626</c:v>
                </c:pt>
                <c:pt idx="22">
                  <c:v>56.628214613091735</c:v>
                </c:pt>
                <c:pt idx="23">
                  <c:v>57.922556397376844</c:v>
                </c:pt>
                <c:pt idx="24">
                  <c:v>59.216898181661954</c:v>
                </c:pt>
                <c:pt idx="25">
                  <c:v>60.511239965947063</c:v>
                </c:pt>
                <c:pt idx="26">
                  <c:v>61.805581750232172</c:v>
                </c:pt>
                <c:pt idx="27">
                  <c:v>63.099923534517281</c:v>
                </c:pt>
                <c:pt idx="28">
                  <c:v>64.394265318802397</c:v>
                </c:pt>
                <c:pt idx="29">
                  <c:v>73.090427681060348</c:v>
                </c:pt>
                <c:pt idx="30">
                  <c:v>81.786590043318284</c:v>
                </c:pt>
                <c:pt idx="31">
                  <c:v>81.786590043318284</c:v>
                </c:pt>
                <c:pt idx="32">
                  <c:v>81.786590043318284</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3.5438771031743235</c:v>
                </c:pt>
                <c:pt idx="10">
                  <c:v>3.6001383677329724</c:v>
                </c:pt>
                <c:pt idx="11">
                  <c:v>3.6563996322916212</c:v>
                </c:pt>
                <c:pt idx="12">
                  <c:v>3.7126608968502701</c:v>
                </c:pt>
                <c:pt idx="13">
                  <c:v>3.768922161408919</c:v>
                </c:pt>
                <c:pt idx="14">
                  <c:v>3.8251834259675679</c:v>
                </c:pt>
                <c:pt idx="15">
                  <c:v>3.8814446905262168</c:v>
                </c:pt>
                <c:pt idx="16">
                  <c:v>3.9377059550848656</c:v>
                </c:pt>
                <c:pt idx="17">
                  <c:v>3.9939672196435145</c:v>
                </c:pt>
                <c:pt idx="18">
                  <c:v>4.0502284842021643</c:v>
                </c:pt>
                <c:pt idx="19">
                  <c:v>4.1521195165210187</c:v>
                </c:pt>
                <c:pt idx="20">
                  <c:v>4.2540105488398732</c:v>
                </c:pt>
                <c:pt idx="21">
                  <c:v>4.3559015811587276</c:v>
                </c:pt>
                <c:pt idx="22">
                  <c:v>4.457792613477582</c:v>
                </c:pt>
                <c:pt idx="23">
                  <c:v>4.5596836457964365</c:v>
                </c:pt>
                <c:pt idx="24">
                  <c:v>4.6615746781152909</c:v>
                </c:pt>
                <c:pt idx="25">
                  <c:v>4.7634657104341454</c:v>
                </c:pt>
                <c:pt idx="26">
                  <c:v>4.8653567427529998</c:v>
                </c:pt>
                <c:pt idx="27">
                  <c:v>4.9672477750718542</c:v>
                </c:pt>
                <c:pt idx="28">
                  <c:v>5.0691388073907069</c:v>
                </c:pt>
                <c:pt idx="29">
                  <c:v>5.7537037121636887</c:v>
                </c:pt>
                <c:pt idx="30">
                  <c:v>6.4382686169366741</c:v>
                </c:pt>
                <c:pt idx="31">
                  <c:v>6.4382686169366741</c:v>
                </c:pt>
                <c:pt idx="32">
                  <c:v>6.4382686169366741</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0.97346238082083314</c:v>
                </c:pt>
                <c:pt idx="10">
                  <c:v>0.98891670470136384</c:v>
                </c:pt>
                <c:pt idx="11">
                  <c:v>1.0043710285818945</c:v>
                </c:pt>
                <c:pt idx="12">
                  <c:v>1.0198253524624252</c:v>
                </c:pt>
                <c:pt idx="13">
                  <c:v>1.0352796763429559</c:v>
                </c:pt>
                <c:pt idx="14">
                  <c:v>1.0507340002234866</c:v>
                </c:pt>
                <c:pt idx="15">
                  <c:v>1.0661883241040173</c:v>
                </c:pt>
                <c:pt idx="16">
                  <c:v>1.081642647984548</c:v>
                </c:pt>
                <c:pt idx="17">
                  <c:v>1.0970969718650787</c:v>
                </c:pt>
                <c:pt idx="18">
                  <c:v>1.1125512957456096</c:v>
                </c:pt>
                <c:pt idx="19">
                  <c:v>1.1405395933128588</c:v>
                </c:pt>
                <c:pt idx="20">
                  <c:v>1.168527890880108</c:v>
                </c:pt>
                <c:pt idx="21">
                  <c:v>1.1965161884473572</c:v>
                </c:pt>
                <c:pt idx="22">
                  <c:v>1.2245044860146064</c:v>
                </c:pt>
                <c:pt idx="23">
                  <c:v>1.2524927835818556</c:v>
                </c:pt>
                <c:pt idx="24">
                  <c:v>1.2804810811491047</c:v>
                </c:pt>
                <c:pt idx="25">
                  <c:v>1.3084693787163539</c:v>
                </c:pt>
                <c:pt idx="26">
                  <c:v>1.3364576762836031</c:v>
                </c:pt>
                <c:pt idx="27">
                  <c:v>1.3644459738508523</c:v>
                </c:pt>
                <c:pt idx="28">
                  <c:v>1.3924342714181026</c:v>
                </c:pt>
                <c:pt idx="29">
                  <c:v>1.5804763966458057</c:v>
                </c:pt>
                <c:pt idx="30">
                  <c:v>1.7685185218735087</c:v>
                </c:pt>
                <c:pt idx="31">
                  <c:v>1.7685185218735087</c:v>
                </c:pt>
                <c:pt idx="32">
                  <c:v>1.7685185218735087</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3.2021294527239688</c:v>
                </c:pt>
                <c:pt idx="10">
                  <c:v>3.2529652596794008</c:v>
                </c:pt>
                <c:pt idx="11">
                  <c:v>3.3038010666348328</c:v>
                </c:pt>
                <c:pt idx="12">
                  <c:v>3.3546368735902647</c:v>
                </c:pt>
                <c:pt idx="13">
                  <c:v>3.4054726805456967</c:v>
                </c:pt>
                <c:pt idx="14">
                  <c:v>3.4563084875011287</c:v>
                </c:pt>
                <c:pt idx="15">
                  <c:v>3.5071442944565607</c:v>
                </c:pt>
                <c:pt idx="16">
                  <c:v>3.5579801014119927</c:v>
                </c:pt>
                <c:pt idx="17">
                  <c:v>3.6088159083674247</c:v>
                </c:pt>
                <c:pt idx="18">
                  <c:v>3.6596517153228549</c:v>
                </c:pt>
                <c:pt idx="19">
                  <c:v>3.7517170624152829</c:v>
                </c:pt>
                <c:pt idx="20">
                  <c:v>3.8437824095077113</c:v>
                </c:pt>
                <c:pt idx="21">
                  <c:v>3.9358477566001397</c:v>
                </c:pt>
                <c:pt idx="22">
                  <c:v>4.0279131036925682</c:v>
                </c:pt>
                <c:pt idx="23">
                  <c:v>4.1199784507849966</c:v>
                </c:pt>
                <c:pt idx="24">
                  <c:v>4.212043797877425</c:v>
                </c:pt>
                <c:pt idx="25">
                  <c:v>4.3041091449698534</c:v>
                </c:pt>
                <c:pt idx="26">
                  <c:v>4.3961744920622818</c:v>
                </c:pt>
                <c:pt idx="27">
                  <c:v>4.4882398391547103</c:v>
                </c:pt>
                <c:pt idx="28">
                  <c:v>4.5803051862471369</c:v>
                </c:pt>
                <c:pt idx="29">
                  <c:v>5.1988552600945841</c:v>
                </c:pt>
                <c:pt idx="30">
                  <c:v>5.8174053339420286</c:v>
                </c:pt>
                <c:pt idx="31">
                  <c:v>5.8174053339420286</c:v>
                </c:pt>
                <c:pt idx="32">
                  <c:v>5.8174053339420286</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0.58077321340944388</c:v>
                </c:pt>
                <c:pt idx="10">
                  <c:v>0.58999335125760388</c:v>
                </c:pt>
                <c:pt idx="11">
                  <c:v>0.59921348910576389</c:v>
                </c:pt>
                <c:pt idx="12">
                  <c:v>0.60843362695392389</c:v>
                </c:pt>
                <c:pt idx="13">
                  <c:v>0.61765376480208389</c:v>
                </c:pt>
                <c:pt idx="14">
                  <c:v>0.6268739026502439</c:v>
                </c:pt>
                <c:pt idx="15">
                  <c:v>0.6360940404984039</c:v>
                </c:pt>
                <c:pt idx="16">
                  <c:v>0.6453141783465639</c:v>
                </c:pt>
                <c:pt idx="17">
                  <c:v>0.65453431619472391</c:v>
                </c:pt>
                <c:pt idx="18">
                  <c:v>0.66375445404288413</c:v>
                </c:pt>
                <c:pt idx="19">
                  <c:v>0.68045243214275153</c:v>
                </c:pt>
                <c:pt idx="20">
                  <c:v>0.69715041024261892</c:v>
                </c:pt>
                <c:pt idx="21">
                  <c:v>0.71384838834248632</c:v>
                </c:pt>
                <c:pt idx="22">
                  <c:v>0.73054636644235371</c:v>
                </c:pt>
                <c:pt idx="23">
                  <c:v>0.74724434454222111</c:v>
                </c:pt>
                <c:pt idx="24">
                  <c:v>0.7639423226420885</c:v>
                </c:pt>
                <c:pt idx="25">
                  <c:v>0.78064030074195589</c:v>
                </c:pt>
                <c:pt idx="26">
                  <c:v>0.79733827884182329</c:v>
                </c:pt>
                <c:pt idx="27">
                  <c:v>0.81403625694169068</c:v>
                </c:pt>
                <c:pt idx="28">
                  <c:v>0.83073423504155852</c:v>
                </c:pt>
                <c:pt idx="29">
                  <c:v>0.94292124039121283</c:v>
                </c:pt>
                <c:pt idx="30">
                  <c:v>1.0551082457408674</c:v>
                </c:pt>
                <c:pt idx="31">
                  <c:v>1.0551082457408674</c:v>
                </c:pt>
                <c:pt idx="32">
                  <c:v>1.0551082457408674</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0.28920702340251186</c:v>
                </c:pt>
                <c:pt idx="10">
                  <c:v>0.29379836570422252</c:v>
                </c:pt>
                <c:pt idx="11">
                  <c:v>0.29838970800593317</c:v>
                </c:pt>
                <c:pt idx="12">
                  <c:v>0.30298105030764383</c:v>
                </c:pt>
                <c:pt idx="13">
                  <c:v>0.30757239260935448</c:v>
                </c:pt>
                <c:pt idx="14">
                  <c:v>0.31216373491106514</c:v>
                </c:pt>
                <c:pt idx="15">
                  <c:v>0.31675507721277579</c:v>
                </c:pt>
                <c:pt idx="16">
                  <c:v>0.32134641951448645</c:v>
                </c:pt>
                <c:pt idx="17">
                  <c:v>0.3259377618161971</c:v>
                </c:pt>
                <c:pt idx="18">
                  <c:v>0.33052910411790765</c:v>
                </c:pt>
                <c:pt idx="19">
                  <c:v>0.33884417862823712</c:v>
                </c:pt>
                <c:pt idx="20">
                  <c:v>0.34715925313856655</c:v>
                </c:pt>
                <c:pt idx="21">
                  <c:v>0.35547432764889597</c:v>
                </c:pt>
                <c:pt idx="22">
                  <c:v>0.36378940215922539</c:v>
                </c:pt>
                <c:pt idx="23">
                  <c:v>0.37210447666955482</c:v>
                </c:pt>
                <c:pt idx="24">
                  <c:v>0.38041955117988424</c:v>
                </c:pt>
                <c:pt idx="25">
                  <c:v>0.38873462569021366</c:v>
                </c:pt>
                <c:pt idx="26">
                  <c:v>0.39704970020054309</c:v>
                </c:pt>
                <c:pt idx="27">
                  <c:v>0.40536477471087251</c:v>
                </c:pt>
                <c:pt idx="28">
                  <c:v>0.41367984922120216</c:v>
                </c:pt>
                <c:pt idx="29">
                  <c:v>0.46954549373180976</c:v>
                </c:pt>
                <c:pt idx="30">
                  <c:v>0.52541113824241736</c:v>
                </c:pt>
                <c:pt idx="31">
                  <c:v>0.52541113824241736</c:v>
                </c:pt>
                <c:pt idx="32">
                  <c:v>0.52541113824241736</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6.4658673224803351</c:v>
                </c:pt>
                <c:pt idx="10">
                  <c:v>6.5685170085276718</c:v>
                </c:pt>
                <c:pt idx="11">
                  <c:v>6.6711666945750085</c:v>
                </c:pt>
                <c:pt idx="12">
                  <c:v>6.7738163806223453</c:v>
                </c:pt>
                <c:pt idx="13">
                  <c:v>6.876466066669682</c:v>
                </c:pt>
                <c:pt idx="14">
                  <c:v>6.9791157527170187</c:v>
                </c:pt>
                <c:pt idx="15">
                  <c:v>7.0817654387643554</c:v>
                </c:pt>
                <c:pt idx="16">
                  <c:v>7.1844151248116921</c:v>
                </c:pt>
                <c:pt idx="17">
                  <c:v>7.2870648108590288</c:v>
                </c:pt>
                <c:pt idx="18">
                  <c:v>7.389714496906362</c:v>
                </c:pt>
                <c:pt idx="19">
                  <c:v>7.5756165124514707</c:v>
                </c:pt>
                <c:pt idx="20">
                  <c:v>7.7615185279965795</c:v>
                </c:pt>
                <c:pt idx="21">
                  <c:v>7.9474205435416883</c:v>
                </c:pt>
                <c:pt idx="22">
                  <c:v>8.1333225590867961</c:v>
                </c:pt>
                <c:pt idx="23">
                  <c:v>8.3192245746319049</c:v>
                </c:pt>
                <c:pt idx="24">
                  <c:v>8.5051265901770137</c:v>
                </c:pt>
                <c:pt idx="25">
                  <c:v>8.6910286057221224</c:v>
                </c:pt>
                <c:pt idx="26">
                  <c:v>8.8769306212672312</c:v>
                </c:pt>
                <c:pt idx="27">
                  <c:v>9.06283263681234</c:v>
                </c:pt>
                <c:pt idx="28">
                  <c:v>9.2487346523574487</c:v>
                </c:pt>
                <c:pt idx="29">
                  <c:v>10.49773559652782</c:v>
                </c:pt>
                <c:pt idx="30">
                  <c:v>11.746736540698194</c:v>
                </c:pt>
                <c:pt idx="31">
                  <c:v>11.746736540698194</c:v>
                </c:pt>
                <c:pt idx="32">
                  <c:v>11.746736540698194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2.1605565501075539</c:v>
                </c:pt>
                <c:pt idx="10">
                  <c:v>2.1948567360679085</c:v>
                </c:pt>
                <c:pt idx="11">
                  <c:v>2.2291569220282632</c:v>
                </c:pt>
                <c:pt idx="12">
                  <c:v>2.2634571079886179</c:v>
                </c:pt>
                <c:pt idx="13">
                  <c:v>2.2977572939489725</c:v>
                </c:pt>
                <c:pt idx="14">
                  <c:v>2.3320574799093272</c:v>
                </c:pt>
                <c:pt idx="15">
                  <c:v>2.3663576658696819</c:v>
                </c:pt>
                <c:pt idx="16">
                  <c:v>2.4006578518300365</c:v>
                </c:pt>
                <c:pt idx="17">
                  <c:v>2.4349580377903912</c:v>
                </c:pt>
                <c:pt idx="18">
                  <c:v>2.4692582237507468</c:v>
                </c:pt>
                <c:pt idx="19">
                  <c:v>2.531377008027023</c:v>
                </c:pt>
                <c:pt idx="20">
                  <c:v>2.5934957923032993</c:v>
                </c:pt>
                <c:pt idx="21">
                  <c:v>2.6556145765795756</c:v>
                </c:pt>
                <c:pt idx="22">
                  <c:v>2.7177333608558518</c:v>
                </c:pt>
                <c:pt idx="23">
                  <c:v>2.7798521451321281</c:v>
                </c:pt>
                <c:pt idx="24">
                  <c:v>2.8419709294084043</c:v>
                </c:pt>
                <c:pt idx="25">
                  <c:v>2.9040897136846806</c:v>
                </c:pt>
                <c:pt idx="26">
                  <c:v>2.9662084979609569</c:v>
                </c:pt>
                <c:pt idx="27">
                  <c:v>3.0283272822372331</c:v>
                </c:pt>
                <c:pt idx="28">
                  <c:v>3.0904460665135103</c:v>
                </c:pt>
                <c:pt idx="29">
                  <c:v>3.5077972177868477</c:v>
                </c:pt>
                <c:pt idx="30">
                  <c:v>3.9251483690601852</c:v>
                </c:pt>
                <c:pt idx="31">
                  <c:v>3.9251483690601852</c:v>
                </c:pt>
                <c:pt idx="32">
                  <c:v>3.9251483690601852</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0.11861230279784947</c:v>
                </c:pt>
                <c:pt idx="10">
                  <c:v>0.12049534725829167</c:v>
                </c:pt>
                <c:pt idx="11">
                  <c:v>0.12237839171873387</c:v>
                </c:pt>
                <c:pt idx="12">
                  <c:v>0.12426143617917607</c:v>
                </c:pt>
                <c:pt idx="13">
                  <c:v>0.12614448063961828</c:v>
                </c:pt>
                <c:pt idx="14">
                  <c:v>0.12802752510006049</c:v>
                </c:pt>
                <c:pt idx="15">
                  <c:v>0.1299105695605027</c:v>
                </c:pt>
                <c:pt idx="16">
                  <c:v>0.13179361402094492</c:v>
                </c:pt>
                <c:pt idx="17">
                  <c:v>0.13367665848138713</c:v>
                </c:pt>
                <c:pt idx="18">
                  <c:v>0.13555970294182931</c:v>
                </c:pt>
                <c:pt idx="19">
                  <c:v>0.13896995945635804</c:v>
                </c:pt>
                <c:pt idx="20">
                  <c:v>0.14238021597088676</c:v>
                </c:pt>
                <c:pt idx="21">
                  <c:v>0.14579047248541549</c:v>
                </c:pt>
                <c:pt idx="22">
                  <c:v>0.14920072899994422</c:v>
                </c:pt>
                <c:pt idx="23">
                  <c:v>0.15261098551447294</c:v>
                </c:pt>
                <c:pt idx="24">
                  <c:v>0.15602124202900167</c:v>
                </c:pt>
                <c:pt idx="25">
                  <c:v>0.15943149854353039</c:v>
                </c:pt>
                <c:pt idx="26">
                  <c:v>0.16284175505805912</c:v>
                </c:pt>
                <c:pt idx="27">
                  <c:v>0.16625201157258784</c:v>
                </c:pt>
                <c:pt idx="28">
                  <c:v>0.16966226808711651</c:v>
                </c:pt>
                <c:pt idx="29">
                  <c:v>0.19257441131493425</c:v>
                </c:pt>
                <c:pt idx="30">
                  <c:v>0.21548655454275209</c:v>
                </c:pt>
                <c:pt idx="31">
                  <c:v>0.21548655454275209</c:v>
                </c:pt>
                <c:pt idx="32">
                  <c:v>0.21548655454275209</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2.8545357327771033E-2</c:v>
                </c:pt>
                <c:pt idx="10">
                  <c:v>2.8998532721212403E-2</c:v>
                </c:pt>
                <c:pt idx="11">
                  <c:v>2.9451708114653773E-2</c:v>
                </c:pt>
                <c:pt idx="12">
                  <c:v>2.9904883508095143E-2</c:v>
                </c:pt>
                <c:pt idx="13">
                  <c:v>3.0358058901536512E-2</c:v>
                </c:pt>
                <c:pt idx="14">
                  <c:v>3.0811234294977882E-2</c:v>
                </c:pt>
                <c:pt idx="15">
                  <c:v>3.1264409688419252E-2</c:v>
                </c:pt>
                <c:pt idx="16">
                  <c:v>3.1717585081860622E-2</c:v>
                </c:pt>
                <c:pt idx="17">
                  <c:v>3.2170760475301992E-2</c:v>
                </c:pt>
                <c:pt idx="18">
                  <c:v>3.2623935868743376E-2</c:v>
                </c:pt>
                <c:pt idx="19">
                  <c:v>3.3444651667107812E-2</c:v>
                </c:pt>
                <c:pt idx="20">
                  <c:v>3.4265367465472249E-2</c:v>
                </c:pt>
                <c:pt idx="21">
                  <c:v>3.5086083263836686E-2</c:v>
                </c:pt>
                <c:pt idx="22">
                  <c:v>3.5906799062201122E-2</c:v>
                </c:pt>
                <c:pt idx="23">
                  <c:v>3.6727514860565559E-2</c:v>
                </c:pt>
                <c:pt idx="24">
                  <c:v>3.7548230658929996E-2</c:v>
                </c:pt>
                <c:pt idx="25">
                  <c:v>3.8368946457294432E-2</c:v>
                </c:pt>
                <c:pt idx="26">
                  <c:v>3.9189662255658869E-2</c:v>
                </c:pt>
                <c:pt idx="27">
                  <c:v>4.0010378054023306E-2</c:v>
                </c:pt>
                <c:pt idx="28">
                  <c:v>4.0831093852387743E-2</c:v>
                </c:pt>
                <c:pt idx="29">
                  <c:v>4.6345153525420131E-2</c:v>
                </c:pt>
                <c:pt idx="30">
                  <c:v>5.1859213198452506E-2</c:v>
                </c:pt>
                <c:pt idx="31">
                  <c:v>5.1859213198452506E-2</c:v>
                </c:pt>
                <c:pt idx="32">
                  <c:v>5.1859213198452506E-2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22.91401044239953</c:v>
                </c:pt>
                <c:pt idx="10">
                  <c:v>23.277784683454545</c:v>
                </c:pt>
                <c:pt idx="11">
                  <c:v>23.64155892450956</c:v>
                </c:pt>
                <c:pt idx="12">
                  <c:v>24.005333165564576</c:v>
                </c:pt>
                <c:pt idx="13">
                  <c:v>24.369107406619591</c:v>
                </c:pt>
                <c:pt idx="14">
                  <c:v>24.732881647674606</c:v>
                </c:pt>
                <c:pt idx="15">
                  <c:v>25.096655888729622</c:v>
                </c:pt>
                <c:pt idx="16">
                  <c:v>25.460430129784637</c:v>
                </c:pt>
                <c:pt idx="17">
                  <c:v>25.824204370839652</c:v>
                </c:pt>
                <c:pt idx="18">
                  <c:v>26.187978611894653</c:v>
                </c:pt>
                <c:pt idx="19">
                  <c:v>26.846785932399598</c:v>
                </c:pt>
                <c:pt idx="20">
                  <c:v>27.505593252904539</c:v>
                </c:pt>
                <c:pt idx="21">
                  <c:v>28.16440057340948</c:v>
                </c:pt>
                <c:pt idx="22">
                  <c:v>28.823207893914422</c:v>
                </c:pt>
                <c:pt idx="23">
                  <c:v>29.482015214419363</c:v>
                </c:pt>
                <c:pt idx="24">
                  <c:v>30.140822534924304</c:v>
                </c:pt>
                <c:pt idx="25">
                  <c:v>30.799629855429245</c:v>
                </c:pt>
                <c:pt idx="26">
                  <c:v>31.458437175934186</c:v>
                </c:pt>
                <c:pt idx="27">
                  <c:v>32.117244496439127</c:v>
                </c:pt>
                <c:pt idx="28">
                  <c:v>32.776051816944083</c:v>
                </c:pt>
                <c:pt idx="29">
                  <c:v>37.202313484544796</c:v>
                </c:pt>
                <c:pt idx="30">
                  <c:v>41.628575152145515</c:v>
                </c:pt>
                <c:pt idx="31">
                  <c:v>41.628575152145515</c:v>
                </c:pt>
                <c:pt idx="32">
                  <c:v>41.628575152145515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26.142802822919457</c:v>
                </c:pt>
                <c:pt idx="10">
                  <c:v>26.557836161577679</c:v>
                </c:pt>
                <c:pt idx="11">
                  <c:v>26.972869500235902</c:v>
                </c:pt>
                <c:pt idx="12">
                  <c:v>27.387902838894124</c:v>
                </c:pt>
                <c:pt idx="13">
                  <c:v>27.802936177552347</c:v>
                </c:pt>
                <c:pt idx="14">
                  <c:v>28.217969516210569</c:v>
                </c:pt>
                <c:pt idx="15">
                  <c:v>28.633002854868792</c:v>
                </c:pt>
                <c:pt idx="16">
                  <c:v>29.048036193527015</c:v>
                </c:pt>
                <c:pt idx="17">
                  <c:v>29.463069532185237</c:v>
                </c:pt>
                <c:pt idx="18">
                  <c:v>29.878102870843446</c:v>
                </c:pt>
                <c:pt idx="19">
                  <c:v>30.629742131964996</c:v>
                </c:pt>
                <c:pt idx="20">
                  <c:v>31.381381393086542</c:v>
                </c:pt>
                <c:pt idx="21">
                  <c:v>32.133020654208089</c:v>
                </c:pt>
                <c:pt idx="22">
                  <c:v>32.884659915329635</c:v>
                </c:pt>
                <c:pt idx="23">
                  <c:v>33.636299176451182</c:v>
                </c:pt>
                <c:pt idx="24">
                  <c:v>34.387938437572728</c:v>
                </c:pt>
                <c:pt idx="25">
                  <c:v>35.139577698694275</c:v>
                </c:pt>
                <c:pt idx="26">
                  <c:v>35.891216959815821</c:v>
                </c:pt>
                <c:pt idx="27">
                  <c:v>36.642856220937368</c:v>
                </c:pt>
                <c:pt idx="28">
                  <c:v>37.394495482058929</c:v>
                </c:pt>
                <c:pt idx="29">
                  <c:v>42.444457657367025</c:v>
                </c:pt>
                <c:pt idx="30">
                  <c:v>47.494419832675106</c:v>
                </c:pt>
                <c:pt idx="31">
                  <c:v>47.494419832675106</c:v>
                </c:pt>
                <c:pt idx="32">
                  <c:v>47.494419832675106</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81.526335184002576</c:v>
                </c:pt>
                <c:pt idx="10">
                  <c:v>81.739343149775223</c:v>
                </c:pt>
                <c:pt idx="11">
                  <c:v>81.95235111554787</c:v>
                </c:pt>
                <c:pt idx="12">
                  <c:v>82.165359081320517</c:v>
                </c:pt>
                <c:pt idx="13">
                  <c:v>82.378367047093164</c:v>
                </c:pt>
                <c:pt idx="14">
                  <c:v>82.591375012865811</c:v>
                </c:pt>
                <c:pt idx="15">
                  <c:v>82.804382978638458</c:v>
                </c:pt>
                <c:pt idx="16">
                  <c:v>83.017390944411105</c:v>
                </c:pt>
                <c:pt idx="17">
                  <c:v>83.230398910183752</c:v>
                </c:pt>
                <c:pt idx="18">
                  <c:v>83.443406875956384</c:v>
                </c:pt>
                <c:pt idx="19">
                  <c:v>84.41518772295008</c:v>
                </c:pt>
                <c:pt idx="20">
                  <c:v>85.386968569943775</c:v>
                </c:pt>
                <c:pt idx="21">
                  <c:v>86.358749416937471</c:v>
                </c:pt>
                <c:pt idx="22">
                  <c:v>87.330530263931166</c:v>
                </c:pt>
                <c:pt idx="23">
                  <c:v>88.302311110924862</c:v>
                </c:pt>
                <c:pt idx="24">
                  <c:v>89.274091957918557</c:v>
                </c:pt>
                <c:pt idx="25">
                  <c:v>90.245872804912253</c:v>
                </c:pt>
                <c:pt idx="26">
                  <c:v>91.217653651905948</c:v>
                </c:pt>
                <c:pt idx="27">
                  <c:v>92.189434498899644</c:v>
                </c:pt>
                <c:pt idx="28">
                  <c:v>93.161215345893353</c:v>
                </c:pt>
                <c:pt idx="29">
                  <c:v>101.48130096334199</c:v>
                </c:pt>
                <c:pt idx="30">
                  <c:v>109.80138658079062</c:v>
                </c:pt>
                <c:pt idx="31">
                  <c:v>109.80138658079062</c:v>
                </c:pt>
                <c:pt idx="32">
                  <c:v>109.80138658079062</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46.18259757022156</c:v>
                </c:pt>
                <c:pt idx="10">
                  <c:v>46.767958670858199</c:v>
                </c:pt>
                <c:pt idx="11">
                  <c:v>47.353319771494839</c:v>
                </c:pt>
                <c:pt idx="12">
                  <c:v>47.938680872131478</c:v>
                </c:pt>
                <c:pt idx="13">
                  <c:v>48.524041972768117</c:v>
                </c:pt>
                <c:pt idx="14">
                  <c:v>49.109403073404756</c:v>
                </c:pt>
                <c:pt idx="15">
                  <c:v>49.694764174041396</c:v>
                </c:pt>
                <c:pt idx="16">
                  <c:v>50.280125274678035</c:v>
                </c:pt>
                <c:pt idx="17">
                  <c:v>50.865486375314674</c:v>
                </c:pt>
                <c:pt idx="18">
                  <c:v>51.450847475951299</c:v>
                </c:pt>
                <c:pt idx="19">
                  <c:v>52.745189260236408</c:v>
                </c:pt>
                <c:pt idx="20">
                  <c:v>54.039531044521517</c:v>
                </c:pt>
                <c:pt idx="21">
                  <c:v>55.333872828806626</c:v>
                </c:pt>
                <c:pt idx="22">
                  <c:v>56.628214613091735</c:v>
                </c:pt>
                <c:pt idx="23">
                  <c:v>57.922556397376844</c:v>
                </c:pt>
                <c:pt idx="24">
                  <c:v>59.216898181661954</c:v>
                </c:pt>
                <c:pt idx="25">
                  <c:v>60.511239965947063</c:v>
                </c:pt>
                <c:pt idx="26">
                  <c:v>61.805581750232172</c:v>
                </c:pt>
                <c:pt idx="27">
                  <c:v>63.099923534517281</c:v>
                </c:pt>
                <c:pt idx="28">
                  <c:v>64.394265318802397</c:v>
                </c:pt>
                <c:pt idx="29">
                  <c:v>66.133497791253987</c:v>
                </c:pt>
                <c:pt idx="30">
                  <c:v>67.872730263705577</c:v>
                </c:pt>
                <c:pt idx="31">
                  <c:v>69.611962736157167</c:v>
                </c:pt>
                <c:pt idx="32">
                  <c:v>71.351195208608758</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3.5438771031743235</c:v>
                </c:pt>
                <c:pt idx="10">
                  <c:v>3.6001383677329724</c:v>
                </c:pt>
                <c:pt idx="11">
                  <c:v>3.6563996322916212</c:v>
                </c:pt>
                <c:pt idx="12">
                  <c:v>3.7126608968502701</c:v>
                </c:pt>
                <c:pt idx="13">
                  <c:v>3.768922161408919</c:v>
                </c:pt>
                <c:pt idx="14">
                  <c:v>3.8251834259675679</c:v>
                </c:pt>
                <c:pt idx="15">
                  <c:v>3.8814446905262168</c:v>
                </c:pt>
                <c:pt idx="16">
                  <c:v>3.9377059550848656</c:v>
                </c:pt>
                <c:pt idx="17">
                  <c:v>3.9939672196435145</c:v>
                </c:pt>
                <c:pt idx="18">
                  <c:v>4.0502284842021643</c:v>
                </c:pt>
                <c:pt idx="19">
                  <c:v>4.1521195165210187</c:v>
                </c:pt>
                <c:pt idx="20">
                  <c:v>4.2540105488398732</c:v>
                </c:pt>
                <c:pt idx="21">
                  <c:v>4.3559015811587276</c:v>
                </c:pt>
                <c:pt idx="22">
                  <c:v>4.457792613477582</c:v>
                </c:pt>
                <c:pt idx="23">
                  <c:v>4.5596836457964365</c:v>
                </c:pt>
                <c:pt idx="24">
                  <c:v>4.6615746781152909</c:v>
                </c:pt>
                <c:pt idx="25">
                  <c:v>4.7634657104341454</c:v>
                </c:pt>
                <c:pt idx="26">
                  <c:v>4.8653567427529998</c:v>
                </c:pt>
                <c:pt idx="27">
                  <c:v>4.9672477750718542</c:v>
                </c:pt>
                <c:pt idx="28">
                  <c:v>5.0691388073907069</c:v>
                </c:pt>
                <c:pt idx="29">
                  <c:v>5.2060517883453032</c:v>
                </c:pt>
                <c:pt idx="30">
                  <c:v>5.3429647692998996</c:v>
                </c:pt>
                <c:pt idx="31">
                  <c:v>5.479877750254496</c:v>
                </c:pt>
                <c:pt idx="32">
                  <c:v>5.6167907312090923</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0.97346238082083314</c:v>
                </c:pt>
                <c:pt idx="10">
                  <c:v>0.98891670470136384</c:v>
                </c:pt>
                <c:pt idx="11">
                  <c:v>1.0043710285818945</c:v>
                </c:pt>
                <c:pt idx="12">
                  <c:v>1.0198253524624252</c:v>
                </c:pt>
                <c:pt idx="13">
                  <c:v>1.0352796763429559</c:v>
                </c:pt>
                <c:pt idx="14">
                  <c:v>1.0507340002234866</c:v>
                </c:pt>
                <c:pt idx="15">
                  <c:v>1.0661883241040173</c:v>
                </c:pt>
                <c:pt idx="16">
                  <c:v>1.081642647984548</c:v>
                </c:pt>
                <c:pt idx="17">
                  <c:v>1.0970969718650787</c:v>
                </c:pt>
                <c:pt idx="18">
                  <c:v>1.1125512957456096</c:v>
                </c:pt>
                <c:pt idx="19">
                  <c:v>1.1405395933128588</c:v>
                </c:pt>
                <c:pt idx="20">
                  <c:v>1.168527890880108</c:v>
                </c:pt>
                <c:pt idx="21">
                  <c:v>1.1965161884473572</c:v>
                </c:pt>
                <c:pt idx="22">
                  <c:v>1.2245044860146064</c:v>
                </c:pt>
                <c:pt idx="23">
                  <c:v>1.2524927835818556</c:v>
                </c:pt>
                <c:pt idx="24">
                  <c:v>1.2804810811491047</c:v>
                </c:pt>
                <c:pt idx="25">
                  <c:v>1.3084693787163539</c:v>
                </c:pt>
                <c:pt idx="26">
                  <c:v>1.3364576762836031</c:v>
                </c:pt>
                <c:pt idx="27">
                  <c:v>1.3644459738508523</c:v>
                </c:pt>
                <c:pt idx="28">
                  <c:v>1.3924342714181026</c:v>
                </c:pt>
                <c:pt idx="29">
                  <c:v>1.4300426964636432</c:v>
                </c:pt>
                <c:pt idx="30">
                  <c:v>1.4676511215091839</c:v>
                </c:pt>
                <c:pt idx="31">
                  <c:v>1.5052595465547245</c:v>
                </c:pt>
                <c:pt idx="32">
                  <c:v>1.5428679716002651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3.2021294527239688</c:v>
                </c:pt>
                <c:pt idx="10">
                  <c:v>3.2529652596794008</c:v>
                </c:pt>
                <c:pt idx="11">
                  <c:v>3.3038010666348328</c:v>
                </c:pt>
                <c:pt idx="12">
                  <c:v>3.3546368735902647</c:v>
                </c:pt>
                <c:pt idx="13">
                  <c:v>3.4054726805456967</c:v>
                </c:pt>
                <c:pt idx="14">
                  <c:v>3.4563084875011287</c:v>
                </c:pt>
                <c:pt idx="15">
                  <c:v>3.5071442944565607</c:v>
                </c:pt>
                <c:pt idx="16">
                  <c:v>3.5579801014119927</c:v>
                </c:pt>
                <c:pt idx="17">
                  <c:v>3.6088159083674247</c:v>
                </c:pt>
                <c:pt idx="18">
                  <c:v>3.6596517153228549</c:v>
                </c:pt>
                <c:pt idx="19">
                  <c:v>3.7517170624152829</c:v>
                </c:pt>
                <c:pt idx="20">
                  <c:v>3.8437824095077113</c:v>
                </c:pt>
                <c:pt idx="21">
                  <c:v>3.9358477566001397</c:v>
                </c:pt>
                <c:pt idx="22">
                  <c:v>4.0279131036925682</c:v>
                </c:pt>
                <c:pt idx="23">
                  <c:v>4.1199784507849966</c:v>
                </c:pt>
                <c:pt idx="24">
                  <c:v>4.212043797877425</c:v>
                </c:pt>
                <c:pt idx="25">
                  <c:v>4.3041091449698534</c:v>
                </c:pt>
                <c:pt idx="26">
                  <c:v>4.3961744920622818</c:v>
                </c:pt>
                <c:pt idx="27">
                  <c:v>4.4882398391547103</c:v>
                </c:pt>
                <c:pt idx="28">
                  <c:v>4.5803051862471369</c:v>
                </c:pt>
                <c:pt idx="29">
                  <c:v>4.7040152010166256</c:v>
                </c:pt>
                <c:pt idx="30">
                  <c:v>4.8277252157861152</c:v>
                </c:pt>
                <c:pt idx="31">
                  <c:v>4.9514352305556049</c:v>
                </c:pt>
                <c:pt idx="32">
                  <c:v>5.0751452453250945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0.58077321340944388</c:v>
                </c:pt>
                <c:pt idx="10">
                  <c:v>0.58999335125760388</c:v>
                </c:pt>
                <c:pt idx="11">
                  <c:v>0.59921348910576389</c:v>
                </c:pt>
                <c:pt idx="12">
                  <c:v>0.60843362695392389</c:v>
                </c:pt>
                <c:pt idx="13">
                  <c:v>0.61765376480208389</c:v>
                </c:pt>
                <c:pt idx="14">
                  <c:v>0.6268739026502439</c:v>
                </c:pt>
                <c:pt idx="15">
                  <c:v>0.6360940404984039</c:v>
                </c:pt>
                <c:pt idx="16">
                  <c:v>0.6453141783465639</c:v>
                </c:pt>
                <c:pt idx="17">
                  <c:v>0.65453431619472391</c:v>
                </c:pt>
                <c:pt idx="18">
                  <c:v>0.66375445404288413</c:v>
                </c:pt>
                <c:pt idx="19">
                  <c:v>0.68045243214275153</c:v>
                </c:pt>
                <c:pt idx="20">
                  <c:v>0.69715041024261892</c:v>
                </c:pt>
                <c:pt idx="21">
                  <c:v>0.71384838834248632</c:v>
                </c:pt>
                <c:pt idx="22">
                  <c:v>0.73054636644235371</c:v>
                </c:pt>
                <c:pt idx="23">
                  <c:v>0.74724434454222111</c:v>
                </c:pt>
                <c:pt idx="24">
                  <c:v>0.7639423226420885</c:v>
                </c:pt>
                <c:pt idx="25">
                  <c:v>0.78064030074195589</c:v>
                </c:pt>
                <c:pt idx="26">
                  <c:v>0.79733827884182329</c:v>
                </c:pt>
                <c:pt idx="27">
                  <c:v>0.81403625694169068</c:v>
                </c:pt>
                <c:pt idx="28">
                  <c:v>0.83073423504155852</c:v>
                </c:pt>
                <c:pt idx="29">
                  <c:v>0.85317163611148938</c:v>
                </c:pt>
                <c:pt idx="30">
                  <c:v>0.87560903718142025</c:v>
                </c:pt>
                <c:pt idx="31">
                  <c:v>0.89804643825135111</c:v>
                </c:pt>
                <c:pt idx="32">
                  <c:v>0.92048383932128197</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0.28920702340251186</c:v>
                </c:pt>
                <c:pt idx="10">
                  <c:v>0.29379836570422252</c:v>
                </c:pt>
                <c:pt idx="11">
                  <c:v>0.29838970800593317</c:v>
                </c:pt>
                <c:pt idx="12">
                  <c:v>0.30298105030764383</c:v>
                </c:pt>
                <c:pt idx="13">
                  <c:v>0.30757239260935448</c:v>
                </c:pt>
                <c:pt idx="14">
                  <c:v>0.31216373491106514</c:v>
                </c:pt>
                <c:pt idx="15">
                  <c:v>0.31675507721277579</c:v>
                </c:pt>
                <c:pt idx="16">
                  <c:v>0.32134641951448645</c:v>
                </c:pt>
                <c:pt idx="17">
                  <c:v>0.3259377618161971</c:v>
                </c:pt>
                <c:pt idx="18">
                  <c:v>0.33052910411790765</c:v>
                </c:pt>
                <c:pt idx="19">
                  <c:v>0.33884417862823712</c:v>
                </c:pt>
                <c:pt idx="20">
                  <c:v>0.34715925313856655</c:v>
                </c:pt>
                <c:pt idx="21">
                  <c:v>0.35547432764889597</c:v>
                </c:pt>
                <c:pt idx="22">
                  <c:v>0.36378940215922539</c:v>
                </c:pt>
                <c:pt idx="23">
                  <c:v>0.37210447666955482</c:v>
                </c:pt>
                <c:pt idx="24">
                  <c:v>0.38041955117988424</c:v>
                </c:pt>
                <c:pt idx="25">
                  <c:v>0.38873462569021366</c:v>
                </c:pt>
                <c:pt idx="26">
                  <c:v>0.39704970020054309</c:v>
                </c:pt>
                <c:pt idx="27">
                  <c:v>0.40536477471087251</c:v>
                </c:pt>
                <c:pt idx="28">
                  <c:v>0.41367984922120216</c:v>
                </c:pt>
                <c:pt idx="29">
                  <c:v>0.42485297812332368</c:v>
                </c:pt>
                <c:pt idx="30">
                  <c:v>0.4360261070254452</c:v>
                </c:pt>
                <c:pt idx="31">
                  <c:v>0.44719923592756672</c:v>
                </c:pt>
                <c:pt idx="32">
                  <c:v>0.45837236482968824</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6.4658673224803351</c:v>
                </c:pt>
                <c:pt idx="10">
                  <c:v>6.5685170085276718</c:v>
                </c:pt>
                <c:pt idx="11">
                  <c:v>6.6711666945750085</c:v>
                </c:pt>
                <c:pt idx="12">
                  <c:v>6.7738163806223453</c:v>
                </c:pt>
                <c:pt idx="13">
                  <c:v>6.876466066669682</c:v>
                </c:pt>
                <c:pt idx="14">
                  <c:v>6.9791157527170187</c:v>
                </c:pt>
                <c:pt idx="15">
                  <c:v>7.0817654387643554</c:v>
                </c:pt>
                <c:pt idx="16">
                  <c:v>7.1844151248116921</c:v>
                </c:pt>
                <c:pt idx="17">
                  <c:v>7.2870648108590288</c:v>
                </c:pt>
                <c:pt idx="18">
                  <c:v>7.389714496906362</c:v>
                </c:pt>
                <c:pt idx="19">
                  <c:v>7.5756165124514707</c:v>
                </c:pt>
                <c:pt idx="20">
                  <c:v>7.7615185279965795</c:v>
                </c:pt>
                <c:pt idx="21">
                  <c:v>7.9474205435416883</c:v>
                </c:pt>
                <c:pt idx="22">
                  <c:v>8.1333225590867961</c:v>
                </c:pt>
                <c:pt idx="23">
                  <c:v>8.3192245746319049</c:v>
                </c:pt>
                <c:pt idx="24">
                  <c:v>8.5051265901770137</c:v>
                </c:pt>
                <c:pt idx="25">
                  <c:v>8.6910286057221224</c:v>
                </c:pt>
                <c:pt idx="26">
                  <c:v>8.8769306212672312</c:v>
                </c:pt>
                <c:pt idx="27">
                  <c:v>9.06283263681234</c:v>
                </c:pt>
                <c:pt idx="28">
                  <c:v>9.2487346523574487</c:v>
                </c:pt>
                <c:pt idx="29">
                  <c:v>9.4985348411915229</c:v>
                </c:pt>
                <c:pt idx="30">
                  <c:v>9.7483350300255971</c:v>
                </c:pt>
                <c:pt idx="31">
                  <c:v>9.9981352188596713</c:v>
                </c:pt>
                <c:pt idx="32">
                  <c:v>10.247935407693745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2.1605565501075539</c:v>
                </c:pt>
                <c:pt idx="10">
                  <c:v>2.1948567360679085</c:v>
                </c:pt>
                <c:pt idx="11">
                  <c:v>2.2291569220282632</c:v>
                </c:pt>
                <c:pt idx="12">
                  <c:v>2.2634571079886179</c:v>
                </c:pt>
                <c:pt idx="13">
                  <c:v>2.2977572939489725</c:v>
                </c:pt>
                <c:pt idx="14">
                  <c:v>2.3320574799093272</c:v>
                </c:pt>
                <c:pt idx="15">
                  <c:v>2.3663576658696819</c:v>
                </c:pt>
                <c:pt idx="16">
                  <c:v>2.4006578518300365</c:v>
                </c:pt>
                <c:pt idx="17">
                  <c:v>2.4349580377903912</c:v>
                </c:pt>
                <c:pt idx="18">
                  <c:v>2.4692582237507468</c:v>
                </c:pt>
                <c:pt idx="19">
                  <c:v>2.531377008027023</c:v>
                </c:pt>
                <c:pt idx="20">
                  <c:v>2.5934957923032993</c:v>
                </c:pt>
                <c:pt idx="21">
                  <c:v>2.6556145765795756</c:v>
                </c:pt>
                <c:pt idx="22">
                  <c:v>2.7177333608558518</c:v>
                </c:pt>
                <c:pt idx="23">
                  <c:v>2.7798521451321281</c:v>
                </c:pt>
                <c:pt idx="24">
                  <c:v>2.8419709294084043</c:v>
                </c:pt>
                <c:pt idx="25">
                  <c:v>2.9040897136846806</c:v>
                </c:pt>
                <c:pt idx="26">
                  <c:v>2.9662084979609569</c:v>
                </c:pt>
                <c:pt idx="27">
                  <c:v>3.0283272822372331</c:v>
                </c:pt>
                <c:pt idx="28">
                  <c:v>3.0904460665135103</c:v>
                </c:pt>
                <c:pt idx="29">
                  <c:v>3.1739162967681778</c:v>
                </c:pt>
                <c:pt idx="30">
                  <c:v>3.2573865270228453</c:v>
                </c:pt>
                <c:pt idx="31">
                  <c:v>3.3408567572775127</c:v>
                </c:pt>
                <c:pt idx="32">
                  <c:v>3.4243269875321802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0.11861230279784947</c:v>
                </c:pt>
                <c:pt idx="10">
                  <c:v>0.12049534725829167</c:v>
                </c:pt>
                <c:pt idx="11">
                  <c:v>0.12237839171873387</c:v>
                </c:pt>
                <c:pt idx="12">
                  <c:v>0.12426143617917607</c:v>
                </c:pt>
                <c:pt idx="13">
                  <c:v>0.12614448063961828</c:v>
                </c:pt>
                <c:pt idx="14">
                  <c:v>0.12802752510006049</c:v>
                </c:pt>
                <c:pt idx="15">
                  <c:v>0.1299105695605027</c:v>
                </c:pt>
                <c:pt idx="16">
                  <c:v>0.13179361402094492</c:v>
                </c:pt>
                <c:pt idx="17">
                  <c:v>0.13367665848138713</c:v>
                </c:pt>
                <c:pt idx="18">
                  <c:v>0.13555970294182931</c:v>
                </c:pt>
                <c:pt idx="19">
                  <c:v>0.13896995945635804</c:v>
                </c:pt>
                <c:pt idx="20">
                  <c:v>0.14238021597088676</c:v>
                </c:pt>
                <c:pt idx="21">
                  <c:v>0.14579047248541549</c:v>
                </c:pt>
                <c:pt idx="22">
                  <c:v>0.14920072899994422</c:v>
                </c:pt>
                <c:pt idx="23">
                  <c:v>0.15261098551447294</c:v>
                </c:pt>
                <c:pt idx="24">
                  <c:v>0.15602124202900167</c:v>
                </c:pt>
                <c:pt idx="25">
                  <c:v>0.15943149854353039</c:v>
                </c:pt>
                <c:pt idx="26">
                  <c:v>0.16284175505805912</c:v>
                </c:pt>
                <c:pt idx="27">
                  <c:v>0.16625201157258784</c:v>
                </c:pt>
                <c:pt idx="28">
                  <c:v>0.16966226808711651</c:v>
                </c:pt>
                <c:pt idx="29">
                  <c:v>0.17424469673268006</c:v>
                </c:pt>
                <c:pt idx="30">
                  <c:v>0.17882712537824361</c:v>
                </c:pt>
                <c:pt idx="31">
                  <c:v>0.18340955402380715</c:v>
                </c:pt>
                <c:pt idx="32">
                  <c:v>0.1879919826693707</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2.8545357327771033E-2</c:v>
                </c:pt>
                <c:pt idx="10">
                  <c:v>2.8998532721212403E-2</c:v>
                </c:pt>
                <c:pt idx="11">
                  <c:v>2.9451708114653773E-2</c:v>
                </c:pt>
                <c:pt idx="12">
                  <c:v>2.9904883508095143E-2</c:v>
                </c:pt>
                <c:pt idx="13">
                  <c:v>3.0358058901536512E-2</c:v>
                </c:pt>
                <c:pt idx="14">
                  <c:v>3.0811234294977882E-2</c:v>
                </c:pt>
                <c:pt idx="15">
                  <c:v>3.1264409688419252E-2</c:v>
                </c:pt>
                <c:pt idx="16">
                  <c:v>3.1717585081860622E-2</c:v>
                </c:pt>
                <c:pt idx="17">
                  <c:v>3.2170760475301992E-2</c:v>
                </c:pt>
                <c:pt idx="18">
                  <c:v>3.2623935868743376E-2</c:v>
                </c:pt>
                <c:pt idx="19">
                  <c:v>3.3444651667107812E-2</c:v>
                </c:pt>
                <c:pt idx="20">
                  <c:v>3.4265367465472249E-2</c:v>
                </c:pt>
                <c:pt idx="21">
                  <c:v>3.5086083263836686E-2</c:v>
                </c:pt>
                <c:pt idx="22">
                  <c:v>3.5906799062201122E-2</c:v>
                </c:pt>
                <c:pt idx="23">
                  <c:v>3.6727514860565559E-2</c:v>
                </c:pt>
                <c:pt idx="24">
                  <c:v>3.7548230658929996E-2</c:v>
                </c:pt>
                <c:pt idx="25">
                  <c:v>3.8368946457294432E-2</c:v>
                </c:pt>
                <c:pt idx="26">
                  <c:v>3.9189662255658869E-2</c:v>
                </c:pt>
                <c:pt idx="27">
                  <c:v>4.0010378054023306E-2</c:v>
                </c:pt>
                <c:pt idx="28">
                  <c:v>4.0831093852387743E-2</c:v>
                </c:pt>
                <c:pt idx="29">
                  <c:v>4.193390578699422E-2</c:v>
                </c:pt>
                <c:pt idx="30">
                  <c:v>4.3036717721600698E-2</c:v>
                </c:pt>
                <c:pt idx="31">
                  <c:v>4.4139529656207176E-2</c:v>
                </c:pt>
                <c:pt idx="32">
                  <c:v>4.5242341590813653E-2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22.91401044239953</c:v>
                </c:pt>
                <c:pt idx="10">
                  <c:v>23.277784683454545</c:v>
                </c:pt>
                <c:pt idx="11">
                  <c:v>23.64155892450956</c:v>
                </c:pt>
                <c:pt idx="12">
                  <c:v>24.005333165564576</c:v>
                </c:pt>
                <c:pt idx="13">
                  <c:v>24.369107406619591</c:v>
                </c:pt>
                <c:pt idx="14">
                  <c:v>24.732881647674606</c:v>
                </c:pt>
                <c:pt idx="15">
                  <c:v>25.096655888729622</c:v>
                </c:pt>
                <c:pt idx="16">
                  <c:v>25.460430129784637</c:v>
                </c:pt>
                <c:pt idx="17">
                  <c:v>25.824204370839652</c:v>
                </c:pt>
                <c:pt idx="18">
                  <c:v>26.187978611894653</c:v>
                </c:pt>
                <c:pt idx="19">
                  <c:v>26.846785932399598</c:v>
                </c:pt>
                <c:pt idx="20">
                  <c:v>27.505593252904539</c:v>
                </c:pt>
                <c:pt idx="21">
                  <c:v>28.16440057340948</c:v>
                </c:pt>
                <c:pt idx="22">
                  <c:v>28.823207893914422</c:v>
                </c:pt>
                <c:pt idx="23">
                  <c:v>29.482015214419363</c:v>
                </c:pt>
                <c:pt idx="24">
                  <c:v>30.140822534924304</c:v>
                </c:pt>
                <c:pt idx="25">
                  <c:v>30.799629855429245</c:v>
                </c:pt>
                <c:pt idx="26">
                  <c:v>31.458437175934186</c:v>
                </c:pt>
                <c:pt idx="27">
                  <c:v>32.117244496439127</c:v>
                </c:pt>
                <c:pt idx="28">
                  <c:v>32.776051816944083</c:v>
                </c:pt>
                <c:pt idx="29">
                  <c:v>33.661304150464225</c:v>
                </c:pt>
                <c:pt idx="30">
                  <c:v>34.546556483984368</c:v>
                </c:pt>
                <c:pt idx="31">
                  <c:v>35.431808817504511</c:v>
                </c:pt>
                <c:pt idx="32">
                  <c:v>36.317061151024653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26.142802822919457</c:v>
                </c:pt>
                <c:pt idx="10">
                  <c:v>26.557836161577679</c:v>
                </c:pt>
                <c:pt idx="11">
                  <c:v>26.972869500235902</c:v>
                </c:pt>
                <c:pt idx="12">
                  <c:v>27.387902838894124</c:v>
                </c:pt>
                <c:pt idx="13">
                  <c:v>27.802936177552347</c:v>
                </c:pt>
                <c:pt idx="14">
                  <c:v>28.217969516210569</c:v>
                </c:pt>
                <c:pt idx="15">
                  <c:v>28.633002854868792</c:v>
                </c:pt>
                <c:pt idx="16">
                  <c:v>29.048036193527015</c:v>
                </c:pt>
                <c:pt idx="17">
                  <c:v>29.463069532185237</c:v>
                </c:pt>
                <c:pt idx="18">
                  <c:v>29.878102870843446</c:v>
                </c:pt>
                <c:pt idx="19">
                  <c:v>30.629742131964996</c:v>
                </c:pt>
                <c:pt idx="20">
                  <c:v>31.381381393086542</c:v>
                </c:pt>
                <c:pt idx="21">
                  <c:v>32.133020654208089</c:v>
                </c:pt>
                <c:pt idx="22">
                  <c:v>32.884659915329635</c:v>
                </c:pt>
                <c:pt idx="23">
                  <c:v>33.636299176451182</c:v>
                </c:pt>
                <c:pt idx="24">
                  <c:v>34.387938437572728</c:v>
                </c:pt>
                <c:pt idx="25">
                  <c:v>35.139577698694275</c:v>
                </c:pt>
                <c:pt idx="26">
                  <c:v>35.891216959815821</c:v>
                </c:pt>
                <c:pt idx="27">
                  <c:v>36.642856220937368</c:v>
                </c:pt>
                <c:pt idx="28">
                  <c:v>37.394495482058929</c:v>
                </c:pt>
                <c:pt idx="29">
                  <c:v>38.404487917120548</c:v>
                </c:pt>
                <c:pt idx="30">
                  <c:v>39.414480352182167</c:v>
                </c:pt>
                <c:pt idx="31">
                  <c:v>40.424472787243786</c:v>
                </c:pt>
                <c:pt idx="32">
                  <c:v>41.434465222305406</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81.526335184002576</c:v>
                </c:pt>
                <c:pt idx="10">
                  <c:v>81.739343149775223</c:v>
                </c:pt>
                <c:pt idx="11">
                  <c:v>81.95235111554787</c:v>
                </c:pt>
                <c:pt idx="12">
                  <c:v>82.165359081320517</c:v>
                </c:pt>
                <c:pt idx="13">
                  <c:v>82.378367047093164</c:v>
                </c:pt>
                <c:pt idx="14">
                  <c:v>82.591375012865811</c:v>
                </c:pt>
                <c:pt idx="15">
                  <c:v>82.804382978638458</c:v>
                </c:pt>
                <c:pt idx="16">
                  <c:v>83.017390944411105</c:v>
                </c:pt>
                <c:pt idx="17">
                  <c:v>83.230398910183752</c:v>
                </c:pt>
                <c:pt idx="18">
                  <c:v>83.443406875956384</c:v>
                </c:pt>
                <c:pt idx="19">
                  <c:v>84.41518772295008</c:v>
                </c:pt>
                <c:pt idx="20">
                  <c:v>85.386968569943775</c:v>
                </c:pt>
                <c:pt idx="21">
                  <c:v>86.358749416937471</c:v>
                </c:pt>
                <c:pt idx="22">
                  <c:v>87.330530263931166</c:v>
                </c:pt>
                <c:pt idx="23">
                  <c:v>88.302311110924862</c:v>
                </c:pt>
                <c:pt idx="24">
                  <c:v>89.274091957918557</c:v>
                </c:pt>
                <c:pt idx="25">
                  <c:v>90.245872804912253</c:v>
                </c:pt>
                <c:pt idx="26">
                  <c:v>91.217653651905948</c:v>
                </c:pt>
                <c:pt idx="27">
                  <c:v>92.189434498899644</c:v>
                </c:pt>
                <c:pt idx="28">
                  <c:v>93.161215345893353</c:v>
                </c:pt>
                <c:pt idx="29">
                  <c:v>94.825232469383081</c:v>
                </c:pt>
                <c:pt idx="30">
                  <c:v>96.48924959287281</c:v>
                </c:pt>
                <c:pt idx="31">
                  <c:v>98.153266716362538</c:v>
                </c:pt>
                <c:pt idx="32">
                  <c:v>99.817283839852266</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30.159908690191692</c:v>
                </c:pt>
                <c:pt idx="6">
                  <c:v>29.721483427119967</c:v>
                </c:pt>
                <c:pt idx="7">
                  <c:v>25.593972183081164</c:v>
                </c:pt>
                <c:pt idx="8">
                  <c:v>20.824796904895834</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17.833355669171727</c:v>
                </c:pt>
                <c:pt idx="6">
                  <c:v>21.151350047466963</c:v>
                </c:pt>
                <c:pt idx="7">
                  <c:v>24.414627127354844</c:v>
                </c:pt>
                <c:pt idx="8">
                  <c:v>27.159940498229911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11.861738000000003</c:v>
                </c:pt>
                <c:pt idx="5">
                  <c:v>11.998316089840854</c:v>
                </c:pt>
                <c:pt idx="6">
                  <c:v>15.08325652541307</c:v>
                </c:pt>
                <c:pt idx="7">
                  <c:v>21.366706689563987</c:v>
                </c:pt>
                <c:pt idx="8">
                  <c:v>27.533171596874247</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0.15079954345095847</c:v>
                </c:pt>
                <c:pt idx="5">
                  <c:v>0.14860741713559983</c:v>
                </c:pt>
                <c:pt idx="6">
                  <c:v>0.12796986091540583</c:v>
                </c:pt>
                <c:pt idx="7">
                  <c:v>0.10412398452447917</c:v>
                </c:pt>
                <c:pt idx="9">
                  <c:v>0.1283823833256614</c:v>
                </c:pt>
                <c:pt idx="10">
                  <c:v>0.12877680945571371</c:v>
                </c:pt>
                <c:pt idx="11">
                  <c:v>0.12973355042768442</c:v>
                </c:pt>
                <c:pt idx="12">
                  <c:v>0.13499132813487882</c:v>
                </c:pt>
                <c:pt idx="13">
                  <c:v>0.15079954345095847</c:v>
                </c:pt>
                <c:pt idx="14">
                  <c:v>0.3529426156970496</c:v>
                </c:pt>
                <c:pt idx="15">
                  <c:v>0.2309855989523075</c:v>
                </c:pt>
                <c:pt idx="16">
                  <c:v>0.17854660246335066</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2.9594752714298544</c:v>
                </c:pt>
                <c:pt idx="5">
                  <c:v>3.5101020012204174</c:v>
                </c:pt>
                <c:pt idx="6">
                  <c:v>4.0516483036051643</c:v>
                </c:pt>
                <c:pt idx="7">
                  <c:v>4.5072376600982622</c:v>
                </c:pt>
                <c:pt idx="9">
                  <c:v>2.7636773332492934</c:v>
                </c:pt>
                <c:pt idx="10">
                  <c:v>2.8913337107360779</c:v>
                </c:pt>
                <c:pt idx="11">
                  <c:v>3.0495903806306055</c:v>
                </c:pt>
                <c:pt idx="12">
                  <c:v>3.2047358801985588</c:v>
                </c:pt>
                <c:pt idx="13">
                  <c:v>2.9594752714298544</c:v>
                </c:pt>
                <c:pt idx="14">
                  <c:v>3.1678670561014259</c:v>
                </c:pt>
                <c:pt idx="15">
                  <c:v>3.4737819643034764</c:v>
                </c:pt>
                <c:pt idx="16">
                  <c:v>3.4876145821661386</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3.7543943802193493</c:v>
                </c:pt>
                <c:pt idx="4">
                  <c:v>3.8469923973287021</c:v>
                </c:pt>
                <c:pt idx="5">
                  <c:v>4.9001543242934833</c:v>
                </c:pt>
                <c:pt idx="6">
                  <c:v>7.3624247157785829</c:v>
                </c:pt>
                <c:pt idx="7">
                  <c:v>10.14871674747341</c:v>
                </c:pt>
                <c:pt idx="9">
                  <c:v>3.9385634462472403</c:v>
                </c:pt>
                <c:pt idx="10">
                  <c:v>4.2313538823878662</c:v>
                </c:pt>
                <c:pt idx="11">
                  <c:v>4.4526615366410756</c:v>
                </c:pt>
                <c:pt idx="12">
                  <c:v>3.7543943802193493</c:v>
                </c:pt>
                <c:pt idx="13">
                  <c:v>3.8469923973287021</c:v>
                </c:pt>
                <c:pt idx="14">
                  <c:v>4.5383283348659162</c:v>
                </c:pt>
                <c:pt idx="15">
                  <c:v>6.1114971706275494</c:v>
                </c:pt>
                <c:pt idx="16">
                  <c:v>7.486442608298117</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0.51971311368661144</c:v>
                </c:pt>
                <c:pt idx="5">
                  <c:v>0.56682739468942689</c:v>
                </c:pt>
                <c:pt idx="6">
                  <c:v>0.65830145385964811</c:v>
                </c:pt>
                <c:pt idx="7">
                  <c:v>0.77256037305689174</c:v>
                </c:pt>
                <c:pt idx="9">
                  <c:v>0.52310039361040328</c:v>
                </c:pt>
                <c:pt idx="10">
                  <c:v>0.52911938020465121</c:v>
                </c:pt>
                <c:pt idx="11">
                  <c:v>0.53323895430378154</c:v>
                </c:pt>
                <c:pt idx="12">
                  <c:v>0.51417285649738431</c:v>
                </c:pt>
                <c:pt idx="13">
                  <c:v>0.51971311368661144</c:v>
                </c:pt>
                <c:pt idx="14">
                  <c:v>0.56732964338619263</c:v>
                </c:pt>
                <c:pt idx="15">
                  <c:v>0.64057373265123418</c:v>
                </c:pt>
                <c:pt idx="16">
                  <c:v>0.70728292364245937</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109.25124523163252</c:v>
                </c:pt>
                <c:pt idx="4">
                  <c:v>107.45725675204515</c:v>
                </c:pt>
                <c:pt idx="5">
                  <c:v>131.48777633113465</c:v>
                </c:pt>
                <c:pt idx="6">
                  <c:v>176.94838103413451</c:v>
                </c:pt>
                <c:pt idx="7">
                  <c:v>226.37604241227515</c:v>
                </c:pt>
                <c:pt idx="9">
                  <c:v>113.09321758673757</c:v>
                </c:pt>
                <c:pt idx="10">
                  <c:v>112.21357404370687</c:v>
                </c:pt>
                <c:pt idx="11">
                  <c:v>117.77587315202406</c:v>
                </c:pt>
                <c:pt idx="12">
                  <c:v>109.25124523163252</c:v>
                </c:pt>
                <c:pt idx="13">
                  <c:v>107.45725675204515</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23.215889611721916</c:v>
                </c:pt>
                <c:pt idx="4">
                  <c:v>22.8346670598096</c:v>
                </c:pt>
                <c:pt idx="5">
                  <c:v>27.941152470366116</c:v>
                </c:pt>
                <c:pt idx="6">
                  <c:v>37.60153096975359</c:v>
                </c:pt>
                <c:pt idx="7">
                  <c:v>48.104909012608481</c:v>
                </c:pt>
                <c:pt idx="9">
                  <c:v>18.547037936929154</c:v>
                </c:pt>
                <c:pt idx="10">
                  <c:v>23.845384484287713</c:v>
                </c:pt>
                <c:pt idx="11">
                  <c:v>25.027373044805117</c:v>
                </c:pt>
                <c:pt idx="12">
                  <c:v>23.215889611721916</c:v>
                </c:pt>
                <c:pt idx="13">
                  <c:v>22.8346670598096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4.0969216961862198</c:v>
                </c:pt>
                <c:pt idx="4">
                  <c:v>4.0296471282016935</c:v>
                </c:pt>
                <c:pt idx="5">
                  <c:v>4.9307916124175497</c:v>
                </c:pt>
                <c:pt idx="6">
                  <c:v>6.6355642887800448</c:v>
                </c:pt>
                <c:pt idx="7">
                  <c:v>8.4891015904603186</c:v>
                </c:pt>
                <c:pt idx="9">
                  <c:v>3.9743652721991038</c:v>
                </c:pt>
                <c:pt idx="10">
                  <c:v>4.208009026639008</c:v>
                </c:pt>
                <c:pt idx="11">
                  <c:v>4.4165952432009021</c:v>
                </c:pt>
                <c:pt idx="12">
                  <c:v>4.0969216961862198</c:v>
                </c:pt>
                <c:pt idx="13">
                  <c:v>4.0296471282016935</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19.235110334691932</c:v>
                </c:pt>
                <c:pt idx="4">
                  <c:v>19.664399308617654</c:v>
                </c:pt>
                <c:pt idx="5">
                  <c:v>20.43682687728958</c:v>
                </c:pt>
                <c:pt idx="6">
                  <c:v>19.463866740801063</c:v>
                </c:pt>
                <c:pt idx="7">
                  <c:v>17.877887334972236</c:v>
                </c:pt>
                <c:pt idx="9">
                  <c:v>28.167748821049805</c:v>
                </c:pt>
                <c:pt idx="10">
                  <c:v>18.502265696365193</c:v>
                </c:pt>
                <c:pt idx="11">
                  <c:v>18.925968547790067</c:v>
                </c:pt>
                <c:pt idx="12">
                  <c:v>19.235110334691932</c:v>
                </c:pt>
                <c:pt idx="13">
                  <c:v>19.664399308617654</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101.76413102745801</c:v>
                </c:pt>
                <c:pt idx="4">
                  <c:v>104.03530174761909</c:v>
                </c:pt>
                <c:pt idx="5">
                  <c:v>108.12186111430906</c:v>
                </c:pt>
                <c:pt idx="6">
                  <c:v>102.97437606788669</c:v>
                </c:pt>
                <c:pt idx="7">
                  <c:v>94.5836877248869</c:v>
                </c:pt>
                <c:pt idx="9">
                  <c:v>94.847852582060455</c:v>
                </c:pt>
                <c:pt idx="10">
                  <c:v>97.886986758472602</c:v>
                </c:pt>
                <c:pt idx="11">
                  <c:v>100.12860387107854</c:v>
                </c:pt>
                <c:pt idx="12">
                  <c:v>101.76413102745801</c:v>
                </c:pt>
                <c:pt idx="13">
                  <c:v>104.03530174761909</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7.3753300793205812</c:v>
                </c:pt>
                <c:pt idx="5">
                  <c:v>14.348885957917117</c:v>
                </c:pt>
                <c:pt idx="6">
                  <c:v>27.412572368869707</c:v>
                </c:pt>
                <c:pt idx="7">
                  <c:v>39.439355658469083</c:v>
                </c:pt>
                <c:pt idx="9">
                  <c:v>0.80138751043622602</c:v>
                </c:pt>
                <c:pt idx="10">
                  <c:v>1.5745685843146777</c:v>
                </c:pt>
                <c:pt idx="11">
                  <c:v>2.5244712126531619</c:v>
                </c:pt>
                <c:pt idx="12">
                  <c:v>2.5547937802312601</c:v>
                </c:pt>
                <c:pt idx="13">
                  <c:v>7.3753300793205812</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8.967720358741504</c:v>
                </c:pt>
                <c:pt idx="4">
                  <c:v>9.167861839828495</c:v>
                </c:pt>
                <c:pt idx="5">
                  <c:v>9.52798009819581</c:v>
                </c:pt>
                <c:pt idx="6">
                  <c:v>9.0743703048329198</c:v>
                </c:pt>
                <c:pt idx="7">
                  <c:v>8.3349609872505628</c:v>
                </c:pt>
                <c:pt idx="9">
                  <c:v>12.322446292964566</c:v>
                </c:pt>
                <c:pt idx="10">
                  <c:v>8.6260563043864682</c:v>
                </c:pt>
                <c:pt idx="11">
                  <c:v>8.8235934445777957</c:v>
                </c:pt>
                <c:pt idx="12">
                  <c:v>8.967720358741504</c:v>
                </c:pt>
                <c:pt idx="13">
                  <c:v>9.167861839828495</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0.63008463190350783</c:v>
                </c:pt>
                <c:pt idx="5">
                  <c:v>0.77067321741371364</c:v>
                </c:pt>
                <c:pt idx="6">
                  <c:v>1.0103277618120092</c:v>
                </c:pt>
                <c:pt idx="7">
                  <c:v>1.2392226103257178</c:v>
                </c:pt>
                <c:pt idx="9">
                  <c:v>0.60923770891438467</c:v>
                </c:pt>
                <c:pt idx="10">
                  <c:v>0.64854136839212595</c:v>
                </c:pt>
                <c:pt idx="11">
                  <c:v>0.6995709084876961</c:v>
                </c:pt>
                <c:pt idx="12">
                  <c:v>0.64257947683872407</c:v>
                </c:pt>
                <c:pt idx="13">
                  <c:v>0.63008463190350783</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78.03660373688038</c:v>
                </c:pt>
                <c:pt idx="4">
                  <c:v>76.755183394317982</c:v>
                </c:pt>
                <c:pt idx="5">
                  <c:v>93.919840236524777</c:v>
                </c:pt>
                <c:pt idx="6">
                  <c:v>126.39170073866754</c:v>
                </c:pt>
                <c:pt idx="7">
                  <c:v>161.69717315162515</c:v>
                </c:pt>
                <c:pt idx="9">
                  <c:v>80.780869704812559</c:v>
                </c:pt>
                <c:pt idx="10">
                  <c:v>80.152552888362095</c:v>
                </c:pt>
                <c:pt idx="11">
                  <c:v>84.125623680017213</c:v>
                </c:pt>
                <c:pt idx="12">
                  <c:v>78.03660373688038</c:v>
                </c:pt>
                <c:pt idx="13">
                  <c:v>76.755183394317982</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16.582778294087085</c:v>
                </c:pt>
                <c:pt idx="4">
                  <c:v>16.310476471292574</c:v>
                </c:pt>
                <c:pt idx="5">
                  <c:v>19.957966050261518</c:v>
                </c:pt>
                <c:pt idx="6">
                  <c:v>26.858236406966856</c:v>
                </c:pt>
                <c:pt idx="7">
                  <c:v>34.360649294720346</c:v>
                </c:pt>
                <c:pt idx="9">
                  <c:v>13.247884240663684</c:v>
                </c:pt>
                <c:pt idx="10">
                  <c:v>17.032417488776947</c:v>
                </c:pt>
                <c:pt idx="11">
                  <c:v>17.87669503200366</c:v>
                </c:pt>
                <c:pt idx="12">
                  <c:v>16.582778294087085</c:v>
                </c:pt>
                <c:pt idx="13">
                  <c:v>16.310476471292574</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2.9263726401330143</c:v>
                </c:pt>
                <c:pt idx="4">
                  <c:v>2.8783193772869242</c:v>
                </c:pt>
                <c:pt idx="5">
                  <c:v>3.5219940088696791</c:v>
                </c:pt>
                <c:pt idx="6">
                  <c:v>4.7396887777000334</c:v>
                </c:pt>
                <c:pt idx="7">
                  <c:v>6.0636439931859432</c:v>
                </c:pt>
                <c:pt idx="9">
                  <c:v>2.838832337285075</c:v>
                </c:pt>
                <c:pt idx="10">
                  <c:v>3.0057207333135785</c:v>
                </c:pt>
                <c:pt idx="11">
                  <c:v>3.1547108880006456</c:v>
                </c:pt>
                <c:pt idx="12">
                  <c:v>2.9263726401330143</c:v>
                </c:pt>
                <c:pt idx="13">
                  <c:v>2.8783193772869242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0.76940441338767729</c:v>
                </c:pt>
                <c:pt idx="4">
                  <c:v>0.78657597234470611</c:v>
                </c:pt>
                <c:pt idx="5">
                  <c:v>0.81747307509158318</c:v>
                </c:pt>
                <c:pt idx="6">
                  <c:v>0.77855466963204245</c:v>
                </c:pt>
                <c:pt idx="7">
                  <c:v>0.71511549339888947</c:v>
                </c:pt>
                <c:pt idx="9">
                  <c:v>1.1267099528419922</c:v>
                </c:pt>
                <c:pt idx="10">
                  <c:v>0.74009062785460766</c:v>
                </c:pt>
                <c:pt idx="11">
                  <c:v>0.7570387419116027</c:v>
                </c:pt>
                <c:pt idx="12">
                  <c:v>0.76940441338767729</c:v>
                </c:pt>
                <c:pt idx="13">
                  <c:v>0.78657597234470611</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7.2688665019612859</c:v>
                </c:pt>
                <c:pt idx="4">
                  <c:v>7.4310929819727916</c:v>
                </c:pt>
                <c:pt idx="5">
                  <c:v>7.7229900795935036</c:v>
                </c:pt>
                <c:pt idx="6">
                  <c:v>7.3553125762776208</c:v>
                </c:pt>
                <c:pt idx="7">
                  <c:v>6.7559776946347787</c:v>
                </c:pt>
                <c:pt idx="9">
                  <c:v>6.7748466130043186</c:v>
                </c:pt>
                <c:pt idx="10">
                  <c:v>6.9919276256051859</c:v>
                </c:pt>
                <c:pt idx="11">
                  <c:v>7.1520431336484673</c:v>
                </c:pt>
                <c:pt idx="12">
                  <c:v>7.2688665019612859</c:v>
                </c:pt>
                <c:pt idx="13">
                  <c:v>7.4310929819727916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0.10219175120925041</c:v>
                </c:pt>
                <c:pt idx="4">
                  <c:v>0.29501320317282326</c:v>
                </c:pt>
                <c:pt idx="5">
                  <c:v>0.57395543831668472</c:v>
                </c:pt>
                <c:pt idx="6">
                  <c:v>1.0965028947547883</c:v>
                </c:pt>
                <c:pt idx="7">
                  <c:v>1.5775742263387633</c:v>
                </c:pt>
                <c:pt idx="9">
                  <c:v>3.2055500417449041E-2</c:v>
                </c:pt>
                <c:pt idx="10">
                  <c:v>6.2982743372587108E-2</c:v>
                </c:pt>
                <c:pt idx="11">
                  <c:v>0.10097884850612647</c:v>
                </c:pt>
                <c:pt idx="12">
                  <c:v>0.10219175120925041</c:v>
                </c:pt>
                <c:pt idx="13">
                  <c:v>0.29501320317282326</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109.25124523163252</c:v>
                </c:pt>
                <c:pt idx="4">
                  <c:v>107.45725675204515</c:v>
                </c:pt>
                <c:pt idx="5">
                  <c:v>131.48777633113465</c:v>
                </c:pt>
                <c:pt idx="6">
                  <c:v>176.94838103413451</c:v>
                </c:pt>
                <c:pt idx="7">
                  <c:v>226.37604241227515</c:v>
                </c:pt>
                <c:pt idx="9">
                  <c:v>113.09321758673757</c:v>
                </c:pt>
                <c:pt idx="10">
                  <c:v>112.21357404370687</c:v>
                </c:pt>
                <c:pt idx="11">
                  <c:v>117.77587315202406</c:v>
                </c:pt>
                <c:pt idx="12">
                  <c:v>109.25124523163252</c:v>
                </c:pt>
                <c:pt idx="13">
                  <c:v>107.45725675204515</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23.215889611721916</c:v>
                </c:pt>
                <c:pt idx="4">
                  <c:v>22.8346670598096</c:v>
                </c:pt>
                <c:pt idx="5">
                  <c:v>27.941152470366116</c:v>
                </c:pt>
                <c:pt idx="6">
                  <c:v>37.60153096975359</c:v>
                </c:pt>
                <c:pt idx="7">
                  <c:v>48.104909012608481</c:v>
                </c:pt>
                <c:pt idx="9">
                  <c:v>18.547037936929154</c:v>
                </c:pt>
                <c:pt idx="10">
                  <c:v>23.845384484287713</c:v>
                </c:pt>
                <c:pt idx="11">
                  <c:v>25.027373044805117</c:v>
                </c:pt>
                <c:pt idx="12">
                  <c:v>23.215889611721916</c:v>
                </c:pt>
                <c:pt idx="13">
                  <c:v>22.8346670598096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4.0969216961862198</c:v>
                </c:pt>
                <c:pt idx="4">
                  <c:v>4.0296471282016935</c:v>
                </c:pt>
                <c:pt idx="5">
                  <c:v>4.9307916124175497</c:v>
                </c:pt>
                <c:pt idx="6">
                  <c:v>6.6355642887800448</c:v>
                </c:pt>
                <c:pt idx="7">
                  <c:v>8.4891015904603186</c:v>
                </c:pt>
                <c:pt idx="9">
                  <c:v>3.9743652721991038</c:v>
                </c:pt>
                <c:pt idx="10">
                  <c:v>4.208009026639008</c:v>
                </c:pt>
                <c:pt idx="11">
                  <c:v>4.4165952432009021</c:v>
                </c:pt>
                <c:pt idx="12">
                  <c:v>4.0969216961862198</c:v>
                </c:pt>
                <c:pt idx="13">
                  <c:v>4.0296471282016935</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19.235110334691932</c:v>
                </c:pt>
                <c:pt idx="4">
                  <c:v>19.664399308617654</c:v>
                </c:pt>
                <c:pt idx="5">
                  <c:v>20.43682687728958</c:v>
                </c:pt>
                <c:pt idx="6">
                  <c:v>19.463866740801063</c:v>
                </c:pt>
                <c:pt idx="7">
                  <c:v>17.877887334972236</c:v>
                </c:pt>
                <c:pt idx="9">
                  <c:v>28.167748821049805</c:v>
                </c:pt>
                <c:pt idx="10">
                  <c:v>18.502265696365193</c:v>
                </c:pt>
                <c:pt idx="11">
                  <c:v>18.925968547790067</c:v>
                </c:pt>
                <c:pt idx="12">
                  <c:v>19.235110334691932</c:v>
                </c:pt>
                <c:pt idx="13">
                  <c:v>19.664399308617654</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101.76413102745801</c:v>
                </c:pt>
                <c:pt idx="4">
                  <c:v>104.03530174761909</c:v>
                </c:pt>
                <c:pt idx="5">
                  <c:v>108.12186111430906</c:v>
                </c:pt>
                <c:pt idx="6">
                  <c:v>102.97437606788669</c:v>
                </c:pt>
                <c:pt idx="7">
                  <c:v>94.5836877248869</c:v>
                </c:pt>
                <c:pt idx="9">
                  <c:v>94.847852582060455</c:v>
                </c:pt>
                <c:pt idx="10">
                  <c:v>97.886986758472602</c:v>
                </c:pt>
                <c:pt idx="11">
                  <c:v>100.12860387107854</c:v>
                </c:pt>
                <c:pt idx="12">
                  <c:v>101.76413102745801</c:v>
                </c:pt>
                <c:pt idx="13">
                  <c:v>104.03530174761909</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2.5547937802312601</c:v>
                </c:pt>
                <c:pt idx="4">
                  <c:v>7.3753300793205812</c:v>
                </c:pt>
                <c:pt idx="5">
                  <c:v>14.348885957917117</c:v>
                </c:pt>
                <c:pt idx="6">
                  <c:v>27.412572368869707</c:v>
                </c:pt>
                <c:pt idx="7">
                  <c:v>39.439355658469083</c:v>
                </c:pt>
                <c:pt idx="9">
                  <c:v>0.80138751043622602</c:v>
                </c:pt>
                <c:pt idx="10">
                  <c:v>1.5745685843146777</c:v>
                </c:pt>
                <c:pt idx="11">
                  <c:v>2.5244712126531619</c:v>
                </c:pt>
                <c:pt idx="12">
                  <c:v>2.5547937802312601</c:v>
                </c:pt>
                <c:pt idx="13">
                  <c:v>7.3753300793205812</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8.967720358741504</c:v>
                </c:pt>
                <c:pt idx="4">
                  <c:v>9.167861839828495</c:v>
                </c:pt>
                <c:pt idx="5">
                  <c:v>9.52798009819581</c:v>
                </c:pt>
                <c:pt idx="6">
                  <c:v>9.0743703048329198</c:v>
                </c:pt>
                <c:pt idx="7">
                  <c:v>8.3349609872505628</c:v>
                </c:pt>
                <c:pt idx="9">
                  <c:v>12.322446292964566</c:v>
                </c:pt>
                <c:pt idx="10">
                  <c:v>8.6260563043864682</c:v>
                </c:pt>
                <c:pt idx="11">
                  <c:v>8.8235934445777957</c:v>
                </c:pt>
                <c:pt idx="12">
                  <c:v>8.967720358741504</c:v>
                </c:pt>
                <c:pt idx="13">
                  <c:v>9.167861839828495</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0.64257947683872407</c:v>
                </c:pt>
                <c:pt idx="4">
                  <c:v>0.63008463190350783</c:v>
                </c:pt>
                <c:pt idx="5">
                  <c:v>0.77067321741371364</c:v>
                </c:pt>
                <c:pt idx="6">
                  <c:v>1.0103277618120092</c:v>
                </c:pt>
                <c:pt idx="7">
                  <c:v>1.2392226103257178</c:v>
                </c:pt>
                <c:pt idx="9">
                  <c:v>0.60923770891438467</c:v>
                </c:pt>
                <c:pt idx="10">
                  <c:v>0.64854136839212595</c:v>
                </c:pt>
                <c:pt idx="11">
                  <c:v>0.6995709084876961</c:v>
                </c:pt>
                <c:pt idx="12">
                  <c:v>0.64257947683872407</c:v>
                </c:pt>
                <c:pt idx="13">
                  <c:v>0.63008463190350783</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0.41742521494722312</c:v>
                </c:pt>
                <c:pt idx="5">
                  <c:v>0.42295317651646341</c:v>
                </c:pt>
                <c:pt idx="6">
                  <c:v>0.44860171456696668</c:v>
                </c:pt>
                <c:pt idx="7">
                  <c:v>0.47987987875799337</c:v>
                </c:pt>
                <c:pt idx="9" formatCode="0%">
                  <c:v>0.41283463855351005</c:v>
                </c:pt>
                <c:pt idx="10" formatCode="0%">
                  <c:v>0.41283463855351005</c:v>
                </c:pt>
                <c:pt idx="11" formatCode="0%">
                  <c:v>0.41283463855351005</c:v>
                </c:pt>
                <c:pt idx="12" formatCode="0%">
                  <c:v>0.41206830801822453</c:v>
                </c:pt>
                <c:pt idx="13" formatCode="0%">
                  <c:v>0.41742521494722312</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1.0480946012339905</c:v>
                </c:pt>
                <c:pt idx="5">
                  <c:v>1.1036142629035162</c:v>
                </c:pt>
                <c:pt idx="6">
                  <c:v>1.3713138002215168</c:v>
                </c:pt>
                <c:pt idx="7">
                  <c:v>1.7537660005404831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0.15079954345095847</c:v>
                </c:pt>
                <c:pt idx="5">
                  <c:v>0.14860741713559983</c:v>
                </c:pt>
                <c:pt idx="6">
                  <c:v>0.12796986091540583</c:v>
                </c:pt>
                <c:pt idx="7">
                  <c:v>0.10412398452447917</c:v>
                </c:pt>
                <c:pt idx="9">
                  <c:v>0.1283823833256614</c:v>
                </c:pt>
                <c:pt idx="10">
                  <c:v>0.12877680945571371</c:v>
                </c:pt>
                <c:pt idx="11">
                  <c:v>0.12973355042768442</c:v>
                </c:pt>
                <c:pt idx="12">
                  <c:v>0.13499132813487882</c:v>
                </c:pt>
                <c:pt idx="13">
                  <c:v>0.15079954345095847</c:v>
                </c:pt>
                <c:pt idx="14">
                  <c:v>0.3529426156970496</c:v>
                </c:pt>
                <c:pt idx="15">
                  <c:v>0.2309855989523075</c:v>
                </c:pt>
                <c:pt idx="16">
                  <c:v>0.17854660246335066</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2.9594752714298544</c:v>
                </c:pt>
                <c:pt idx="5">
                  <c:v>3.5101020012204174</c:v>
                </c:pt>
                <c:pt idx="6">
                  <c:v>4.0516483036051643</c:v>
                </c:pt>
                <c:pt idx="7">
                  <c:v>4.5072376600982622</c:v>
                </c:pt>
                <c:pt idx="9">
                  <c:v>2.7636773332492934</c:v>
                </c:pt>
                <c:pt idx="10">
                  <c:v>2.8913337107360779</c:v>
                </c:pt>
                <c:pt idx="11">
                  <c:v>3.0495903806306055</c:v>
                </c:pt>
                <c:pt idx="12">
                  <c:v>3.2047358801985588</c:v>
                </c:pt>
                <c:pt idx="13">
                  <c:v>2.9594752714298544</c:v>
                </c:pt>
                <c:pt idx="14">
                  <c:v>3.1678670561014259</c:v>
                </c:pt>
                <c:pt idx="15">
                  <c:v>3.4737819643034764</c:v>
                </c:pt>
                <c:pt idx="16">
                  <c:v>3.4876145821661386</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3.7543943802193493</c:v>
                </c:pt>
                <c:pt idx="4">
                  <c:v>3.8469923973287021</c:v>
                </c:pt>
                <c:pt idx="5">
                  <c:v>4.9001543242934833</c:v>
                </c:pt>
                <c:pt idx="6">
                  <c:v>7.3624247157785829</c:v>
                </c:pt>
                <c:pt idx="7">
                  <c:v>10.14871674747341</c:v>
                </c:pt>
                <c:pt idx="9">
                  <c:v>3.9385634462472403</c:v>
                </c:pt>
                <c:pt idx="10">
                  <c:v>4.2313538823878662</c:v>
                </c:pt>
                <c:pt idx="11">
                  <c:v>4.4526615366410756</c:v>
                </c:pt>
                <c:pt idx="12">
                  <c:v>3.7543943802193493</c:v>
                </c:pt>
                <c:pt idx="13">
                  <c:v>3.8469923973287021</c:v>
                </c:pt>
                <c:pt idx="14">
                  <c:v>4.5383283348659162</c:v>
                </c:pt>
                <c:pt idx="15">
                  <c:v>6.1114971706275494</c:v>
                </c:pt>
                <c:pt idx="16">
                  <c:v>7.486442608298117</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0.51971311368661144</c:v>
                </c:pt>
                <c:pt idx="5">
                  <c:v>0.56682739468942689</c:v>
                </c:pt>
                <c:pt idx="6">
                  <c:v>0.65830145385964811</c:v>
                </c:pt>
                <c:pt idx="7">
                  <c:v>0.77256037305689174</c:v>
                </c:pt>
                <c:pt idx="9">
                  <c:v>0.52310039361040328</c:v>
                </c:pt>
                <c:pt idx="10">
                  <c:v>0.52911938020465121</c:v>
                </c:pt>
                <c:pt idx="11">
                  <c:v>0.53323895430378154</c:v>
                </c:pt>
                <c:pt idx="12">
                  <c:v>0.51417285649738431</c:v>
                </c:pt>
                <c:pt idx="13">
                  <c:v>0.51971311368661144</c:v>
                </c:pt>
                <c:pt idx="14">
                  <c:v>0.56732964338619263</c:v>
                </c:pt>
                <c:pt idx="15">
                  <c:v>0.64057373265123418</c:v>
                </c:pt>
                <c:pt idx="16">
                  <c:v>0.70728292364245937</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7.6082944450501708</c:v>
                      </c:pt>
                      <c:pt idx="4">
                        <c:v>7.4769803258961272</c:v>
                      </c:pt>
                      <c:pt idx="5">
                        <c:v>9.1256911373389258</c:v>
                      </c:pt>
                      <c:pt idx="6">
                        <c:v>12.200344334158801</c:v>
                      </c:pt>
                      <c:pt idx="7">
                        <c:v>15.532638765153044</c:v>
                      </c:pt>
                      <c:pt idx="9">
                        <c:v>7.3537235564325982</c:v>
                      </c:pt>
                      <c:pt idx="10">
                        <c:v>7.7805837827843094</c:v>
                      </c:pt>
                      <c:pt idx="11">
                        <c:v>8.1652244220031474</c:v>
                      </c:pt>
                      <c:pt idx="12">
                        <c:v>7.6082944450501708</c:v>
                      </c:pt>
                      <c:pt idx="13">
                        <c:v>7.4769803258961272</c:v>
                      </c:pt>
                      <c:pt idx="14">
                        <c:v>8.6264676500505839</c:v>
                      </c:pt>
                      <c:pt idx="15">
                        <c:v>10.456838466534567</c:v>
                      </c:pt>
                      <c:pt idx="16">
                        <c:v>11.859886716570067</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130.79128840802136</c:v>
                </c:pt>
                <c:pt idx="4">
                  <c:v>124.63382811237975</c:v>
                </c:pt>
                <c:pt idx="5">
                  <c:v>138.36009892852849</c:v>
                </c:pt>
                <c:pt idx="6">
                  <c:v>170.93228762001809</c:v>
                </c:pt>
                <c:pt idx="7">
                  <c:v>205.68152602256296</c:v>
                </c:pt>
                <c:pt idx="9">
                  <c:v>134.31337985641542</c:v>
                </c:pt>
                <c:pt idx="10">
                  <c:v>137.65597351760064</c:v>
                </c:pt>
                <c:pt idx="11">
                  <c:v>139.89972614401438</c:v>
                </c:pt>
                <c:pt idx="12">
                  <c:v>130.79128840802136</c:v>
                </c:pt>
                <c:pt idx="13">
                  <c:v>124.63382811237975</c:v>
                </c:pt>
                <c:pt idx="14">
                  <c:v>130.79107099966939</c:v>
                </c:pt>
                <c:pt idx="15">
                  <c:v>146.50498964634306</c:v>
                </c:pt>
                <c:pt idx="16">
                  <c:v>157.04733981140905</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0.70465943040265833</c:v>
                </c:pt>
                <c:pt idx="5">
                  <c:v>0.71399123430712808</c:v>
                </c:pt>
                <c:pt idx="6">
                  <c:v>0.75728877256344473</c:v>
                </c:pt>
                <c:pt idx="7">
                  <c:v>0.81008973564296638</c:v>
                </c:pt>
                <c:pt idx="9">
                  <c:v>0.69691003522723105</c:v>
                </c:pt>
                <c:pt idx="10">
                  <c:v>0.69691003522723105</c:v>
                </c:pt>
                <c:pt idx="11">
                  <c:v>0.69691003522723105</c:v>
                </c:pt>
                <c:pt idx="12">
                  <c:v>0.69561638544480764</c:v>
                </c:pt>
                <c:pt idx="13">
                  <c:v>0.70465943040265833</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0.28534056959734166</c:v>
                </c:pt>
                <c:pt idx="5">
                  <c:v>0.25100876569287189</c:v>
                </c:pt>
                <c:pt idx="6">
                  <c:v>0.20271122743655523</c:v>
                </c:pt>
                <c:pt idx="7">
                  <c:v>0.14491026435703358</c:v>
                </c:pt>
                <c:pt idx="9" formatCode="0%">
                  <c:v>0.29308996477276894</c:v>
                </c:pt>
                <c:pt idx="10" formatCode="0%">
                  <c:v>0.29308996477276894</c:v>
                </c:pt>
                <c:pt idx="11" formatCode="0%">
                  <c:v>0.29308996477276894</c:v>
                </c:pt>
                <c:pt idx="12" formatCode="0%">
                  <c:v>0.29438361455519235</c:v>
                </c:pt>
                <c:pt idx="13" formatCode="0%">
                  <c:v>0.28534056959734166</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78.03660373688038</c:v>
                </c:pt>
                <c:pt idx="9">
                  <c:v>76.755183394317982</c:v>
                </c:pt>
                <c:pt idx="10">
                  <c:v>78.662367487896518</c:v>
                </c:pt>
                <c:pt idx="11">
                  <c:v>80.569551581475054</c:v>
                </c:pt>
                <c:pt idx="12">
                  <c:v>82.47673567505359</c:v>
                </c:pt>
                <c:pt idx="13">
                  <c:v>84.383919768632126</c:v>
                </c:pt>
                <c:pt idx="14">
                  <c:v>86.291103862210662</c:v>
                </c:pt>
                <c:pt idx="15">
                  <c:v>88.198287955789198</c:v>
                </c:pt>
                <c:pt idx="16">
                  <c:v>90.105472049367734</c:v>
                </c:pt>
                <c:pt idx="17">
                  <c:v>92.01265614294627</c:v>
                </c:pt>
                <c:pt idx="18">
                  <c:v>93.919840236524777</c:v>
                </c:pt>
                <c:pt idx="19">
                  <c:v>97.167026286739059</c:v>
                </c:pt>
                <c:pt idx="20">
                  <c:v>100.41421233695334</c:v>
                </c:pt>
                <c:pt idx="21">
                  <c:v>103.66139838716762</c:v>
                </c:pt>
                <c:pt idx="22">
                  <c:v>106.9085844373819</c:v>
                </c:pt>
                <c:pt idx="23">
                  <c:v>110.15577048759619</c:v>
                </c:pt>
                <c:pt idx="24">
                  <c:v>113.40295653781047</c:v>
                </c:pt>
                <c:pt idx="25">
                  <c:v>116.65014258802475</c:v>
                </c:pt>
                <c:pt idx="26">
                  <c:v>119.89732863823903</c:v>
                </c:pt>
                <c:pt idx="27">
                  <c:v>123.14451468845331</c:v>
                </c:pt>
                <c:pt idx="28">
                  <c:v>126.39170073866754</c:v>
                </c:pt>
                <c:pt idx="29">
                  <c:v>144.04443694514634</c:v>
                </c:pt>
                <c:pt idx="30">
                  <c:v>161.69717315162515</c:v>
                </c:pt>
                <c:pt idx="31">
                  <c:v>161.69717315162515</c:v>
                </c:pt>
                <c:pt idx="32">
                  <c:v>161.69717315162515</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16.582778294087085</c:v>
                </c:pt>
                <c:pt idx="9">
                  <c:v>16.310476471292574</c:v>
                </c:pt>
                <c:pt idx="10">
                  <c:v>16.715753091178012</c:v>
                </c:pt>
                <c:pt idx="11">
                  <c:v>17.12102971106345</c:v>
                </c:pt>
                <c:pt idx="12">
                  <c:v>17.526306330948888</c:v>
                </c:pt>
                <c:pt idx="13">
                  <c:v>17.931582950834326</c:v>
                </c:pt>
                <c:pt idx="14">
                  <c:v>18.336859570719763</c:v>
                </c:pt>
                <c:pt idx="15">
                  <c:v>18.742136190605201</c:v>
                </c:pt>
                <c:pt idx="16">
                  <c:v>19.147412810490639</c:v>
                </c:pt>
                <c:pt idx="17">
                  <c:v>19.552689430376077</c:v>
                </c:pt>
                <c:pt idx="18">
                  <c:v>19.957966050261518</c:v>
                </c:pt>
                <c:pt idx="19">
                  <c:v>20.64799308593205</c:v>
                </c:pt>
                <c:pt idx="20">
                  <c:v>21.338020121602582</c:v>
                </c:pt>
                <c:pt idx="21">
                  <c:v>22.028047157273114</c:v>
                </c:pt>
                <c:pt idx="22">
                  <c:v>22.718074192943646</c:v>
                </c:pt>
                <c:pt idx="23">
                  <c:v>23.408101228614179</c:v>
                </c:pt>
                <c:pt idx="24">
                  <c:v>24.098128264284711</c:v>
                </c:pt>
                <c:pt idx="25">
                  <c:v>24.788155299955243</c:v>
                </c:pt>
                <c:pt idx="26">
                  <c:v>25.478182335625775</c:v>
                </c:pt>
                <c:pt idx="27">
                  <c:v>26.168209371296307</c:v>
                </c:pt>
                <c:pt idx="28">
                  <c:v>26.858236406966856</c:v>
                </c:pt>
                <c:pt idx="29">
                  <c:v>30.6094428508436</c:v>
                </c:pt>
                <c:pt idx="30">
                  <c:v>34.360649294720346</c:v>
                </c:pt>
                <c:pt idx="31">
                  <c:v>34.360649294720346</c:v>
                </c:pt>
                <c:pt idx="32">
                  <c:v>34.360649294720346</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2.9263726401330143</c:v>
                </c:pt>
                <c:pt idx="9">
                  <c:v>2.8783193772869242</c:v>
                </c:pt>
                <c:pt idx="10">
                  <c:v>2.9498387807961191</c:v>
                </c:pt>
                <c:pt idx="11">
                  <c:v>3.0213581843053139</c:v>
                </c:pt>
                <c:pt idx="12">
                  <c:v>3.0928775878145087</c:v>
                </c:pt>
                <c:pt idx="13">
                  <c:v>3.1643969913237036</c:v>
                </c:pt>
                <c:pt idx="14">
                  <c:v>3.2359163948328984</c:v>
                </c:pt>
                <c:pt idx="15">
                  <c:v>3.3074357983420932</c:v>
                </c:pt>
                <c:pt idx="16">
                  <c:v>3.3789552018512881</c:v>
                </c:pt>
                <c:pt idx="17">
                  <c:v>3.4504746053604829</c:v>
                </c:pt>
                <c:pt idx="18">
                  <c:v>3.5219940088696791</c:v>
                </c:pt>
                <c:pt idx="19">
                  <c:v>3.6437634857527144</c:v>
                </c:pt>
                <c:pt idx="20">
                  <c:v>3.7655329626357497</c:v>
                </c:pt>
                <c:pt idx="21">
                  <c:v>3.887302439518785</c:v>
                </c:pt>
                <c:pt idx="22">
                  <c:v>4.0090719164018207</c:v>
                </c:pt>
                <c:pt idx="23">
                  <c:v>4.1308413932848564</c:v>
                </c:pt>
                <c:pt idx="24">
                  <c:v>4.2526108701678922</c:v>
                </c:pt>
                <c:pt idx="25">
                  <c:v>4.3743803470509279</c:v>
                </c:pt>
                <c:pt idx="26">
                  <c:v>4.4961498239339637</c:v>
                </c:pt>
                <c:pt idx="27">
                  <c:v>4.6179193008169994</c:v>
                </c:pt>
                <c:pt idx="28">
                  <c:v>4.7396887777000334</c:v>
                </c:pt>
                <c:pt idx="29">
                  <c:v>5.4016663854429883</c:v>
                </c:pt>
                <c:pt idx="30">
                  <c:v>6.0636439931859432</c:v>
                </c:pt>
                <c:pt idx="31">
                  <c:v>6.0636439931859432</c:v>
                </c:pt>
                <c:pt idx="32">
                  <c:v>6.0636439931859432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0.76940441338767729</c:v>
                </c:pt>
                <c:pt idx="9">
                  <c:v>0.78657597234470611</c:v>
                </c:pt>
                <c:pt idx="10">
                  <c:v>0.7900089837610258</c:v>
                </c:pt>
                <c:pt idx="11">
                  <c:v>0.79344199517734548</c:v>
                </c:pt>
                <c:pt idx="12">
                  <c:v>0.79687500659366517</c:v>
                </c:pt>
                <c:pt idx="13">
                  <c:v>0.80030801800998486</c:v>
                </c:pt>
                <c:pt idx="14">
                  <c:v>0.80374102942630454</c:v>
                </c:pt>
                <c:pt idx="15">
                  <c:v>0.80717404084262423</c:v>
                </c:pt>
                <c:pt idx="16">
                  <c:v>0.81060705225894392</c:v>
                </c:pt>
                <c:pt idx="17">
                  <c:v>0.8140400636752636</c:v>
                </c:pt>
                <c:pt idx="18">
                  <c:v>0.81747307509158318</c:v>
                </c:pt>
                <c:pt idx="19">
                  <c:v>0.81358123454562914</c:v>
                </c:pt>
                <c:pt idx="20">
                  <c:v>0.8096893939996751</c:v>
                </c:pt>
                <c:pt idx="21">
                  <c:v>0.80579755345372106</c:v>
                </c:pt>
                <c:pt idx="22">
                  <c:v>0.80190571290776702</c:v>
                </c:pt>
                <c:pt idx="23">
                  <c:v>0.79801387236181298</c:v>
                </c:pt>
                <c:pt idx="24">
                  <c:v>0.79412203181585894</c:v>
                </c:pt>
                <c:pt idx="25">
                  <c:v>0.7902301912699049</c:v>
                </c:pt>
                <c:pt idx="26">
                  <c:v>0.78633835072395086</c:v>
                </c:pt>
                <c:pt idx="27">
                  <c:v>0.78244651017799682</c:v>
                </c:pt>
                <c:pt idx="28">
                  <c:v>0.77855466963204245</c:v>
                </c:pt>
                <c:pt idx="29">
                  <c:v>0.74683508151546596</c:v>
                </c:pt>
                <c:pt idx="30">
                  <c:v>0.71511549339888947</c:v>
                </c:pt>
                <c:pt idx="31">
                  <c:v>0.71511549339888947</c:v>
                </c:pt>
                <c:pt idx="32">
                  <c:v>0.71511549339888947</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7.2688665019612859</c:v>
                </c:pt>
                <c:pt idx="9">
                  <c:v>7.4310929819727916</c:v>
                </c:pt>
                <c:pt idx="10">
                  <c:v>7.4635259928195374</c:v>
                </c:pt>
                <c:pt idx="11">
                  <c:v>7.4959590036662833</c:v>
                </c:pt>
                <c:pt idx="12">
                  <c:v>7.5283920145130292</c:v>
                </c:pt>
                <c:pt idx="13">
                  <c:v>7.5608250253597751</c:v>
                </c:pt>
                <c:pt idx="14">
                  <c:v>7.593258036206521</c:v>
                </c:pt>
                <c:pt idx="15">
                  <c:v>7.6256910470532668</c:v>
                </c:pt>
                <c:pt idx="16">
                  <c:v>7.6581240579000127</c:v>
                </c:pt>
                <c:pt idx="17">
                  <c:v>7.6905570687467586</c:v>
                </c:pt>
                <c:pt idx="18">
                  <c:v>7.7229900795935036</c:v>
                </c:pt>
                <c:pt idx="19">
                  <c:v>7.6862223292619154</c:v>
                </c:pt>
                <c:pt idx="20">
                  <c:v>7.6494545789303272</c:v>
                </c:pt>
                <c:pt idx="21">
                  <c:v>7.612686828598739</c:v>
                </c:pt>
                <c:pt idx="22">
                  <c:v>7.5759190782671508</c:v>
                </c:pt>
                <c:pt idx="23">
                  <c:v>7.5391513279355626</c:v>
                </c:pt>
                <c:pt idx="24">
                  <c:v>7.5023835776039745</c:v>
                </c:pt>
                <c:pt idx="25">
                  <c:v>7.4656158272723863</c:v>
                </c:pt>
                <c:pt idx="26">
                  <c:v>7.4288480769407981</c:v>
                </c:pt>
                <c:pt idx="27">
                  <c:v>7.3920803266092099</c:v>
                </c:pt>
                <c:pt idx="28">
                  <c:v>7.3553125762776208</c:v>
                </c:pt>
                <c:pt idx="29">
                  <c:v>7.0556451354561993</c:v>
                </c:pt>
                <c:pt idx="30">
                  <c:v>6.7559776946347787</c:v>
                </c:pt>
                <c:pt idx="31">
                  <c:v>6.7559776946347787</c:v>
                </c:pt>
                <c:pt idx="32">
                  <c:v>6.7559776946347787</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0.10219175120925041</c:v>
                </c:pt>
                <c:pt idx="9">
                  <c:v>0.29501320317282326</c:v>
                </c:pt>
                <c:pt idx="10">
                  <c:v>0.32600678485547452</c:v>
                </c:pt>
                <c:pt idx="11">
                  <c:v>0.35700036653812578</c:v>
                </c:pt>
                <c:pt idx="12">
                  <c:v>0.38799394822077704</c:v>
                </c:pt>
                <c:pt idx="13">
                  <c:v>0.4189875299034283</c:v>
                </c:pt>
                <c:pt idx="14">
                  <c:v>0.44998111158607956</c:v>
                </c:pt>
                <c:pt idx="15">
                  <c:v>0.48097469326873082</c:v>
                </c:pt>
                <c:pt idx="16">
                  <c:v>0.51196827495138209</c:v>
                </c:pt>
                <c:pt idx="17">
                  <c:v>0.5429618566340334</c:v>
                </c:pt>
                <c:pt idx="18">
                  <c:v>0.57395543831668472</c:v>
                </c:pt>
                <c:pt idx="19">
                  <c:v>0.6262101839604951</c:v>
                </c:pt>
                <c:pt idx="20">
                  <c:v>0.67846492960430549</c:v>
                </c:pt>
                <c:pt idx="21">
                  <c:v>0.73071967524811587</c:v>
                </c:pt>
                <c:pt idx="22">
                  <c:v>0.78297442089192626</c:v>
                </c:pt>
                <c:pt idx="23">
                  <c:v>0.83522916653573664</c:v>
                </c:pt>
                <c:pt idx="24">
                  <c:v>0.88748391217954703</c:v>
                </c:pt>
                <c:pt idx="25">
                  <c:v>0.93973865782335742</c:v>
                </c:pt>
                <c:pt idx="26">
                  <c:v>0.9919934034671678</c:v>
                </c:pt>
                <c:pt idx="27">
                  <c:v>1.0442481491109781</c:v>
                </c:pt>
                <c:pt idx="28">
                  <c:v>1.0965028947547883</c:v>
                </c:pt>
                <c:pt idx="29">
                  <c:v>1.3370385605467758</c:v>
                </c:pt>
                <c:pt idx="30">
                  <c:v>1.5775742263387633</c:v>
                </c:pt>
                <c:pt idx="31">
                  <c:v>1.5775742263387633</c:v>
                </c:pt>
                <c:pt idx="32">
                  <c:v>1.5775742263387633</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8.967720358741504</c:v>
                </c:pt>
                <c:pt idx="9">
                  <c:v>9.167861839828495</c:v>
                </c:pt>
                <c:pt idx="10">
                  <c:v>9.2078749796470856</c:v>
                </c:pt>
                <c:pt idx="11">
                  <c:v>9.2478881194656761</c:v>
                </c:pt>
                <c:pt idx="12">
                  <c:v>9.2879012592842667</c:v>
                </c:pt>
                <c:pt idx="13">
                  <c:v>9.3279143991028572</c:v>
                </c:pt>
                <c:pt idx="14">
                  <c:v>9.3679275389214478</c:v>
                </c:pt>
                <c:pt idx="15">
                  <c:v>9.4079406787400384</c:v>
                </c:pt>
                <c:pt idx="16">
                  <c:v>9.4479538185586289</c:v>
                </c:pt>
                <c:pt idx="17">
                  <c:v>9.4879669583772195</c:v>
                </c:pt>
                <c:pt idx="18">
                  <c:v>9.52798009819581</c:v>
                </c:pt>
                <c:pt idx="19">
                  <c:v>9.482619118859521</c:v>
                </c:pt>
                <c:pt idx="20">
                  <c:v>9.437258139523232</c:v>
                </c:pt>
                <c:pt idx="21">
                  <c:v>9.391897160186943</c:v>
                </c:pt>
                <c:pt idx="22">
                  <c:v>9.346536180850654</c:v>
                </c:pt>
                <c:pt idx="23">
                  <c:v>9.3011752015143649</c:v>
                </c:pt>
                <c:pt idx="24">
                  <c:v>9.2558142221780759</c:v>
                </c:pt>
                <c:pt idx="25">
                  <c:v>9.2104532428417869</c:v>
                </c:pt>
                <c:pt idx="26">
                  <c:v>9.1650922635054979</c:v>
                </c:pt>
                <c:pt idx="27">
                  <c:v>9.1197312841692089</c:v>
                </c:pt>
                <c:pt idx="28">
                  <c:v>9.0743703048329198</c:v>
                </c:pt>
                <c:pt idx="29">
                  <c:v>8.7046656460417413</c:v>
                </c:pt>
                <c:pt idx="30">
                  <c:v>8.3349609872505628</c:v>
                </c:pt>
                <c:pt idx="31">
                  <c:v>8.3349609872505628</c:v>
                </c:pt>
                <c:pt idx="32">
                  <c:v>8.3349609872505628</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0.64257947683872407</c:v>
                </c:pt>
                <c:pt idx="9">
                  <c:v>0.63008463190350783</c:v>
                </c:pt>
                <c:pt idx="10">
                  <c:v>0.64570558584908622</c:v>
                </c:pt>
                <c:pt idx="11">
                  <c:v>0.6613265397946646</c:v>
                </c:pt>
                <c:pt idx="12">
                  <c:v>0.67694749374024299</c:v>
                </c:pt>
                <c:pt idx="13">
                  <c:v>0.69256844768582138</c:v>
                </c:pt>
                <c:pt idx="14">
                  <c:v>0.70818940163139976</c:v>
                </c:pt>
                <c:pt idx="15">
                  <c:v>0.72381035557697815</c:v>
                </c:pt>
                <c:pt idx="16">
                  <c:v>0.73943130952255653</c:v>
                </c:pt>
                <c:pt idx="17">
                  <c:v>0.75505226346813492</c:v>
                </c:pt>
                <c:pt idx="18">
                  <c:v>0.77067321741371364</c:v>
                </c:pt>
                <c:pt idx="19">
                  <c:v>0.7946386718535432</c:v>
                </c:pt>
                <c:pt idx="20">
                  <c:v>0.81860412629337276</c:v>
                </c:pt>
                <c:pt idx="21">
                  <c:v>0.84256958073320232</c:v>
                </c:pt>
                <c:pt idx="22">
                  <c:v>0.86653503517303188</c:v>
                </c:pt>
                <c:pt idx="23">
                  <c:v>0.89050048961286143</c:v>
                </c:pt>
                <c:pt idx="24">
                  <c:v>0.91446594405269099</c:v>
                </c:pt>
                <c:pt idx="25">
                  <c:v>0.93843139849252055</c:v>
                </c:pt>
                <c:pt idx="26">
                  <c:v>0.96239685293235011</c:v>
                </c:pt>
                <c:pt idx="27">
                  <c:v>0.98636230737217967</c:v>
                </c:pt>
                <c:pt idx="28">
                  <c:v>1.0103277618120092</c:v>
                </c:pt>
                <c:pt idx="29">
                  <c:v>1.1247751860688635</c:v>
                </c:pt>
                <c:pt idx="30">
                  <c:v>1.2392226103257178</c:v>
                </c:pt>
                <c:pt idx="31">
                  <c:v>1.2392226103257178</c:v>
                </c:pt>
                <c:pt idx="32">
                  <c:v>1.2392226103257178</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0.50630212033381494</c:v>
                </c:pt>
                <c:pt idx="3">
                  <c:v>0.48809677244368499</c:v>
                </c:pt>
                <c:pt idx="4">
                  <c:v>0.51756090857711479</c:v>
                </c:pt>
                <c:pt idx="5">
                  <c:v>0.58035501157112246</c:v>
                </c:pt>
                <c:pt idx="6">
                  <c:v>0.63668158372491457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0.49369787966618506</c:v>
                </c:pt>
                <c:pt idx="3">
                  <c:v>0.51190322755631501</c:v>
                </c:pt>
                <c:pt idx="4">
                  <c:v>0.48243909142288521</c:v>
                </c:pt>
                <c:pt idx="5">
                  <c:v>0.41964498842887754</c:v>
                </c:pt>
                <c:pt idx="6">
                  <c:v>0.36331841627508543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78.03660373688038</c:v>
                </c:pt>
                <c:pt idx="3">
                  <c:v>76.755183394317982</c:v>
                </c:pt>
                <c:pt idx="4">
                  <c:v>93.919840236524777</c:v>
                </c:pt>
                <c:pt idx="5">
                  <c:v>126.39170073866754</c:v>
                </c:pt>
                <c:pt idx="6">
                  <c:v>161.69717315162515</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78.03660373688038</c:v>
                </c:pt>
                <c:pt idx="3">
                  <c:v>76.755183394317982</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1919113</xdr:colOff>
      <xdr:row>107</xdr:row>
      <xdr:rowOff>187457</xdr:rowOff>
    </xdr:from>
    <xdr:to>
      <xdr:col>2</xdr:col>
      <xdr:colOff>2684287</xdr:colOff>
      <xdr:row>118</xdr:row>
      <xdr:rowOff>103012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419806</xdr:colOff>
      <xdr:row>110</xdr:row>
      <xdr:rowOff>46347</xdr:rowOff>
    </xdr:from>
    <xdr:to>
      <xdr:col>8</xdr:col>
      <xdr:colOff>1083027</xdr:colOff>
      <xdr:row>118</xdr:row>
      <xdr:rowOff>7056</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HDRI-Items"/>
      <sheetName val="HDRI-TSData"/>
      <sheetName val="HDRI-TIDData"/>
      <sheetName val="NETZERO"/>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sheetData sheetId="45"/>
      <sheetData sheetId="46"/>
      <sheetData sheetId="47"/>
      <sheetData sheetId="48">
        <row r="2">
          <cell r="J2">
            <v>4.0820999999999996</v>
          </cell>
          <cell r="K2">
            <v>4.1753999999999998</v>
          </cell>
          <cell r="L2">
            <v>4.8628999999999998</v>
          </cell>
          <cell r="M2">
            <v>4.4805999999999999</v>
          </cell>
          <cell r="N2">
            <v>4.3260612235437241</v>
          </cell>
          <cell r="O2">
            <v>4.372754104082464</v>
          </cell>
        </row>
      </sheetData>
      <sheetData sheetId="49"/>
      <sheetData sheetId="50"/>
      <sheetData sheetId="51"/>
      <sheetData sheetId="52">
        <row r="29">
          <cell r="J29">
            <v>0.73711514499999997</v>
          </cell>
          <cell r="K29">
            <v>0.73711514499999997</v>
          </cell>
          <cell r="L29">
            <v>0.73711514499999997</v>
          </cell>
          <cell r="M29">
            <v>0.73711514499999997</v>
          </cell>
          <cell r="N29">
            <v>0.7</v>
          </cell>
          <cell r="O29">
            <v>0.65910719806663931</v>
          </cell>
        </row>
        <row r="30">
          <cell r="J30">
            <v>2.0533000000000001</v>
          </cell>
          <cell r="K30">
            <v>2.0786519999999999</v>
          </cell>
          <cell r="L30">
            <v>2.1040039999999998</v>
          </cell>
          <cell r="M30">
            <v>2.1293559999999996</v>
          </cell>
          <cell r="N30">
            <v>2.1547079999999994</v>
          </cell>
          <cell r="O30">
            <v>2.1800600000000001</v>
          </cell>
        </row>
      </sheetData>
      <sheetData sheetId="53"/>
      <sheetData sheetId="54"/>
      <sheetData sheetId="55"/>
      <sheetData sheetId="56"/>
      <sheetData sheetId="57"/>
      <sheetData sheetId="58"/>
      <sheetData sheetId="59"/>
      <sheetData sheetId="60"/>
      <sheetData sheetId="61">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62"/>
      <sheetData sheetId="63"/>
      <sheetData sheetId="64"/>
      <sheetData sheetId="65"/>
      <sheetData sheetId="66"/>
      <sheetData sheetId="67"/>
      <sheetData sheetId="68"/>
      <sheetData sheetId="69"/>
      <sheetData sheetId="70"/>
      <sheetData sheetId="71"/>
      <sheetData sheetId="72">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73"/>
      <sheetData sheetId="74"/>
      <sheetData sheetId="75">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6"/>
      <sheetData sheetId="77"/>
      <sheetData sheetId="78"/>
      <sheetData sheetId="79">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24.5131771912</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29.931000000000001</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0</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13.394630400000002</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117.47046080000001</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20.067521011597027</v>
          </cell>
        </row>
        <row r="11">
          <cell r="A11" t="str">
            <v/>
          </cell>
          <cell r="B11" t="str">
            <v>COM_PROJ</v>
          </cell>
          <cell r="C11" t="str">
            <v>-</v>
          </cell>
          <cell r="D11" t="str">
            <v>RLNL</v>
          </cell>
          <cell r="J11">
            <v>4.742986727829742E-2</v>
          </cell>
          <cell r="O11">
            <v>3.8825394078178879E-2</v>
          </cell>
        </row>
        <row r="12">
          <cell r="A12" t="str">
            <v/>
          </cell>
          <cell r="B12" t="str">
            <v>COM_PROJ</v>
          </cell>
          <cell r="C12" t="str">
            <v>-</v>
          </cell>
          <cell r="D12" t="str">
            <v>RLEK</v>
          </cell>
          <cell r="J12">
            <v>10.057139730159809</v>
          </cell>
          <cell r="O12">
            <v>12.785749281429664</v>
          </cell>
        </row>
        <row r="13">
          <cell r="A13" t="str">
            <v/>
          </cell>
          <cell r="B13" t="str">
            <v>COM_PROJ</v>
          </cell>
          <cell r="C13" t="str">
            <v>-</v>
          </cell>
          <cell r="D13" t="str">
            <v>RLEH</v>
          </cell>
          <cell r="J13">
            <v>14.6766565883431</v>
          </cell>
          <cell r="O13">
            <v>11.580903296583879</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7.4019618773763893</v>
          </cell>
        </row>
        <row r="16">
          <cell r="A16" t="str">
            <v/>
          </cell>
          <cell r="B16" t="str">
            <v>COM_PROJ</v>
          </cell>
          <cell r="C16" t="str">
            <v>-</v>
          </cell>
          <cell r="D16" t="str">
            <v>RLER</v>
          </cell>
          <cell r="J16">
            <v>1.4352211531349246</v>
          </cell>
          <cell r="O16">
            <v>2.6938686175789019</v>
          </cell>
        </row>
        <row r="17">
          <cell r="A17" t="str">
            <v/>
          </cell>
          <cell r="B17" t="str">
            <v>COM_PROJ</v>
          </cell>
          <cell r="C17" t="str">
            <v>-</v>
          </cell>
          <cell r="D17" t="str">
            <v>RLEO</v>
          </cell>
          <cell r="J17">
            <v>1.9876880086386437</v>
          </cell>
          <cell r="O17">
            <v>2.7730044012249775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23.931499815087513</v>
          </cell>
        </row>
        <row r="22">
          <cell r="A22" t="str">
            <v/>
          </cell>
          <cell r="B22" t="str">
            <v>COM_PROJ</v>
          </cell>
          <cell r="C22" t="str">
            <v>-</v>
          </cell>
          <cell r="D22" t="str">
            <v>RMNL</v>
          </cell>
          <cell r="J22">
            <v>3.3422499241462768E-2</v>
          </cell>
          <cell r="O22">
            <v>7.0763645796955807E-2</v>
          </cell>
        </row>
        <row r="23">
          <cell r="A23" t="str">
            <v/>
          </cell>
          <cell r="B23" t="str">
            <v>COM_PROJ</v>
          </cell>
          <cell r="C23" t="str">
            <v>-</v>
          </cell>
          <cell r="D23" t="str">
            <v>RMEK</v>
          </cell>
          <cell r="J23">
            <v>9.0463558635584818</v>
          </cell>
          <cell r="O23">
            <v>8.6295419344527904</v>
          </cell>
        </row>
        <row r="24">
          <cell r="A24" t="str">
            <v/>
          </cell>
          <cell r="B24" t="str">
            <v>COM_PROJ</v>
          </cell>
          <cell r="C24" t="str">
            <v>-</v>
          </cell>
          <cell r="D24" t="str">
            <v>RMEH</v>
          </cell>
          <cell r="J24">
            <v>13.162661948752438</v>
          </cell>
          <cell r="O24">
            <v>12.989368507157737</v>
          </cell>
        </row>
        <row r="25">
          <cell r="A25" t="str">
            <v/>
          </cell>
          <cell r="B25" t="str">
            <v>COM_PROJ</v>
          </cell>
          <cell r="C25" t="str">
            <v>-</v>
          </cell>
          <cell r="D25" t="str">
            <v>RMEWG</v>
          </cell>
          <cell r="J25">
            <v>8.7188816642673164</v>
          </cell>
          <cell r="O25">
            <v>11.255247575250005</v>
          </cell>
        </row>
        <row r="26">
          <cell r="A26" t="str">
            <v/>
          </cell>
          <cell r="B26" t="str">
            <v>COM_PROJ</v>
          </cell>
          <cell r="C26" t="str">
            <v>-</v>
          </cell>
          <cell r="D26" t="str">
            <v>RMEW</v>
          </cell>
          <cell r="J26">
            <v>6.0852856077195092</v>
          </cell>
          <cell r="O26">
            <v>5.2142269833169559</v>
          </cell>
        </row>
        <row r="27">
          <cell r="A27" t="str">
            <v/>
          </cell>
          <cell r="B27" t="str">
            <v>COM_PROJ</v>
          </cell>
          <cell r="C27" t="str">
            <v>-</v>
          </cell>
          <cell r="D27" t="str">
            <v>RMER</v>
          </cell>
          <cell r="J27">
            <v>3.2555704876676663</v>
          </cell>
          <cell r="O27">
            <v>4.6989848068273021</v>
          </cell>
        </row>
        <row r="28">
          <cell r="A28" t="str">
            <v/>
          </cell>
          <cell r="B28" t="str">
            <v>COM_PROJ</v>
          </cell>
          <cell r="C28" t="str">
            <v>-</v>
          </cell>
          <cell r="D28" t="str">
            <v>RMEO</v>
          </cell>
          <cell r="J28">
            <v>5.817816552719238</v>
          </cell>
          <cell r="O28">
            <v>8.8398736437349399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33.163110608982208</v>
          </cell>
        </row>
        <row r="33">
          <cell r="A33" t="str">
            <v/>
          </cell>
          <cell r="B33" t="str">
            <v>COM_PROJ</v>
          </cell>
          <cell r="C33" t="str">
            <v>-</v>
          </cell>
          <cell r="D33" t="str">
            <v>RHEK</v>
          </cell>
          <cell r="J33">
            <v>3.8919384966800701</v>
          </cell>
          <cell r="O33">
            <v>5.5821287031049094</v>
          </cell>
        </row>
        <row r="34">
          <cell r="A34" t="str">
            <v/>
          </cell>
          <cell r="B34" t="str">
            <v>COM_PROJ</v>
          </cell>
          <cell r="C34" t="str">
            <v>-</v>
          </cell>
          <cell r="D34" t="str">
            <v>RHEH</v>
          </cell>
          <cell r="J34">
            <v>7.0843020492948998</v>
          </cell>
          <cell r="O34">
            <v>7.8631792490714716</v>
          </cell>
        </row>
        <row r="35">
          <cell r="A35" t="str">
            <v/>
          </cell>
          <cell r="B35" t="str">
            <v>COM_PROJ</v>
          </cell>
          <cell r="C35" t="str">
            <v>-</v>
          </cell>
          <cell r="D35" t="str">
            <v>RHEWG</v>
          </cell>
          <cell r="J35">
            <v>31.741961474336566</v>
          </cell>
          <cell r="O35">
            <v>34.266969504507841</v>
          </cell>
        </row>
        <row r="36">
          <cell r="B36" t="str">
            <v>COM_PROJ</v>
          </cell>
          <cell r="C36" t="str">
            <v>-</v>
          </cell>
          <cell r="D36" t="str">
            <v>RHEW</v>
          </cell>
          <cell r="J36">
            <v>0.56043977372187515</v>
          </cell>
          <cell r="O36">
            <v>7.0660114630616615</v>
          </cell>
        </row>
        <row r="37">
          <cell r="A37" t="str">
            <v/>
          </cell>
          <cell r="B37" t="str">
            <v>COM_PROJ</v>
          </cell>
          <cell r="C37" t="str">
            <v>-</v>
          </cell>
          <cell r="D37" t="str">
            <v>RHER</v>
          </cell>
          <cell r="J37">
            <v>5.2230494700907748</v>
          </cell>
          <cell r="O37">
            <v>5.9484840745225007</v>
          </cell>
        </row>
        <row r="38">
          <cell r="A38" t="str">
            <v/>
          </cell>
          <cell r="B38" t="str">
            <v>COM_PROJ</v>
          </cell>
          <cell r="C38" t="str">
            <v>-</v>
          </cell>
          <cell r="D38" t="str">
            <v>RHEO</v>
          </cell>
          <cell r="J38">
            <v>11.690422995158354</v>
          </cell>
          <cell r="O38">
            <v>13.314117625985745</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44439.45443946759</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abSelected="1" topLeftCell="A121" workbookViewId="0">
      <selection activeCell="B164" sqref="B164"/>
    </sheetView>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1833.8485148656707</v>
      </c>
      <c r="C6" s="185">
        <v>1881.9354243455105</v>
      </c>
      <c r="D6" s="185">
        <v>1929.2902140060701</v>
      </c>
      <c r="E6" s="185">
        <v>1956.4854641186382</v>
      </c>
      <c r="F6" s="185">
        <v>1983.5356476516745</v>
      </c>
      <c r="G6" s="185">
        <v>2014.9196973891628</v>
      </c>
      <c r="H6" s="185">
        <v>2047.5331879815803</v>
      </c>
      <c r="I6" s="185">
        <v>2066.3954556309131</v>
      </c>
      <c r="J6" s="185">
        <v>1921.8179637075318</v>
      </c>
      <c r="K6" s="185">
        <v>1966.9071976727573</v>
      </c>
      <c r="L6" s="185">
        <v>2009.1712239931944</v>
      </c>
      <c r="M6" s="185">
        <v>2046.4437983055877</v>
      </c>
      <c r="N6" s="185">
        <v>2088.9359938097518</v>
      </c>
      <c r="O6" s="185">
        <v>2131.534170881474</v>
      </c>
      <c r="P6" s="185">
        <v>2176.5794396742931</v>
      </c>
      <c r="Q6" s="185">
        <v>2223.5477032847498</v>
      </c>
      <c r="R6" s="185">
        <v>2268.997495563045</v>
      </c>
      <c r="S6" s="185">
        <v>2318.9875363439019</v>
      </c>
      <c r="T6" s="185">
        <v>2371.454002300004</v>
      </c>
      <c r="U6" s="185">
        <v>2435.9540535946817</v>
      </c>
      <c r="V6" s="185">
        <v>2504.6500225096333</v>
      </c>
      <c r="W6" s="185">
        <v>2577.4455683723713</v>
      </c>
      <c r="X6" s="10">
        <v>2657.6369988830288</v>
      </c>
      <c r="Y6" s="24">
        <v>2738.2227556178259</v>
      </c>
      <c r="Z6" s="185">
        <v>2825.5217299307878</v>
      </c>
      <c r="AA6" s="185">
        <v>2916.9911800360464</v>
      </c>
      <c r="AB6" s="185">
        <v>3011.4360280421188</v>
      </c>
      <c r="AC6" s="185">
        <v>3109.7034276179147</v>
      </c>
      <c r="AD6" s="185">
        <v>3212.0948942015566</v>
      </c>
      <c r="AE6" s="185">
        <v>3318.4432344931706</v>
      </c>
      <c r="AF6" s="185">
        <v>3423.1716533451636</v>
      </c>
      <c r="AG6" s="185">
        <v>3531.9783210165015</v>
      </c>
      <c r="AH6" s="185">
        <v>3644.8702114643525</v>
      </c>
      <c r="AI6" s="185">
        <v>3764.8846603929701</v>
      </c>
      <c r="AJ6" s="185">
        <v>3888.780885984504</v>
      </c>
      <c r="AK6" s="185">
        <v>4011.631746645684</v>
      </c>
      <c r="AL6" s="185">
        <v>4139.6292203501944</v>
      </c>
      <c r="AM6" s="185">
        <v>4274.2542831179817</v>
      </c>
      <c r="AN6" s="185">
        <v>4436.4415396989971</v>
      </c>
    </row>
    <row r="7" spans="1:40">
      <c r="A7" s="35" t="s">
        <v>639</v>
      </c>
      <c r="B7" s="185">
        <v>69.817113338467195</v>
      </c>
      <c r="C7" s="185">
        <v>72.850939220394622</v>
      </c>
      <c r="D7" s="185">
        <v>75.856063353348588</v>
      </c>
      <c r="E7" s="185">
        <v>74.613152049095277</v>
      </c>
      <c r="F7" s="185">
        <v>73.924002745095692</v>
      </c>
      <c r="G7" s="185">
        <v>76.669692833910204</v>
      </c>
      <c r="H7" s="185">
        <v>75.542026588167474</v>
      </c>
      <c r="I7" s="185">
        <v>74.026191625368483</v>
      </c>
      <c r="J7" s="185">
        <v>72.937258672062001</v>
      </c>
      <c r="K7" s="185">
        <v>75.120816077988351</v>
      </c>
      <c r="L7" s="185">
        <v>77.056755826244228</v>
      </c>
      <c r="M7" s="185">
        <v>78.303039380278292</v>
      </c>
      <c r="N7" s="185">
        <v>79.796117749749641</v>
      </c>
      <c r="O7" s="185">
        <v>81.26358830598258</v>
      </c>
      <c r="P7" s="185">
        <v>82.651769434575002</v>
      </c>
      <c r="Q7" s="185">
        <v>83.999786749680922</v>
      </c>
      <c r="R7" s="185">
        <v>85.787344921248859</v>
      </c>
      <c r="S7" s="185">
        <v>87.194049495682194</v>
      </c>
      <c r="T7" s="185">
        <v>88.493528639716146</v>
      </c>
      <c r="U7" s="185">
        <v>90.163064704503938</v>
      </c>
      <c r="V7" s="185">
        <v>91.834523356418998</v>
      </c>
      <c r="W7" s="185">
        <v>93.606505145130896</v>
      </c>
      <c r="X7" s="185">
        <v>95.643018705439829</v>
      </c>
      <c r="Y7" s="185">
        <v>97.636526449964876</v>
      </c>
      <c r="Z7" s="185">
        <v>99.848235698563172</v>
      </c>
      <c r="AA7" s="185">
        <v>102.08009287155097</v>
      </c>
      <c r="AB7" s="185">
        <v>104.3179699668422</v>
      </c>
      <c r="AC7" s="185">
        <v>106.58193905428217</v>
      </c>
      <c r="AD7" s="185">
        <v>108.87725812374785</v>
      </c>
      <c r="AE7" s="185">
        <v>111.30609299510664</v>
      </c>
      <c r="AF7" s="185">
        <v>113.52495376883486</v>
      </c>
      <c r="AG7" s="185">
        <v>115.80911002650912</v>
      </c>
      <c r="AH7" s="185">
        <v>118.28530333600122</v>
      </c>
      <c r="AI7" s="185">
        <v>120.96641306821611</v>
      </c>
      <c r="AJ7" s="185">
        <v>123.69131098532412</v>
      </c>
      <c r="AK7" s="185">
        <v>126.33170256912929</v>
      </c>
      <c r="AL7" s="185">
        <v>129.08316216761051</v>
      </c>
      <c r="AM7" s="185">
        <v>132.01154904541463</v>
      </c>
      <c r="AN7" s="185">
        <v>135.82888382073997</v>
      </c>
    </row>
    <row r="8" spans="1:40">
      <c r="A8" s="35" t="s">
        <v>387</v>
      </c>
      <c r="B8" s="185">
        <v>205.44872804460766</v>
      </c>
      <c r="C8" s="185">
        <v>209.76150967334931</v>
      </c>
      <c r="D8" s="185">
        <v>210.04869603868352</v>
      </c>
      <c r="E8" s="185">
        <v>214.98972060349701</v>
      </c>
      <c r="F8" s="185">
        <v>211.17322423427757</v>
      </c>
      <c r="G8" s="185">
        <v>216.7022221168896</v>
      </c>
      <c r="H8" s="185">
        <v>215.07774784487731</v>
      </c>
      <c r="I8" s="185">
        <v>211.44820368169638</v>
      </c>
      <c r="J8" s="185">
        <v>198.88234695271115</v>
      </c>
      <c r="K8" s="185">
        <v>202.37896193392456</v>
      </c>
      <c r="L8" s="185">
        <v>205.03223335520985</v>
      </c>
      <c r="M8" s="185">
        <v>207.02299700066567</v>
      </c>
      <c r="N8" s="185">
        <v>209.21781708687843</v>
      </c>
      <c r="O8" s="185">
        <v>211.56093456484726</v>
      </c>
      <c r="P8" s="185">
        <v>213.48801237893338</v>
      </c>
      <c r="Q8" s="185">
        <v>215.35711907447791</v>
      </c>
      <c r="R8" s="185">
        <v>218.48803531147564</v>
      </c>
      <c r="S8" s="185">
        <v>220.19286440486377</v>
      </c>
      <c r="T8" s="185">
        <v>221.57830465632983</v>
      </c>
      <c r="U8" s="185">
        <v>223.88975350641135</v>
      </c>
      <c r="V8" s="185">
        <v>226.32499074600582</v>
      </c>
      <c r="W8" s="185">
        <v>229.06884037861099</v>
      </c>
      <c r="X8" s="185">
        <v>232.30416500355452</v>
      </c>
      <c r="Y8" s="185">
        <v>235.34447917064352</v>
      </c>
      <c r="Z8" s="185">
        <v>238.73049283122629</v>
      </c>
      <c r="AA8" s="185">
        <v>242.04002190999694</v>
      </c>
      <c r="AB8" s="185">
        <v>245.87246214944992</v>
      </c>
      <c r="AC8" s="185">
        <v>249.93857694014827</v>
      </c>
      <c r="AD8" s="185">
        <v>254.24313318574528</v>
      </c>
      <c r="AE8" s="185">
        <v>258.56896111422844</v>
      </c>
      <c r="AF8" s="185">
        <v>262.68858142009867</v>
      </c>
      <c r="AG8" s="185">
        <v>267.07496180074349</v>
      </c>
      <c r="AH8" s="185">
        <v>271.83806083999468</v>
      </c>
      <c r="AI8" s="185">
        <v>277.12459520352047</v>
      </c>
      <c r="AJ8" s="185">
        <v>283.18405843361194</v>
      </c>
      <c r="AK8" s="185">
        <v>289.26428451219874</v>
      </c>
      <c r="AL8" s="185">
        <v>295.79453058816131</v>
      </c>
      <c r="AM8" s="185">
        <v>302.890085918284</v>
      </c>
      <c r="AN8" s="185">
        <v>312.09247785409622</v>
      </c>
    </row>
    <row r="9" spans="1:40">
      <c r="A9" s="35" t="s">
        <v>522</v>
      </c>
      <c r="B9" s="185">
        <v>93.096909428330989</v>
      </c>
      <c r="C9" s="185">
        <v>96.233855981548317</v>
      </c>
      <c r="D9" s="185">
        <v>98.909108289343664</v>
      </c>
      <c r="E9" s="185">
        <v>99.872208247188439</v>
      </c>
      <c r="F9" s="185">
        <v>102.25045014150652</v>
      </c>
      <c r="G9" s="185">
        <v>103.66368470283987</v>
      </c>
      <c r="H9" s="185">
        <v>105.29901963499051</v>
      </c>
      <c r="I9" s="185">
        <v>104.58501978756459</v>
      </c>
      <c r="J9" s="185">
        <v>101.89434843638924</v>
      </c>
      <c r="K9" s="185">
        <v>105.00672177697729</v>
      </c>
      <c r="L9" s="185">
        <v>107.7174736175796</v>
      </c>
      <c r="M9" s="185">
        <v>109.74200828728615</v>
      </c>
      <c r="N9" s="185">
        <v>112.06177102833479</v>
      </c>
      <c r="O9" s="185">
        <v>114.39453783647758</v>
      </c>
      <c r="P9" s="185">
        <v>116.62040064477057</v>
      </c>
      <c r="Q9" s="185">
        <v>118.89376692470091</v>
      </c>
      <c r="R9" s="185">
        <v>121.89984661589813</v>
      </c>
      <c r="S9" s="185">
        <v>124.19585258220133</v>
      </c>
      <c r="T9" s="185">
        <v>126.31365656076358</v>
      </c>
      <c r="U9" s="185">
        <v>129.04162424671969</v>
      </c>
      <c r="V9" s="185">
        <v>131.86391090787527</v>
      </c>
      <c r="W9" s="185">
        <v>134.96960244044487</v>
      </c>
      <c r="X9" s="185">
        <v>138.47262966291217</v>
      </c>
      <c r="Y9" s="185">
        <v>141.97150099657122</v>
      </c>
      <c r="Z9" s="185">
        <v>145.76626031878729</v>
      </c>
      <c r="AA9" s="185">
        <v>149.53668774892279</v>
      </c>
      <c r="AB9" s="185">
        <v>153.2905639087345</v>
      </c>
      <c r="AC9" s="185">
        <v>157.12083630037799</v>
      </c>
      <c r="AD9" s="185">
        <v>161.02984274654733</v>
      </c>
      <c r="AE9" s="185">
        <v>164.9565890669877</v>
      </c>
      <c r="AF9" s="185">
        <v>168.66131150163224</v>
      </c>
      <c r="AG9" s="185">
        <v>172.53565766038062</v>
      </c>
      <c r="AH9" s="185">
        <v>176.68897039969369</v>
      </c>
      <c r="AI9" s="185">
        <v>181.07516006924209</v>
      </c>
      <c r="AJ9" s="185">
        <v>185.45577021097336</v>
      </c>
      <c r="AK9" s="185">
        <v>189.63500246567332</v>
      </c>
      <c r="AL9" s="185">
        <v>193.95790848464912</v>
      </c>
      <c r="AM9" s="185">
        <v>198.49204236237651</v>
      </c>
      <c r="AN9" s="185">
        <v>204.24940947712329</v>
      </c>
    </row>
    <row r="10" spans="1:40">
      <c r="A10" s="35" t="s">
        <v>523</v>
      </c>
      <c r="B10" s="185">
        <v>235.49802282756175</v>
      </c>
      <c r="C10" s="185">
        <v>241.60402260805594</v>
      </c>
      <c r="D10" s="185">
        <v>246.09333599148152</v>
      </c>
      <c r="E10" s="185">
        <v>248.36786572187697</v>
      </c>
      <c r="F10" s="185">
        <v>250.95738553936741</v>
      </c>
      <c r="G10" s="185">
        <v>253.04670147512599</v>
      </c>
      <c r="H10" s="185">
        <v>255.42704363675574</v>
      </c>
      <c r="I10" s="185">
        <v>253.64313301415575</v>
      </c>
      <c r="J10" s="185">
        <v>232.80119667019358</v>
      </c>
      <c r="K10" s="185">
        <v>238.77621594597844</v>
      </c>
      <c r="L10" s="185">
        <v>244.07130289369496</v>
      </c>
      <c r="M10" s="185">
        <v>248.63038935163564</v>
      </c>
      <c r="N10" s="185">
        <v>253.83806564964399</v>
      </c>
      <c r="O10" s="185">
        <v>259.01874520889157</v>
      </c>
      <c r="P10" s="185">
        <v>264.51614782178706</v>
      </c>
      <c r="Q10" s="185">
        <v>270.05132115618056</v>
      </c>
      <c r="R10" s="185">
        <v>275.46888002114645</v>
      </c>
      <c r="S10" s="185">
        <v>281.14376272048196</v>
      </c>
      <c r="T10" s="185">
        <v>287.07685260977854</v>
      </c>
      <c r="U10" s="185">
        <v>294.32639915311029</v>
      </c>
      <c r="V10" s="185">
        <v>302.0220597604482</v>
      </c>
      <c r="W10" s="185">
        <v>310.03414586434872</v>
      </c>
      <c r="X10" s="185">
        <v>318.75441613629829</v>
      </c>
      <c r="Y10" s="185">
        <v>327.24769359966393</v>
      </c>
      <c r="Z10" s="185">
        <v>336.34776077258857</v>
      </c>
      <c r="AA10" s="185">
        <v>345.86583669088759</v>
      </c>
      <c r="AB10" s="185">
        <v>355.50679904438169</v>
      </c>
      <c r="AC10" s="185">
        <v>365.47535593413659</v>
      </c>
      <c r="AD10" s="185">
        <v>375.78991733429598</v>
      </c>
      <c r="AE10" s="185">
        <v>386.89339489573319</v>
      </c>
      <c r="AF10" s="185">
        <v>397.64872383520697</v>
      </c>
      <c r="AG10" s="185">
        <v>408.86265289525016</v>
      </c>
      <c r="AH10" s="185">
        <v>420.63183472926875</v>
      </c>
      <c r="AI10" s="185">
        <v>433.21405342394416</v>
      </c>
      <c r="AJ10" s="185">
        <v>446.41421901934626</v>
      </c>
      <c r="AK10" s="185">
        <v>459.40501822078977</v>
      </c>
      <c r="AL10" s="185">
        <v>473.00933597785104</v>
      </c>
      <c r="AM10" s="185">
        <v>487.41130345240708</v>
      </c>
      <c r="AN10" s="185">
        <v>505.20111282693648</v>
      </c>
    </row>
    <row r="11" spans="1:40">
      <c r="A11" s="35" t="s">
        <v>524</v>
      </c>
      <c r="B11" s="185">
        <v>17.781500762507125</v>
      </c>
      <c r="C11" s="185">
        <v>18.173547426769996</v>
      </c>
      <c r="D11" s="185">
        <v>18.570676416171995</v>
      </c>
      <c r="E11" s="185">
        <v>18.723660158203973</v>
      </c>
      <c r="F11" s="185">
        <v>19.070444963288146</v>
      </c>
      <c r="G11" s="185">
        <v>19.210732504846391</v>
      </c>
      <c r="H11" s="185">
        <v>19.554494541851625</v>
      </c>
      <c r="I11" s="185">
        <v>19.564710270481264</v>
      </c>
      <c r="J11" s="185">
        <v>18.423571491187033</v>
      </c>
      <c r="K11" s="185">
        <v>18.886880780452756</v>
      </c>
      <c r="L11" s="185">
        <v>19.277564401999523</v>
      </c>
      <c r="M11" s="185">
        <v>19.614309839466141</v>
      </c>
      <c r="N11" s="185">
        <v>19.999854769194432</v>
      </c>
      <c r="O11" s="185">
        <v>20.40578515920086</v>
      </c>
      <c r="P11" s="185">
        <v>20.792553224135386</v>
      </c>
      <c r="Q11" s="185">
        <v>21.204583206774618</v>
      </c>
      <c r="R11" s="185">
        <v>21.629439385291217</v>
      </c>
      <c r="S11" s="185">
        <v>22.01744221322361</v>
      </c>
      <c r="T11" s="185">
        <v>22.427324406542496</v>
      </c>
      <c r="U11" s="185">
        <v>22.955057668134412</v>
      </c>
      <c r="V11" s="185">
        <v>23.51852835510871</v>
      </c>
      <c r="W11" s="185">
        <v>24.119934679205368</v>
      </c>
      <c r="X11" s="185">
        <v>24.789486781300301</v>
      </c>
      <c r="Y11" s="185">
        <v>25.444853947129758</v>
      </c>
      <c r="Z11" s="185">
        <v>26.149091157934222</v>
      </c>
      <c r="AA11" s="185">
        <v>26.867389795355177</v>
      </c>
      <c r="AB11" s="185">
        <v>27.617880847822438</v>
      </c>
      <c r="AC11" s="185">
        <v>28.397894308124631</v>
      </c>
      <c r="AD11" s="185">
        <v>29.208222681120326</v>
      </c>
      <c r="AE11" s="185">
        <v>30.06756572932672</v>
      </c>
      <c r="AF11" s="185">
        <v>30.894611323090551</v>
      </c>
      <c r="AG11" s="185">
        <v>31.759354611544342</v>
      </c>
      <c r="AH11" s="185">
        <v>32.667442021888426</v>
      </c>
      <c r="AI11" s="185">
        <v>33.634824532070162</v>
      </c>
      <c r="AJ11" s="185">
        <v>34.646527133985607</v>
      </c>
      <c r="AK11" s="185">
        <v>35.635325780056021</v>
      </c>
      <c r="AL11" s="185">
        <v>36.668632142642089</v>
      </c>
      <c r="AM11" s="185">
        <v>37.756811514006984</v>
      </c>
      <c r="AN11" s="185">
        <v>39.108622966676087</v>
      </c>
    </row>
    <row r="12" spans="1:40">
      <c r="A12" s="35" t="s">
        <v>525</v>
      </c>
      <c r="B12" s="185">
        <v>52.810230956689601</v>
      </c>
      <c r="C12" s="185">
        <v>54.260779473067501</v>
      </c>
      <c r="D12" s="185">
        <v>55.409370503326826</v>
      </c>
      <c r="E12" s="185">
        <v>55.881113562382744</v>
      </c>
      <c r="F12" s="185">
        <v>56.536292045165226</v>
      </c>
      <c r="G12" s="185">
        <v>57.079098828926561</v>
      </c>
      <c r="H12" s="185">
        <v>57.731376731304472</v>
      </c>
      <c r="I12" s="185">
        <v>57.381751414850143</v>
      </c>
      <c r="J12" s="185">
        <v>53.624521334280359</v>
      </c>
      <c r="K12" s="185">
        <v>54.857321515795107</v>
      </c>
      <c r="L12" s="185">
        <v>55.986789811270057</v>
      </c>
      <c r="M12" s="185">
        <v>56.933127626145058</v>
      </c>
      <c r="N12" s="185">
        <v>58.002191408420451</v>
      </c>
      <c r="O12" s="185">
        <v>59.122464841764646</v>
      </c>
      <c r="P12" s="185">
        <v>60.223387418743719</v>
      </c>
      <c r="Q12" s="185">
        <v>61.368369822865063</v>
      </c>
      <c r="R12" s="185">
        <v>62.695837438253768</v>
      </c>
      <c r="S12" s="185">
        <v>63.810462057336061</v>
      </c>
      <c r="T12" s="185">
        <v>64.98330433297474</v>
      </c>
      <c r="U12" s="185">
        <v>66.6179768603794</v>
      </c>
      <c r="V12" s="185">
        <v>68.384832561625458</v>
      </c>
      <c r="W12" s="185">
        <v>70.295527222086832</v>
      </c>
      <c r="X12" s="185">
        <v>72.404860397638132</v>
      </c>
      <c r="Y12" s="185">
        <v>74.4962400893546</v>
      </c>
      <c r="Z12" s="185">
        <v>76.701268407270064</v>
      </c>
      <c r="AA12" s="185">
        <v>78.956809294601854</v>
      </c>
      <c r="AB12" s="185">
        <v>81.370137791580973</v>
      </c>
      <c r="AC12" s="185">
        <v>83.868677475628218</v>
      </c>
      <c r="AD12" s="185">
        <v>86.455292361056195</v>
      </c>
      <c r="AE12" s="185">
        <v>89.065274222084369</v>
      </c>
      <c r="AF12" s="185">
        <v>91.617165673482063</v>
      </c>
      <c r="AG12" s="185">
        <v>94.27659997509241</v>
      </c>
      <c r="AH12" s="185">
        <v>97.061922454497164</v>
      </c>
      <c r="AI12" s="185">
        <v>100.02736685285515</v>
      </c>
      <c r="AJ12" s="185">
        <v>103.17668173060595</v>
      </c>
      <c r="AK12" s="185">
        <v>106.28843417945956</v>
      </c>
      <c r="AL12" s="185">
        <v>109.53038309585168</v>
      </c>
      <c r="AM12" s="185">
        <v>112.94452773217158</v>
      </c>
      <c r="AN12" s="185">
        <v>117.09772833139185</v>
      </c>
    </row>
    <row r="13" spans="1:40">
      <c r="A13" s="35" t="s">
        <v>526</v>
      </c>
      <c r="B13" s="185">
        <v>14.113350558119512</v>
      </c>
      <c r="C13" s="185">
        <v>14.439474869195578</v>
      </c>
      <c r="D13" s="185">
        <v>14.64260127526696</v>
      </c>
      <c r="E13" s="185">
        <v>14.744379595081325</v>
      </c>
      <c r="F13" s="185">
        <v>14.892976425188603</v>
      </c>
      <c r="G13" s="185">
        <v>15.06446526770867</v>
      </c>
      <c r="H13" s="185">
        <v>15.204010504471841</v>
      </c>
      <c r="I13" s="185">
        <v>15.122104347728262</v>
      </c>
      <c r="J13" s="185">
        <v>13.965831242302574</v>
      </c>
      <c r="K13" s="185">
        <v>14.284221143508738</v>
      </c>
      <c r="L13" s="185">
        <v>14.569372947027162</v>
      </c>
      <c r="M13" s="185">
        <v>14.819487371692379</v>
      </c>
      <c r="N13" s="185">
        <v>15.111665084054932</v>
      </c>
      <c r="O13" s="185">
        <v>15.399095716012008</v>
      </c>
      <c r="P13" s="185">
        <v>15.709578589784925</v>
      </c>
      <c r="Q13" s="185">
        <v>16.023792505456942</v>
      </c>
      <c r="R13" s="185">
        <v>16.231790480873254</v>
      </c>
      <c r="S13" s="185">
        <v>16.547970108187226</v>
      </c>
      <c r="T13" s="185">
        <v>16.898910460588681</v>
      </c>
      <c r="U13" s="185">
        <v>17.309484307164936</v>
      </c>
      <c r="V13" s="185">
        <v>17.749614143731442</v>
      </c>
      <c r="W13" s="185">
        <v>18.183648567357256</v>
      </c>
      <c r="X13" s="185">
        <v>18.640756915847852</v>
      </c>
      <c r="Y13" s="185">
        <v>19.074479123210768</v>
      </c>
      <c r="Z13" s="185">
        <v>19.541445095230394</v>
      </c>
      <c r="AA13" s="185">
        <v>20.041072573730936</v>
      </c>
      <c r="AB13" s="185">
        <v>20.547444993710943</v>
      </c>
      <c r="AC13" s="185">
        <v>21.07235166151083</v>
      </c>
      <c r="AD13" s="185">
        <v>21.616419179431041</v>
      </c>
      <c r="AE13" s="185">
        <v>22.237617784515475</v>
      </c>
      <c r="AF13" s="185">
        <v>22.839003989874737</v>
      </c>
      <c r="AG13" s="185">
        <v>23.465397185116373</v>
      </c>
      <c r="AH13" s="185">
        <v>24.121195842218913</v>
      </c>
      <c r="AI13" s="185">
        <v>24.824673650252063</v>
      </c>
      <c r="AJ13" s="185">
        <v>25.577621074468983</v>
      </c>
      <c r="AK13" s="185">
        <v>26.314165132126284</v>
      </c>
      <c r="AL13" s="185">
        <v>27.085409050064712</v>
      </c>
      <c r="AM13" s="185">
        <v>27.901357586783057</v>
      </c>
      <c r="AN13" s="185">
        <v>28.910234724382075</v>
      </c>
    </row>
    <row r="14" spans="1:40">
      <c r="A14" s="35" t="s">
        <v>388</v>
      </c>
      <c r="B14" s="185">
        <v>13.345629432701669</v>
      </c>
      <c r="C14" s="185">
        <v>13.692835116218852</v>
      </c>
      <c r="D14" s="185">
        <v>13.913757199294164</v>
      </c>
      <c r="E14" s="185">
        <v>14.175060931752725</v>
      </c>
      <c r="F14" s="185">
        <v>14.205760779882361</v>
      </c>
      <c r="G14" s="185">
        <v>14.316136748972484</v>
      </c>
      <c r="H14" s="185">
        <v>14.339287007558232</v>
      </c>
      <c r="I14" s="185">
        <v>14.172444959501492</v>
      </c>
      <c r="J14" s="185">
        <v>13.116397339944582</v>
      </c>
      <c r="K14" s="185">
        <v>13.426902651847518</v>
      </c>
      <c r="L14" s="185">
        <v>13.588684979180208</v>
      </c>
      <c r="M14" s="185">
        <v>13.730547130948072</v>
      </c>
      <c r="N14" s="185">
        <v>13.885617744174631</v>
      </c>
      <c r="O14" s="185">
        <v>14.101549191026358</v>
      </c>
      <c r="P14" s="185">
        <v>14.235464565530275</v>
      </c>
      <c r="Q14" s="185">
        <v>14.378174356262949</v>
      </c>
      <c r="R14" s="185">
        <v>14.730793556591935</v>
      </c>
      <c r="S14" s="185">
        <v>14.809043983116581</v>
      </c>
      <c r="T14" s="185">
        <v>14.884112146991029</v>
      </c>
      <c r="U14" s="185">
        <v>15.025958572911621</v>
      </c>
      <c r="V14" s="185">
        <v>15.196658155082536</v>
      </c>
      <c r="W14" s="185">
        <v>15.407549202053167</v>
      </c>
      <c r="X14" s="185">
        <v>15.661087294900888</v>
      </c>
      <c r="Y14" s="185">
        <v>15.897008423654338</v>
      </c>
      <c r="Z14" s="185">
        <v>16.147594961629991</v>
      </c>
      <c r="AA14" s="185">
        <v>16.428949631673596</v>
      </c>
      <c r="AB14" s="185">
        <v>16.731724896019728</v>
      </c>
      <c r="AC14" s="185">
        <v>17.049778082871498</v>
      </c>
      <c r="AD14" s="185">
        <v>17.382281071046059</v>
      </c>
      <c r="AE14" s="185">
        <v>17.721088480548712</v>
      </c>
      <c r="AF14" s="185">
        <v>18.047768488602824</v>
      </c>
      <c r="AG14" s="185">
        <v>18.393694252285638</v>
      </c>
      <c r="AH14" s="185">
        <v>18.765738596914286</v>
      </c>
      <c r="AI14" s="185">
        <v>19.172705629411862</v>
      </c>
      <c r="AJ14" s="185">
        <v>19.624553722609551</v>
      </c>
      <c r="AK14" s="185">
        <v>20.072745394841661</v>
      </c>
      <c r="AL14" s="185">
        <v>20.546940763468239</v>
      </c>
      <c r="AM14" s="185">
        <v>21.055757672545312</v>
      </c>
      <c r="AN14" s="185">
        <v>21.704429201050853</v>
      </c>
    </row>
    <row r="15" spans="1:40">
      <c r="A15" s="35" t="s">
        <v>527</v>
      </c>
      <c r="B15" s="185">
        <v>10.112362730184687</v>
      </c>
      <c r="C15" s="185">
        <v>8.4810678483802047</v>
      </c>
      <c r="D15" s="185">
        <v>7.7031254178893276</v>
      </c>
      <c r="E15" s="185">
        <v>7.7991970508214727</v>
      </c>
      <c r="F15" s="185">
        <v>7.528119745234612</v>
      </c>
      <c r="G15" s="185">
        <v>7.1829578098093751</v>
      </c>
      <c r="H15" s="185">
        <v>6.9899289677909255</v>
      </c>
      <c r="I15" s="185">
        <v>6.6315540286370016</v>
      </c>
      <c r="J15" s="185">
        <v>5.9557382920706106</v>
      </c>
      <c r="K15" s="185">
        <v>6.175255176247151</v>
      </c>
      <c r="L15" s="185">
        <v>6.2844175258228754</v>
      </c>
      <c r="M15" s="185">
        <v>6.3597299758389259</v>
      </c>
      <c r="N15" s="185">
        <v>6.4096241214685223</v>
      </c>
      <c r="O15" s="185">
        <v>6.5117158492644824</v>
      </c>
      <c r="P15" s="185">
        <v>6.5812132687836753</v>
      </c>
      <c r="Q15" s="185">
        <v>6.622059933144592</v>
      </c>
      <c r="R15" s="185">
        <v>6.9221478494030526</v>
      </c>
      <c r="S15" s="185">
        <v>6.948173089092152</v>
      </c>
      <c r="T15" s="185">
        <v>6.8974249657673923</v>
      </c>
      <c r="U15" s="185">
        <v>6.8425635756196392</v>
      </c>
      <c r="V15" s="185">
        <v>6.7853957647094152</v>
      </c>
      <c r="W15" s="185">
        <v>6.7535419664253356</v>
      </c>
      <c r="X15" s="185">
        <v>6.7701521568284466</v>
      </c>
      <c r="Y15" s="185">
        <v>6.7897599148495438</v>
      </c>
      <c r="Z15" s="185">
        <v>6.8084112539764465</v>
      </c>
      <c r="AA15" s="185">
        <v>6.7747947472242611</v>
      </c>
      <c r="AB15" s="185">
        <v>6.7454486631216595</v>
      </c>
      <c r="AC15" s="185">
        <v>6.7177156740171977</v>
      </c>
      <c r="AD15" s="185">
        <v>6.6933660277066727</v>
      </c>
      <c r="AE15" s="185">
        <v>6.7062828664052239</v>
      </c>
      <c r="AF15" s="185">
        <v>6.7174283943818613</v>
      </c>
      <c r="AG15" s="185">
        <v>6.7366150988045002</v>
      </c>
      <c r="AH15" s="185">
        <v>6.7700197507508175</v>
      </c>
      <c r="AI15" s="185">
        <v>6.8225398709559224</v>
      </c>
      <c r="AJ15" s="185">
        <v>6.9074859081717701</v>
      </c>
      <c r="AK15" s="185">
        <v>6.9992065905673808</v>
      </c>
      <c r="AL15" s="185">
        <v>7.1062261639608035</v>
      </c>
      <c r="AM15" s="185">
        <v>7.2337579995572998</v>
      </c>
      <c r="AN15" s="185">
        <v>7.4259155192813218</v>
      </c>
    </row>
    <row r="16" spans="1:40">
      <c r="A16" s="35" t="s">
        <v>599</v>
      </c>
      <c r="B16" s="185">
        <v>1.2396211872289537E-4</v>
      </c>
      <c r="C16" s="185">
        <v>1.3437676516256543E-4</v>
      </c>
      <c r="D16" s="185">
        <v>1.4923673749738954E-4</v>
      </c>
      <c r="E16" s="185">
        <v>1.4894847367804526E-4</v>
      </c>
      <c r="F16" s="185">
        <v>1.4927890956856581E-4</v>
      </c>
      <c r="G16" s="185">
        <v>1.4827623050322838E-4</v>
      </c>
      <c r="H16" s="185">
        <v>1.5504347162980165E-4</v>
      </c>
      <c r="I16" s="185">
        <v>1.5645597679827392E-4</v>
      </c>
      <c r="J16" s="185">
        <v>1.8087842673255729E-4</v>
      </c>
      <c r="K16" s="185">
        <v>1.9130563750704643E-4</v>
      </c>
      <c r="L16" s="185">
        <v>1.9004057656762951E-4</v>
      </c>
      <c r="M16" s="185">
        <v>1.8975859549437773E-4</v>
      </c>
      <c r="N16" s="185">
        <v>1.8634865888572774E-4</v>
      </c>
      <c r="O16" s="185">
        <v>1.8879611041076069E-4</v>
      </c>
      <c r="P16" s="185">
        <v>1.890396000511327E-4</v>
      </c>
      <c r="Q16" s="185">
        <v>1.8768456577030932E-4</v>
      </c>
      <c r="R16" s="185">
        <v>2.1169513326136635E-4</v>
      </c>
      <c r="S16" s="185">
        <v>2.0445641472506472E-4</v>
      </c>
      <c r="T16" s="185">
        <v>7.865021211015287E-2</v>
      </c>
      <c r="U16" s="185">
        <v>0.49958048493055301</v>
      </c>
      <c r="V16" s="185">
        <v>0.95040977830086448</v>
      </c>
      <c r="W16" s="185">
        <v>1.396286034280277</v>
      </c>
      <c r="X16" s="185">
        <v>1.8350158498810174</v>
      </c>
      <c r="Y16" s="185">
        <v>2.2644847882912829</v>
      </c>
      <c r="Z16" s="185">
        <v>2.6290709578982998</v>
      </c>
      <c r="AA16" s="185">
        <v>3.076255727537204</v>
      </c>
      <c r="AB16" s="185">
        <v>3.7423208677159665</v>
      </c>
      <c r="AC16" s="185">
        <v>4.4077484874274999</v>
      </c>
      <c r="AD16" s="185">
        <v>5.0736580541307141</v>
      </c>
      <c r="AE16" s="185">
        <v>5.4758713613506931</v>
      </c>
      <c r="AF16" s="185">
        <v>5.8780305971535949</v>
      </c>
      <c r="AG16" s="185">
        <v>6.2798203216936503</v>
      </c>
      <c r="AH16" s="185">
        <v>6.6816100462336996</v>
      </c>
      <c r="AI16" s="185">
        <v>7.0833997707737533</v>
      </c>
      <c r="AJ16" s="185">
        <v>7.6404145856317465</v>
      </c>
      <c r="AK16" s="185">
        <v>8.1974294004897406</v>
      </c>
      <c r="AL16" s="185">
        <v>8.7544442153477444</v>
      </c>
      <c r="AM16" s="185">
        <v>9.3114590302057394</v>
      </c>
      <c r="AN16" s="185">
        <v>9.8684738450637308</v>
      </c>
    </row>
    <row r="17" spans="1:40">
      <c r="A17" s="35" t="s">
        <v>528</v>
      </c>
      <c r="B17" s="185">
        <v>84.250557323843211</v>
      </c>
      <c r="C17" s="185">
        <v>82.703325384582186</v>
      </c>
      <c r="D17" s="185">
        <v>79.598059430926057</v>
      </c>
      <c r="E17" s="185">
        <v>76.650853881499771</v>
      </c>
      <c r="F17" s="185">
        <v>75.33071784335074</v>
      </c>
      <c r="G17" s="185">
        <v>74.393792835470322</v>
      </c>
      <c r="H17" s="185">
        <v>74.84398534888426</v>
      </c>
      <c r="I17" s="185">
        <v>73.185921204987778</v>
      </c>
      <c r="J17" s="185">
        <v>70.818888980647671</v>
      </c>
      <c r="K17" s="185">
        <v>74.671751439880282</v>
      </c>
      <c r="L17" s="185">
        <v>74.376542715015617</v>
      </c>
      <c r="M17" s="185">
        <v>75.025098944292367</v>
      </c>
      <c r="N17" s="185">
        <v>75.635536654267028</v>
      </c>
      <c r="O17" s="185">
        <v>76.078862307089366</v>
      </c>
      <c r="P17" s="185">
        <v>77.661412415208147</v>
      </c>
      <c r="Q17" s="185">
        <v>77.892195779084503</v>
      </c>
      <c r="R17" s="185">
        <v>78.49775181446293</v>
      </c>
      <c r="S17" s="185">
        <v>80.013830246341627</v>
      </c>
      <c r="T17" s="185">
        <v>81.348308815733745</v>
      </c>
      <c r="U17" s="185">
        <v>82.907952507254535</v>
      </c>
      <c r="V17" s="185">
        <v>85.360010656639062</v>
      </c>
      <c r="W17" s="185">
        <v>87.126247245379446</v>
      </c>
      <c r="X17" s="185">
        <v>89.383073450706732</v>
      </c>
      <c r="Y17" s="185">
        <v>91.517955465707288</v>
      </c>
      <c r="Z17" s="185">
        <v>93.207199191173459</v>
      </c>
      <c r="AA17" s="185">
        <v>94.912768910821001</v>
      </c>
      <c r="AB17" s="185">
        <v>96.113907758826088</v>
      </c>
      <c r="AC17" s="185">
        <v>97.429181892265888</v>
      </c>
      <c r="AD17" s="185">
        <v>98.695998156789969</v>
      </c>
      <c r="AE17" s="185">
        <v>100.61371915946084</v>
      </c>
      <c r="AF17" s="185">
        <v>102.04062519953631</v>
      </c>
      <c r="AG17" s="185">
        <v>103.45180353782168</v>
      </c>
      <c r="AH17" s="185">
        <v>104.89519852954614</v>
      </c>
      <c r="AI17" s="185">
        <v>106.32788406004167</v>
      </c>
      <c r="AJ17" s="185">
        <v>108.48647318703389</v>
      </c>
      <c r="AK17" s="185">
        <v>110.37492948296185</v>
      </c>
      <c r="AL17" s="185">
        <v>112.22316751688332</v>
      </c>
      <c r="AM17" s="185">
        <v>114.08452319165309</v>
      </c>
      <c r="AN17" s="185">
        <v>115.99901379344115</v>
      </c>
    </row>
    <row r="18" spans="1:40">
      <c r="A18" s="35" t="s">
        <v>593</v>
      </c>
      <c r="B18" s="185">
        <v>21.151207305916337</v>
      </c>
      <c r="C18" s="185">
        <v>22.359986988482593</v>
      </c>
      <c r="D18" s="185">
        <v>23.938828412575539</v>
      </c>
      <c r="E18" s="185">
        <v>24.870056541287713</v>
      </c>
      <c r="F18" s="185">
        <v>25.695541897778032</v>
      </c>
      <c r="G18" s="185">
        <v>27.655331380192401</v>
      </c>
      <c r="H18" s="185">
        <v>29.63971925061734</v>
      </c>
      <c r="I18" s="185">
        <v>30.726540198445488</v>
      </c>
      <c r="J18" s="185">
        <v>30.182838227592288</v>
      </c>
      <c r="K18" s="185">
        <v>31.495075628244162</v>
      </c>
      <c r="L18" s="185">
        <v>32.822985219660687</v>
      </c>
      <c r="M18" s="185">
        <v>34.045287282608271</v>
      </c>
      <c r="N18" s="185">
        <v>35.584307733312258</v>
      </c>
      <c r="O18" s="185">
        <v>37.280553281847169</v>
      </c>
      <c r="P18" s="185">
        <v>39.10568498833706</v>
      </c>
      <c r="Q18" s="185">
        <v>41.094855423521558</v>
      </c>
      <c r="R18" s="185">
        <v>43.499475507118134</v>
      </c>
      <c r="S18" s="185">
        <v>45.925497797407729</v>
      </c>
      <c r="T18" s="185">
        <v>48.484549396268669</v>
      </c>
      <c r="U18" s="185">
        <v>51.564588991414034</v>
      </c>
      <c r="V18" s="185">
        <v>54.851377938286483</v>
      </c>
      <c r="W18" s="185">
        <v>58.414959587301446</v>
      </c>
      <c r="X18" s="185">
        <v>62.488487278258766</v>
      </c>
      <c r="Y18" s="185">
        <v>66.728922101525498</v>
      </c>
      <c r="Z18" s="185">
        <v>71.488376199506419</v>
      </c>
      <c r="AA18" s="185">
        <v>76.534335934283931</v>
      </c>
      <c r="AB18" s="185">
        <v>81.861355355336798</v>
      </c>
      <c r="AC18" s="185">
        <v>87.519937976558325</v>
      </c>
      <c r="AD18" s="185">
        <v>93.514855189264864</v>
      </c>
      <c r="AE18" s="185">
        <v>99.676352346620064</v>
      </c>
      <c r="AF18" s="185">
        <v>105.56156037245033</v>
      </c>
      <c r="AG18" s="185">
        <v>111.58470651460226</v>
      </c>
      <c r="AH18" s="185">
        <v>117.77904455622649</v>
      </c>
      <c r="AI18" s="185">
        <v>124.20917140158566</v>
      </c>
      <c r="AJ18" s="185">
        <v>130.73717201021407</v>
      </c>
      <c r="AK18" s="185">
        <v>136.99675569661946</v>
      </c>
      <c r="AL18" s="185">
        <v>143.41599312571324</v>
      </c>
      <c r="AM18" s="185">
        <v>150.07980656903956</v>
      </c>
      <c r="AN18" s="185">
        <v>158.33819687987915</v>
      </c>
    </row>
    <row r="19" spans="1:40">
      <c r="A19" s="35" t="s">
        <v>594</v>
      </c>
      <c r="B19" s="185">
        <v>135.9553569122159</v>
      </c>
      <c r="C19" s="185">
        <v>139.75383670519838</v>
      </c>
      <c r="D19" s="185">
        <v>143.10965847080678</v>
      </c>
      <c r="E19" s="185">
        <v>144.39498538755308</v>
      </c>
      <c r="F19" s="185">
        <v>145.7143266120282</v>
      </c>
      <c r="G19" s="185">
        <v>148.09031691286202</v>
      </c>
      <c r="H19" s="185">
        <v>149.99576102937922</v>
      </c>
      <c r="I19" s="185">
        <v>149.66128718558562</v>
      </c>
      <c r="J19" s="185">
        <v>138.46582400164715</v>
      </c>
      <c r="K19" s="185">
        <v>141.44978656284977</v>
      </c>
      <c r="L19" s="185">
        <v>144.20204736978138</v>
      </c>
      <c r="M19" s="185">
        <v>146.52818285555546</v>
      </c>
      <c r="N19" s="185">
        <v>149.32613316285625</v>
      </c>
      <c r="O19" s="185">
        <v>152.13186550355337</v>
      </c>
      <c r="P19" s="185">
        <v>155.06979412740648</v>
      </c>
      <c r="Q19" s="185">
        <v>158.15510446376982</v>
      </c>
      <c r="R19" s="185">
        <v>160.40603985812112</v>
      </c>
      <c r="S19" s="185">
        <v>163.62332872630338</v>
      </c>
      <c r="T19" s="185">
        <v>167.09587790211498</v>
      </c>
      <c r="U19" s="185">
        <v>171.36594426038482</v>
      </c>
      <c r="V19" s="185">
        <v>175.97729929580203</v>
      </c>
      <c r="W19" s="185">
        <v>180.67190212666111</v>
      </c>
      <c r="X19" s="185">
        <v>185.80002996466735</v>
      </c>
      <c r="Y19" s="185">
        <v>190.88160040323993</v>
      </c>
      <c r="Z19" s="185">
        <v>196.35384178770286</v>
      </c>
      <c r="AA19" s="185">
        <v>202.20221394322863</v>
      </c>
      <c r="AB19" s="185">
        <v>208.24868575731733</v>
      </c>
      <c r="AC19" s="185">
        <v>214.52036765353355</v>
      </c>
      <c r="AD19" s="185">
        <v>221.02742166842484</v>
      </c>
      <c r="AE19" s="185">
        <v>227.68025782410049</v>
      </c>
      <c r="AF19" s="185">
        <v>234.08957682963216</v>
      </c>
      <c r="AG19" s="185">
        <v>240.76695156741721</v>
      </c>
      <c r="AH19" s="185">
        <v>247.77417933716285</v>
      </c>
      <c r="AI19" s="185">
        <v>255.24921864089717</v>
      </c>
      <c r="AJ19" s="185">
        <v>263.06259512382093</v>
      </c>
      <c r="AK19" s="185">
        <v>270.7280133267941</v>
      </c>
      <c r="AL19" s="185">
        <v>278.74665349872396</v>
      </c>
      <c r="AM19" s="185">
        <v>287.2233662019791</v>
      </c>
      <c r="AN19" s="185">
        <v>297.7532261299533</v>
      </c>
    </row>
    <row r="20" spans="1:40">
      <c r="A20" s="35" t="s">
        <v>595</v>
      </c>
      <c r="B20" s="185">
        <v>11.263564724197559</v>
      </c>
      <c r="C20" s="185">
        <v>11.581745562396886</v>
      </c>
      <c r="D20" s="185">
        <v>11.978475030500661</v>
      </c>
      <c r="E20" s="185">
        <v>12.196495337098447</v>
      </c>
      <c r="F20" s="185">
        <v>12.328155182909823</v>
      </c>
      <c r="G20" s="185">
        <v>12.555735255337069</v>
      </c>
      <c r="H20" s="185">
        <v>12.856067889268761</v>
      </c>
      <c r="I20" s="185">
        <v>12.926962105069979</v>
      </c>
      <c r="J20" s="185">
        <v>12.172930078346909</v>
      </c>
      <c r="K20" s="185">
        <v>12.507239602004223</v>
      </c>
      <c r="L20" s="185">
        <v>12.794379222180059</v>
      </c>
      <c r="M20" s="185">
        <v>13.005936337458119</v>
      </c>
      <c r="N20" s="185">
        <v>13.248786460191704</v>
      </c>
      <c r="O20" s="185">
        <v>13.490960952251626</v>
      </c>
      <c r="P20" s="185">
        <v>13.739992029416172</v>
      </c>
      <c r="Q20" s="185">
        <v>13.992603000324156</v>
      </c>
      <c r="R20" s="185">
        <v>14.155502028610631</v>
      </c>
      <c r="S20" s="185">
        <v>14.436513297792201</v>
      </c>
      <c r="T20" s="185">
        <v>14.709655378279471</v>
      </c>
      <c r="U20" s="185">
        <v>15.052236392592331</v>
      </c>
      <c r="V20" s="185">
        <v>15.411542640524422</v>
      </c>
      <c r="W20" s="185">
        <v>15.752839446155271</v>
      </c>
      <c r="X20" s="185">
        <v>16.114208673028045</v>
      </c>
      <c r="Y20" s="185">
        <v>16.470233725279112</v>
      </c>
      <c r="Z20" s="185">
        <v>16.850123341800547</v>
      </c>
      <c r="AA20" s="185">
        <v>17.259911863613198</v>
      </c>
      <c r="AB20" s="185">
        <v>17.672545365431535</v>
      </c>
      <c r="AC20" s="185">
        <v>18.089514744725658</v>
      </c>
      <c r="AD20" s="185">
        <v>18.516012139082004</v>
      </c>
      <c r="AE20" s="185">
        <v>18.954477238609741</v>
      </c>
      <c r="AF20" s="185">
        <v>19.374787280203567</v>
      </c>
      <c r="AG20" s="185">
        <v>19.788447306616234</v>
      </c>
      <c r="AH20" s="185">
        <v>20.213196491496976</v>
      </c>
      <c r="AI20" s="185">
        <v>20.65187135220814</v>
      </c>
      <c r="AJ20" s="185">
        <v>21.099840709799491</v>
      </c>
      <c r="AK20" s="185">
        <v>21.516192230013942</v>
      </c>
      <c r="AL20" s="185">
        <v>21.938048050878333</v>
      </c>
      <c r="AM20" s="185">
        <v>22.381047810777488</v>
      </c>
      <c r="AN20" s="185">
        <v>22.93555511870672</v>
      </c>
    </row>
    <row r="21" spans="1:40">
      <c r="A21" s="35" t="s">
        <v>596</v>
      </c>
      <c r="B21" s="185">
        <v>1.1351531206547487</v>
      </c>
      <c r="C21" s="185">
        <v>1.1506455004146712</v>
      </c>
      <c r="D21" s="185">
        <v>1.1328401598106044</v>
      </c>
      <c r="E21" s="185">
        <v>1.115853406321474</v>
      </c>
      <c r="F21" s="185">
        <v>1.1249808542857367</v>
      </c>
      <c r="G21" s="185">
        <v>1.1291549167104675</v>
      </c>
      <c r="H21" s="185">
        <v>1.0978928988212548</v>
      </c>
      <c r="I21" s="185">
        <v>1.071985453281588</v>
      </c>
      <c r="J21" s="185">
        <v>0.94251645106452653</v>
      </c>
      <c r="K21" s="185">
        <v>0.94306601356267461</v>
      </c>
      <c r="L21" s="185">
        <v>0.94979370862774781</v>
      </c>
      <c r="M21" s="185">
        <v>0.9628179554564843</v>
      </c>
      <c r="N21" s="185">
        <v>0.97928541305539085</v>
      </c>
      <c r="O21" s="185">
        <v>0.99439252348913254</v>
      </c>
      <c r="P21" s="185">
        <v>1.0123195300116183</v>
      </c>
      <c r="Q21" s="185">
        <v>1.0327500945044028</v>
      </c>
      <c r="R21" s="185">
        <v>1.0439532559520508</v>
      </c>
      <c r="S21" s="185">
        <v>1.05814639141311</v>
      </c>
      <c r="T21" s="185">
        <v>1.0831637852031797</v>
      </c>
      <c r="U21" s="185">
        <v>1.1138985024380965</v>
      </c>
      <c r="V21" s="185">
        <v>1.148417747558645</v>
      </c>
      <c r="W21" s="185">
        <v>1.1876881605165848</v>
      </c>
      <c r="X21" s="185">
        <v>1.2315993022958016</v>
      </c>
      <c r="Y21" s="185">
        <v>1.2750867141189148</v>
      </c>
      <c r="Z21" s="185">
        <v>1.3235105552746784</v>
      </c>
      <c r="AA21" s="185">
        <v>1.3750138778351713</v>
      </c>
      <c r="AB21" s="185">
        <v>1.4337054715885269</v>
      </c>
      <c r="AC21" s="185">
        <v>1.4972235480077347</v>
      </c>
      <c r="AD21" s="185">
        <v>1.564674660473083</v>
      </c>
      <c r="AE21" s="185">
        <v>1.6357268242163945</v>
      </c>
      <c r="AF21" s="185">
        <v>1.7057095390163239</v>
      </c>
      <c r="AG21" s="185">
        <v>1.7848352878198961</v>
      </c>
      <c r="AH21" s="185">
        <v>1.8701860195565327</v>
      </c>
      <c r="AI21" s="185">
        <v>1.9649915761603713</v>
      </c>
      <c r="AJ21" s="185">
        <v>2.0700650062002421</v>
      </c>
      <c r="AK21" s="185">
        <v>2.1806372964517964</v>
      </c>
      <c r="AL21" s="185">
        <v>2.2998978405230672</v>
      </c>
      <c r="AM21" s="185">
        <v>2.4267815739705609</v>
      </c>
      <c r="AN21" s="185">
        <v>2.5806419011038098</v>
      </c>
    </row>
    <row r="22" spans="1:40">
      <c r="A22" s="35" t="s">
        <v>529</v>
      </c>
      <c r="B22" s="185">
        <v>27.516308224731564</v>
      </c>
      <c r="C22" s="185">
        <v>26.890288235521336</v>
      </c>
      <c r="D22" s="185">
        <v>26.266750523562919</v>
      </c>
      <c r="E22" s="185">
        <v>25.64321281160451</v>
      </c>
      <c r="F22" s="185">
        <v>25.622964120271881</v>
      </c>
      <c r="G22" s="185">
        <v>25.602715428939263</v>
      </c>
      <c r="H22" s="185">
        <v>25.582466724929517</v>
      </c>
      <c r="I22" s="185">
        <v>25.554826542393869</v>
      </c>
      <c r="J22" s="185">
        <v>16.074921343745928</v>
      </c>
      <c r="K22" s="185">
        <v>16.032937223553287</v>
      </c>
      <c r="L22" s="185">
        <v>16.034423961080694</v>
      </c>
      <c r="M22" s="185">
        <v>16.014175269748083</v>
      </c>
      <c r="N22" s="185">
        <v>15.993926578415463</v>
      </c>
      <c r="O22" s="185">
        <v>15.416178832881835</v>
      </c>
      <c r="P22" s="185">
        <v>15.395930141549213</v>
      </c>
      <c r="Q22" s="185">
        <v>15.375681450216602</v>
      </c>
      <c r="R22" s="185">
        <v>10.375482334368829</v>
      </c>
      <c r="S22" s="185">
        <v>10.35523364303622</v>
      </c>
      <c r="T22" s="185">
        <v>10.976536709953171</v>
      </c>
      <c r="U22" s="185">
        <v>11.005769572387134</v>
      </c>
      <c r="V22" s="185">
        <v>11.016925940842787</v>
      </c>
      <c r="W22" s="185">
        <v>10.158488337995028</v>
      </c>
      <c r="X22" s="185">
        <v>8.8255707508700532</v>
      </c>
      <c r="Y22" s="185">
        <v>7.4609871118640321</v>
      </c>
      <c r="Z22" s="185">
        <v>6.1962298156575084</v>
      </c>
      <c r="AA22" s="185">
        <v>5.3495920897294118</v>
      </c>
      <c r="AB22" s="185">
        <v>4.5533046936431614</v>
      </c>
      <c r="AC22" s="185">
        <v>3.7564739750305658</v>
      </c>
      <c r="AD22" s="185">
        <v>2.9598390641484227</v>
      </c>
      <c r="AE22" s="185">
        <v>2.6989979962855326</v>
      </c>
      <c r="AF22" s="185">
        <v>2.4383566445958116</v>
      </c>
      <c r="AG22" s="185">
        <v>2.1777152929060919</v>
      </c>
      <c r="AH22" s="185">
        <v>1.9170739412163718</v>
      </c>
      <c r="AI22" s="185">
        <v>1.6564325895266527</v>
      </c>
      <c r="AJ22" s="185">
        <v>1.6402756158065246</v>
      </c>
      <c r="AK22" s="185">
        <v>1.6241186420863962</v>
      </c>
      <c r="AL22" s="185">
        <v>1.6079616683662694</v>
      </c>
      <c r="AM22" s="185">
        <v>1.5918046946461419</v>
      </c>
      <c r="AN22" s="185">
        <v>1.575647720926014</v>
      </c>
    </row>
    <row r="23" spans="1:40">
      <c r="A23" s="35" t="s">
        <v>600</v>
      </c>
      <c r="B23" s="185">
        <v>66.420365481469858</v>
      </c>
      <c r="C23" s="185">
        <v>67.724517596864871</v>
      </c>
      <c r="D23" s="185">
        <v>65.541972981360018</v>
      </c>
      <c r="E23" s="185">
        <v>63.359428365855152</v>
      </c>
      <c r="F23" s="185">
        <v>63.119937872291501</v>
      </c>
      <c r="G23" s="185">
        <v>63.075916977840322</v>
      </c>
      <c r="H23" s="185">
        <v>62.970859492323711</v>
      </c>
      <c r="I23" s="185">
        <v>62.434131538642987</v>
      </c>
      <c r="J23" s="185">
        <v>60.476158919986169</v>
      </c>
      <c r="K23" s="185">
        <v>60.472935299606803</v>
      </c>
      <c r="L23" s="185">
        <v>60.44194200193261</v>
      </c>
      <c r="M23" s="185">
        <v>60.251431730372346</v>
      </c>
      <c r="N23" s="185">
        <v>60.330237078477303</v>
      </c>
      <c r="O23" s="185">
        <v>60.664115565951839</v>
      </c>
      <c r="P23" s="185">
        <v>60.278037799317353</v>
      </c>
      <c r="Q23" s="185">
        <v>60.095028241583002</v>
      </c>
      <c r="R23" s="185">
        <v>60.397915375420446</v>
      </c>
      <c r="S23" s="185">
        <v>60.051671199291839</v>
      </c>
      <c r="T23" s="185">
        <v>59.583305998098957</v>
      </c>
      <c r="U23" s="185">
        <v>59.149205986207946</v>
      </c>
      <c r="V23" s="185">
        <v>59.099610539099508</v>
      </c>
      <c r="W23" s="185">
        <v>58.929229070299996</v>
      </c>
      <c r="X23" s="185">
        <v>58.90698661895231</v>
      </c>
      <c r="Y23" s="185">
        <v>58.944281429883112</v>
      </c>
      <c r="Z23" s="185">
        <v>58.800544858225273</v>
      </c>
      <c r="AA23" s="185">
        <v>58.079388503287781</v>
      </c>
      <c r="AB23" s="185">
        <v>56.943220827859953</v>
      </c>
      <c r="AC23" s="185">
        <v>55.79898259360705</v>
      </c>
      <c r="AD23" s="185">
        <v>54.654435862603897</v>
      </c>
      <c r="AE23" s="185">
        <v>54.211778501946682</v>
      </c>
      <c r="AF23" s="185">
        <v>53.772808968411368</v>
      </c>
      <c r="AG23" s="185">
        <v>53.333839434876069</v>
      </c>
      <c r="AH23" s="185">
        <v>52.894869901340783</v>
      </c>
      <c r="AI23" s="185">
        <v>52.455900367805462</v>
      </c>
      <c r="AJ23" s="185">
        <v>52.299372469483501</v>
      </c>
      <c r="AK23" s="185">
        <v>52.142844571161525</v>
      </c>
      <c r="AL23" s="185">
        <v>51.986316672839585</v>
      </c>
      <c r="AM23" s="185">
        <v>51.829788774517638</v>
      </c>
      <c r="AN23" s="185">
        <v>51.673260876195663</v>
      </c>
    </row>
    <row r="24" spans="1:40">
      <c r="A24" s="35" t="s">
        <v>694</v>
      </c>
      <c r="B24" s="185">
        <v>13.345629432701669</v>
      </c>
      <c r="C24" s="185">
        <v>13.692835116218852</v>
      </c>
      <c r="D24" s="185">
        <v>13.913757199294164</v>
      </c>
      <c r="E24" s="185">
        <v>14.175060931752725</v>
      </c>
      <c r="F24" s="185">
        <v>14.205760779882361</v>
      </c>
      <c r="G24" s="185">
        <v>14.316136748972484</v>
      </c>
      <c r="H24" s="185">
        <v>14.339287007558232</v>
      </c>
      <c r="I24" s="185">
        <v>14.172444959501492</v>
      </c>
      <c r="J24" s="185">
        <v>13.116397339944582</v>
      </c>
      <c r="K24" s="185">
        <v>13.426902651847518</v>
      </c>
      <c r="L24" s="185">
        <v>13.588684979180208</v>
      </c>
      <c r="M24" s="185">
        <v>13.730547130948072</v>
      </c>
      <c r="N24" s="185">
        <v>13.885617744174631</v>
      </c>
      <c r="O24" s="185">
        <v>14.101549191026358</v>
      </c>
      <c r="P24" s="185">
        <v>14.235464565530275</v>
      </c>
      <c r="Q24" s="185">
        <v>14.378174356262949</v>
      </c>
      <c r="R24" s="185">
        <v>14.730793556591935</v>
      </c>
      <c r="S24" s="185">
        <v>14.809043983116581</v>
      </c>
      <c r="T24" s="185">
        <v>14.884112146991029</v>
      </c>
      <c r="U24" s="185">
        <v>15.025958572911621</v>
      </c>
      <c r="V24" s="185">
        <v>15.196658155082536</v>
      </c>
      <c r="W24" s="185">
        <v>15.407549202053167</v>
      </c>
      <c r="X24" s="185">
        <v>15.661087294900888</v>
      </c>
      <c r="Y24" s="185">
        <v>15.897008423654338</v>
      </c>
      <c r="Z24" s="185">
        <v>16.147594961629991</v>
      </c>
      <c r="AA24" s="185">
        <v>16.428949631673596</v>
      </c>
      <c r="AB24" s="185">
        <v>16.731724896019728</v>
      </c>
      <c r="AC24" s="185">
        <v>17.049778082871498</v>
      </c>
      <c r="AD24" s="185">
        <v>17.382281071046059</v>
      </c>
      <c r="AE24" s="185">
        <v>17.721088480548712</v>
      </c>
      <c r="AF24" s="185">
        <v>18.047768488602824</v>
      </c>
      <c r="AG24" s="185">
        <v>18.393694252285638</v>
      </c>
      <c r="AH24" s="185">
        <v>18.765738596914286</v>
      </c>
      <c r="AI24" s="185">
        <v>19.172705629411862</v>
      </c>
      <c r="AJ24" s="185">
        <v>19.624553722609551</v>
      </c>
      <c r="AK24" s="185">
        <v>20.072745394841661</v>
      </c>
      <c r="AL24" s="185">
        <v>20.546940763468239</v>
      </c>
      <c r="AM24" s="185">
        <v>21.055757672545312</v>
      </c>
      <c r="AN24" s="185">
        <v>21.704429201050853</v>
      </c>
    </row>
    <row r="25" spans="1:40">
      <c r="A25" s="35" t="s">
        <v>695</v>
      </c>
      <c r="B25" s="185">
        <v>10.112362730184687</v>
      </c>
      <c r="C25" s="185">
        <v>8.4810678483802047</v>
      </c>
      <c r="D25" s="185">
        <v>7.7031254178893276</v>
      </c>
      <c r="E25" s="185">
        <v>7.7991970508214727</v>
      </c>
      <c r="F25" s="185">
        <v>7.528119745234612</v>
      </c>
      <c r="G25" s="185">
        <v>7.1829578098093751</v>
      </c>
      <c r="H25" s="185">
        <v>6.9899289677909255</v>
      </c>
      <c r="I25" s="185">
        <v>6.6315540286370016</v>
      </c>
      <c r="J25" s="185">
        <v>5.9557382920706106</v>
      </c>
      <c r="K25" s="185">
        <v>6.175255176247151</v>
      </c>
      <c r="L25" s="185">
        <v>6.2844175258228754</v>
      </c>
      <c r="M25" s="185">
        <v>6.3597299758389259</v>
      </c>
      <c r="N25" s="185">
        <v>6.4096241214685223</v>
      </c>
      <c r="O25" s="185">
        <v>6.5117158492644824</v>
      </c>
      <c r="P25" s="185">
        <v>6.5812132687836753</v>
      </c>
      <c r="Q25" s="185">
        <v>6.622059933144592</v>
      </c>
      <c r="R25" s="185">
        <v>6.9221478494030526</v>
      </c>
      <c r="S25" s="185">
        <v>6.948173089092152</v>
      </c>
      <c r="T25" s="185">
        <v>6.8974249657673923</v>
      </c>
      <c r="U25" s="185">
        <v>6.8425635756196392</v>
      </c>
      <c r="V25" s="185">
        <v>6.7853957647094152</v>
      </c>
      <c r="W25" s="185">
        <v>6.7535419664253356</v>
      </c>
      <c r="X25" s="185">
        <v>6.7701521568284466</v>
      </c>
      <c r="Y25" s="185">
        <v>6.7897599148495438</v>
      </c>
      <c r="Z25" s="185">
        <v>6.8084112539764465</v>
      </c>
      <c r="AA25" s="185">
        <v>6.7747947472242611</v>
      </c>
      <c r="AB25" s="185">
        <v>6.7454486631216595</v>
      </c>
      <c r="AC25" s="185">
        <v>6.7177156740171977</v>
      </c>
      <c r="AD25" s="185">
        <v>6.6933660277066727</v>
      </c>
      <c r="AE25" s="185">
        <v>6.7062828664052239</v>
      </c>
      <c r="AF25" s="185">
        <v>6.7174283943818613</v>
      </c>
      <c r="AG25" s="185">
        <v>6.7366150988045002</v>
      </c>
      <c r="AH25" s="185">
        <v>6.7700197507508175</v>
      </c>
      <c r="AI25" s="185">
        <v>6.8225398709559224</v>
      </c>
      <c r="AJ25" s="185">
        <v>6.9074859081717701</v>
      </c>
      <c r="AK25" s="185">
        <v>6.9992065905673808</v>
      </c>
      <c r="AL25" s="185">
        <v>7.1062261639608035</v>
      </c>
      <c r="AM25" s="185">
        <v>7.2337579995572998</v>
      </c>
      <c r="AN25" s="185">
        <v>7.4259155192813218</v>
      </c>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59991.580449204266</v>
      </c>
      <c r="K43" s="185">
        <v>60682.333816399376</v>
      </c>
      <c r="L43" s="185">
        <v>61381.040636574369</v>
      </c>
      <c r="M43" s="185">
        <v>62087.792487153696</v>
      </c>
      <c r="N43" s="185">
        <v>62802.682000000023</v>
      </c>
      <c r="O43" s="185">
        <v>63421.065342005146</v>
      </c>
      <c r="P43" s="185">
        <v>64045.537563425794</v>
      </c>
      <c r="Q43" s="185">
        <v>64676.158618096451</v>
      </c>
      <c r="R43" s="185">
        <v>65312.989050183925</v>
      </c>
      <c r="S43" s="185">
        <v>65956.09</v>
      </c>
      <c r="T43" s="185">
        <v>66518.97719068767</v>
      </c>
      <c r="U43" s="185">
        <v>67086.668213583107</v>
      </c>
      <c r="V43" s="185">
        <v>67659.20406589545</v>
      </c>
      <c r="W43" s="185">
        <v>68236.62609471516</v>
      </c>
      <c r="X43" s="185">
        <v>68818.97600000001</v>
      </c>
      <c r="Y43" s="185">
        <v>69322.810489383541</v>
      </c>
      <c r="Z43" s="185">
        <v>69830.333629884059</v>
      </c>
      <c r="AA43" s="185">
        <v>70341.572426693441</v>
      </c>
      <c r="AB43" s="185">
        <v>70856.554082712813</v>
      </c>
      <c r="AC43" s="185">
        <v>71375.305999999997</v>
      </c>
      <c r="AD43" s="185">
        <v>71818.612994947311</v>
      </c>
      <c r="AE43" s="185">
        <v>72264.673338395412</v>
      </c>
      <c r="AF43" s="185">
        <v>72713.504131197798</v>
      </c>
      <c r="AG43" s="185">
        <v>73165.122580420139</v>
      </c>
      <c r="AH43" s="185">
        <v>73619.545999999973</v>
      </c>
      <c r="AI43" s="185">
        <v>73995.362001779533</v>
      </c>
      <c r="AJ43" s="185">
        <v>74373.096484110356</v>
      </c>
      <c r="AK43" s="185">
        <v>74752.759240528656</v>
      </c>
      <c r="AL43" s="185">
        <v>75134.360114565105</v>
      </c>
      <c r="AM43" s="185">
        <v>75517.908999999985</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0.49529634448935544</v>
      </c>
      <c r="D61" s="185">
        <v>0.48566977766191582</v>
      </c>
      <c r="E61" s="185">
        <v>0.48010675779237738</v>
      </c>
      <c r="F61" s="185">
        <v>0.47831875818766556</v>
      </c>
      <c r="G61" s="185">
        <v>0.47291410220827651</v>
      </c>
      <c r="H61" s="185">
        <v>0.46873111446428734</v>
      </c>
      <c r="I61" s="185">
        <v>0.47138790434203326</v>
      </c>
      <c r="J61" s="185">
        <v>0.48859046763062297</v>
      </c>
      <c r="K61" s="185">
        <v>0.50273569164807252</v>
      </c>
      <c r="L61" s="185">
        <v>0.49820664333815384</v>
      </c>
      <c r="M61" s="185">
        <v>0.4943534955717348</v>
      </c>
      <c r="N61" s="185">
        <v>0.48951517218903967</v>
      </c>
      <c r="O61" s="185">
        <v>0.48386455285225377</v>
      </c>
      <c r="P61" s="185">
        <v>0.47720999740060077</v>
      </c>
      <c r="Q61" s="185">
        <v>0.47005162395257039</v>
      </c>
      <c r="R61" s="185">
        <v>0.46558671129571577</v>
      </c>
      <c r="S61" s="185">
        <v>0.4585559251338101</v>
      </c>
      <c r="T61" s="185">
        <v>0.45062530885502711</v>
      </c>
      <c r="U61" s="185">
        <v>0.44229702709341012</v>
      </c>
      <c r="V61" s="185">
        <v>0.43304211353509159</v>
      </c>
      <c r="W61" s="185">
        <v>0.4239924622758498</v>
      </c>
      <c r="X61" s="185">
        <v>0.41466652719470376</v>
      </c>
      <c r="Y61" s="185">
        <v>0.40543964487669393</v>
      </c>
      <c r="Z61" s="185">
        <v>0.39617869935311428</v>
      </c>
      <c r="AA61" s="185">
        <v>0.38638452209674667</v>
      </c>
      <c r="AB61" s="185">
        <v>0.37688754316972922</v>
      </c>
      <c r="AC61" s="185">
        <v>0.36771546972786451</v>
      </c>
      <c r="AD61" s="185">
        <v>0.35858301165225359</v>
      </c>
      <c r="AE61" s="185">
        <v>0.34932720212161206</v>
      </c>
      <c r="AF61" s="185">
        <v>0.34066666430076886</v>
      </c>
      <c r="AG61" s="185">
        <v>0.33241348187588882</v>
      </c>
      <c r="AH61" s="185">
        <v>0.32415213096042877</v>
      </c>
      <c r="AI61" s="185">
        <v>0.31579496211778024</v>
      </c>
      <c r="AJ61" s="185">
        <v>0.30740259374102807</v>
      </c>
      <c r="AK61" s="185">
        <v>0.29956036879167253</v>
      </c>
      <c r="AL61" s="185">
        <v>0.29199207268560867</v>
      </c>
      <c r="AM61" s="185">
        <v>0.28435131518351342</v>
      </c>
      <c r="AN61" s="185">
        <v>0.2757597129032775</v>
      </c>
    </row>
    <row r="62" spans="1:40">
      <c r="A62" s="35" t="s">
        <v>276</v>
      </c>
      <c r="B62" s="185">
        <v>0.3</v>
      </c>
      <c r="C62" s="185">
        <v>0.29570620518318136</v>
      </c>
      <c r="D62" s="185">
        <v>0.29933228807500739</v>
      </c>
      <c r="E62" s="185">
        <v>0.30291891818621569</v>
      </c>
      <c r="F62" s="185">
        <v>0.30444679184939444</v>
      </c>
      <c r="G62" s="185">
        <v>0.30477831295727698</v>
      </c>
      <c r="H62" s="185">
        <v>0.3081834052628119</v>
      </c>
      <c r="I62" s="185">
        <v>0.31105586810232749</v>
      </c>
      <c r="J62" s="185">
        <v>0.31140953236937707</v>
      </c>
      <c r="K62" s="185">
        <v>0.29726430835192758</v>
      </c>
      <c r="L62" s="185">
        <v>0.3017933566618462</v>
      </c>
      <c r="M62" s="185">
        <v>0.30564650442826524</v>
      </c>
      <c r="N62" s="185">
        <v>0.30941620909079387</v>
      </c>
      <c r="O62" s="185">
        <v>0.3114041255594901</v>
      </c>
      <c r="P62" s="185">
        <v>0.31276468005549862</v>
      </c>
      <c r="Q62" s="185">
        <v>0.31503998788006704</v>
      </c>
      <c r="R62" s="185">
        <v>0.31722282807608299</v>
      </c>
      <c r="S62" s="185">
        <v>0.318534893319037</v>
      </c>
      <c r="T62" s="185">
        <v>0.32068835565399584</v>
      </c>
      <c r="U62" s="185">
        <v>0.32232756889370234</v>
      </c>
      <c r="V62" s="185">
        <v>0.32449966388742607</v>
      </c>
      <c r="W62" s="185">
        <v>0.32676732305929307</v>
      </c>
      <c r="X62" s="185">
        <v>0.32880255474146936</v>
      </c>
      <c r="Y62" s="185">
        <v>0.33125917929433851</v>
      </c>
      <c r="Z62" s="185">
        <v>0.33331662773031884</v>
      </c>
      <c r="AA62" s="185">
        <v>0.33546256248248807</v>
      </c>
      <c r="AB62" s="185">
        <v>0.33786944430292876</v>
      </c>
      <c r="AC62" s="185">
        <v>0.33997880143728249</v>
      </c>
      <c r="AD62" s="185">
        <v>0.34205985929300026</v>
      </c>
      <c r="AE62" s="185">
        <v>0.3441535800656278</v>
      </c>
      <c r="AF62" s="185">
        <v>0.34641538537617844</v>
      </c>
      <c r="AG62" s="185">
        <v>0.34828205792440325</v>
      </c>
      <c r="AH62" s="185">
        <v>0.35012250087764202</v>
      </c>
      <c r="AI62" s="185">
        <v>0.35185636829724731</v>
      </c>
      <c r="AJ62" s="185">
        <v>0.35369667549425748</v>
      </c>
      <c r="AK62" s="185">
        <v>0.35554803048499828</v>
      </c>
      <c r="AL62" s="185">
        <v>0.3571031911994807</v>
      </c>
      <c r="AM62" s="185">
        <v>0.35860698640466804</v>
      </c>
      <c r="AN62" s="185">
        <v>0.35964900058646887</v>
      </c>
    </row>
    <row r="63" spans="1:40">
      <c r="A63" s="35" t="s">
        <v>277</v>
      </c>
      <c r="B63" s="185">
        <v>0.19999999999999998</v>
      </c>
      <c r="C63" s="185">
        <v>0.20899745032746325</v>
      </c>
      <c r="D63" s="185">
        <v>0.21499793426307676</v>
      </c>
      <c r="E63" s="185">
        <v>0.21697432402140693</v>
      </c>
      <c r="F63" s="185">
        <v>0.21723444996294008</v>
      </c>
      <c r="G63" s="185">
        <v>0.22230758483444651</v>
      </c>
      <c r="H63" s="185">
        <v>0.22308548027290076</v>
      </c>
      <c r="I63" s="185">
        <v>0.21755622755563922</v>
      </c>
      <c r="J63" s="185">
        <v>0.2</v>
      </c>
      <c r="K63" s="185">
        <v>0.2</v>
      </c>
      <c r="L63" s="185">
        <v>0.2</v>
      </c>
      <c r="M63" s="185">
        <v>0.2</v>
      </c>
      <c r="N63" s="185">
        <v>0.20106861872016649</v>
      </c>
      <c r="O63" s="185">
        <v>0.2047313215882561</v>
      </c>
      <c r="P63" s="185">
        <v>0.21002532254390069</v>
      </c>
      <c r="Q63" s="185">
        <v>0.21490838816736266</v>
      </c>
      <c r="R63" s="185">
        <v>0.21719046062820133</v>
      </c>
      <c r="S63" s="185">
        <v>0.22290918154715283</v>
      </c>
      <c r="T63" s="185">
        <v>0.22868633549097703</v>
      </c>
      <c r="U63" s="185">
        <v>0.23537540401288756</v>
      </c>
      <c r="V63" s="185">
        <v>0.24245822257748234</v>
      </c>
      <c r="W63" s="185">
        <v>0.24924021466485705</v>
      </c>
      <c r="X63" s="185">
        <v>0.25653091806382683</v>
      </c>
      <c r="Y63" s="185">
        <v>0.26330117582896745</v>
      </c>
      <c r="Z63" s="185">
        <v>0.27050467291656699</v>
      </c>
      <c r="AA63" s="185">
        <v>0.27815291542076537</v>
      </c>
      <c r="AB63" s="185">
        <v>0.28524301252734208</v>
      </c>
      <c r="AC63" s="185">
        <v>0.29230572883485301</v>
      </c>
      <c r="AD63" s="185">
        <v>0.29935712905474615</v>
      </c>
      <c r="AE63" s="185">
        <v>0.30651921781276015</v>
      </c>
      <c r="AF63" s="185">
        <v>0.31291795032305264</v>
      </c>
      <c r="AG63" s="185">
        <v>0.31930446019970798</v>
      </c>
      <c r="AH63" s="185">
        <v>0.32572536816192921</v>
      </c>
      <c r="AI63" s="185">
        <v>0.3323486695849725</v>
      </c>
      <c r="AJ63" s="185">
        <v>0.33890073076471444</v>
      </c>
      <c r="AK63" s="185">
        <v>0.34489160072332931</v>
      </c>
      <c r="AL63" s="185">
        <v>0.35090473611491058</v>
      </c>
      <c r="AM63" s="185">
        <v>0.3570416984118186</v>
      </c>
      <c r="AN63" s="185">
        <v>0.36459128651025363</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0.37854823466783533</v>
      </c>
      <c r="B71" s="185">
        <v>0.39838130852703707</v>
      </c>
      <c r="C71" s="185">
        <v>0.40280918350289019</v>
      </c>
      <c r="D71" s="185">
        <v>0.39090766905085989</v>
      </c>
      <c r="E71" s="185">
        <v>0.39054441083406444</v>
      </c>
      <c r="F71" s="185">
        <v>0.39445759883079462</v>
      </c>
      <c r="G71" s="185">
        <v>0.39399949932690215</v>
      </c>
      <c r="H71" s="185">
        <v>0.38712384712709669</v>
      </c>
      <c r="I71" s="185">
        <v>0.35710637215713298</v>
      </c>
      <c r="J71" s="185">
        <v>0.37351436646742431</v>
      </c>
      <c r="K71" s="185">
        <v>0.36396303688270087</v>
      </c>
      <c r="L71" s="185">
        <v>0.36588714188781624</v>
      </c>
      <c r="M71" s="185">
        <v>0.36914218394441362</v>
      </c>
      <c r="N71" s="185">
        <v>0.37253935585233916</v>
      </c>
      <c r="O71" s="185">
        <v>0.37761965282172172</v>
      </c>
      <c r="P71" s="185">
        <v>0.3822258601742734</v>
      </c>
      <c r="Q71" s="185">
        <v>0.38525671443100551</v>
      </c>
      <c r="R71" s="185">
        <v>0.39117514223352828</v>
      </c>
      <c r="S71" s="185">
        <v>0.3970558493641545</v>
      </c>
      <c r="T71" s="185">
        <v>0.4044985939182979</v>
      </c>
      <c r="U71" s="185">
        <v>0.4125468388996158</v>
      </c>
      <c r="V71" s="185">
        <v>0.42074444675169048</v>
      </c>
      <c r="W71" s="185">
        <v>0.43007588639271066</v>
      </c>
      <c r="X71" s="24">
        <v>0.43908688158164327</v>
      </c>
      <c r="Y71" s="24">
        <v>0.44911130074332734</v>
      </c>
      <c r="Z71" s="24">
        <v>0.4600783466996658</v>
      </c>
      <c r="AA71" s="24">
        <v>0.47065141328006926</v>
      </c>
      <c r="AB71" s="24">
        <v>0.4817551403757242</v>
      </c>
      <c r="AC71" s="24">
        <v>0.49336818487579026</v>
      </c>
      <c r="AD71" s="24">
        <v>0.50548651805680289</v>
      </c>
      <c r="AE71" s="24">
        <v>0.51679842598816439</v>
      </c>
      <c r="AF71" s="24">
        <v>0.5286927209440232</v>
      </c>
      <c r="AG71" s="24">
        <v>0.54117560310734014</v>
      </c>
      <c r="AH71" s="24">
        <v>0.5547147096592151</v>
      </c>
      <c r="AI71" s="24">
        <v>0.56860752746926746</v>
      </c>
      <c r="AJ71" s="24">
        <v>0.58194126527488643</v>
      </c>
      <c r="AK71" s="24">
        <v>0.59605843654803359</v>
      </c>
      <c r="AL71" s="24">
        <v>0.61117860689100434</v>
      </c>
      <c r="AM71" s="24">
        <v>0.63096597455940651</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row>
    <row r="106" spans="1:47">
      <c r="A106" s="35" t="s">
        <v>275</v>
      </c>
      <c r="B106" s="35" t="s">
        <v>534</v>
      </c>
      <c r="L106" s="185" t="s">
        <v>395</v>
      </c>
    </row>
    <row r="107" spans="1:47">
      <c r="A107" s="35" t="s">
        <v>276</v>
      </c>
      <c r="B107" s="35" t="s">
        <v>532</v>
      </c>
      <c r="AL107" s="185" t="s">
        <v>395</v>
      </c>
      <c r="AM107" s="185" t="s">
        <v>395</v>
      </c>
      <c r="AN107" s="185" t="s">
        <v>395</v>
      </c>
      <c r="AO107" s="185" t="s">
        <v>395</v>
      </c>
    </row>
    <row r="108" spans="1:47">
      <c r="A108" s="35" t="s">
        <v>276</v>
      </c>
      <c r="B108" s="35" t="s">
        <v>533</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row>
    <row r="112" spans="1:47">
      <c r="A112" s="35" t="s">
        <v>276</v>
      </c>
      <c r="B112" s="35" t="s">
        <v>537</v>
      </c>
      <c r="K112" s="185" t="s">
        <v>395</v>
      </c>
      <c r="L112" s="185" t="s">
        <v>395</v>
      </c>
      <c r="M112" s="185" t="s">
        <v>395</v>
      </c>
      <c r="N112" s="185" t="s">
        <v>395</v>
      </c>
    </row>
    <row r="113" spans="1:41">
      <c r="A113" s="35" t="s">
        <v>277</v>
      </c>
      <c r="B113" s="35" t="s">
        <v>532</v>
      </c>
      <c r="D113" s="185" t="s">
        <v>395</v>
      </c>
      <c r="E113" s="185" t="s">
        <v>395</v>
      </c>
      <c r="L113" s="185" t="s">
        <v>395</v>
      </c>
    </row>
    <row r="114" spans="1:41">
      <c r="A114" s="35" t="s">
        <v>277</v>
      </c>
      <c r="B114" s="35" t="s">
        <v>533</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534</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535</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t="s">
        <v>277</v>
      </c>
      <c r="B117" s="35" t="s">
        <v>536</v>
      </c>
      <c r="C117" s="185" t="s">
        <v>395</v>
      </c>
      <c r="D117" s="185" t="s">
        <v>395</v>
      </c>
      <c r="E117" s="185" t="s">
        <v>395</v>
      </c>
      <c r="F117" s="185" t="s">
        <v>395</v>
      </c>
      <c r="G117" s="185" t="s">
        <v>395</v>
      </c>
      <c r="H117" s="185" t="s">
        <v>395</v>
      </c>
      <c r="I117" s="185" t="s">
        <v>395</v>
      </c>
      <c r="J117" s="185" t="s">
        <v>395</v>
      </c>
      <c r="K117" s="185" t="s">
        <v>395</v>
      </c>
      <c r="L117" s="185" t="s">
        <v>395</v>
      </c>
      <c r="M117" s="185" t="s">
        <v>395</v>
      </c>
      <c r="N117" s="185" t="s">
        <v>395</v>
      </c>
      <c r="O117" s="185" t="s">
        <v>395</v>
      </c>
      <c r="P117" s="185" t="s">
        <v>395</v>
      </c>
      <c r="Q117" s="185" t="s">
        <v>395</v>
      </c>
      <c r="R117" s="185" t="s">
        <v>395</v>
      </c>
      <c r="S117" s="185" t="s">
        <v>395</v>
      </c>
      <c r="T117" s="185" t="s">
        <v>395</v>
      </c>
      <c r="U117" s="185" t="s">
        <v>395</v>
      </c>
      <c r="V117" s="185" t="s">
        <v>395</v>
      </c>
      <c r="W117" s="185" t="s">
        <v>395</v>
      </c>
      <c r="X117" s="185" t="s">
        <v>395</v>
      </c>
      <c r="Y117" s="185" t="s">
        <v>395</v>
      </c>
      <c r="Z117" s="185" t="s">
        <v>395</v>
      </c>
      <c r="AA117" s="185" t="s">
        <v>395</v>
      </c>
      <c r="AB117" s="185" t="s">
        <v>395</v>
      </c>
      <c r="AC117" s="185" t="s">
        <v>395</v>
      </c>
      <c r="AD117" s="185" t="s">
        <v>395</v>
      </c>
      <c r="AE117" s="185" t="s">
        <v>395</v>
      </c>
      <c r="AF117" s="185" t="s">
        <v>395</v>
      </c>
      <c r="AG117" s="185" t="s">
        <v>395</v>
      </c>
      <c r="AH117" s="185" t="s">
        <v>395</v>
      </c>
      <c r="AI117" s="185" t="s">
        <v>395</v>
      </c>
      <c r="AJ117" s="185" t="s">
        <v>395</v>
      </c>
      <c r="AK117" s="185" t="s">
        <v>395</v>
      </c>
      <c r="AL117" s="185" t="s">
        <v>395</v>
      </c>
      <c r="AM117" s="185" t="s">
        <v>395</v>
      </c>
      <c r="AN117" s="185" t="s">
        <v>395</v>
      </c>
      <c r="AO117" s="185" t="s">
        <v>395</v>
      </c>
    </row>
    <row r="118" spans="1:41">
      <c r="A118" s="35" t="s">
        <v>277</v>
      </c>
      <c r="B118" s="35" t="s">
        <v>537</v>
      </c>
      <c r="C118" s="185" t="s">
        <v>395</v>
      </c>
      <c r="D118" s="185" t="s">
        <v>395</v>
      </c>
      <c r="E118" s="185" t="s">
        <v>395</v>
      </c>
      <c r="F118" s="185" t="s">
        <v>395</v>
      </c>
      <c r="G118" s="185" t="s">
        <v>395</v>
      </c>
      <c r="H118" s="185" t="s">
        <v>395</v>
      </c>
      <c r="I118" s="185" t="s">
        <v>395</v>
      </c>
      <c r="J118" s="185" t="s">
        <v>395</v>
      </c>
      <c r="K118" s="185" t="s">
        <v>395</v>
      </c>
      <c r="L118" s="185" t="s">
        <v>395</v>
      </c>
      <c r="M118" s="185" t="s">
        <v>395</v>
      </c>
      <c r="N118" s="185" t="s">
        <v>395</v>
      </c>
      <c r="O118" s="185" t="s">
        <v>395</v>
      </c>
      <c r="P118" s="185" t="s">
        <v>395</v>
      </c>
      <c r="Q118" s="185" t="s">
        <v>395</v>
      </c>
      <c r="R118" s="185" t="s">
        <v>395</v>
      </c>
      <c r="S118" s="185" t="s">
        <v>395</v>
      </c>
      <c r="T118" s="185" t="s">
        <v>395</v>
      </c>
      <c r="U118" s="185" t="s">
        <v>395</v>
      </c>
      <c r="V118" s="185" t="s">
        <v>395</v>
      </c>
      <c r="W118" s="185" t="s">
        <v>395</v>
      </c>
      <c r="X118" s="185" t="s">
        <v>395</v>
      </c>
      <c r="Y118" s="185" t="s">
        <v>395</v>
      </c>
      <c r="Z118" s="185" t="s">
        <v>395</v>
      </c>
      <c r="AA118" s="185" t="s">
        <v>395</v>
      </c>
      <c r="AB118" s="185" t="s">
        <v>395</v>
      </c>
      <c r="AC118" s="185" t="s">
        <v>395</v>
      </c>
      <c r="AD118" s="185" t="s">
        <v>395</v>
      </c>
      <c r="AE118" s="185" t="s">
        <v>395</v>
      </c>
      <c r="AF118" s="185" t="s">
        <v>395</v>
      </c>
      <c r="AG118" s="185" t="s">
        <v>395</v>
      </c>
      <c r="AH118" s="185" t="s">
        <v>395</v>
      </c>
      <c r="AI118" s="185" t="s">
        <v>395</v>
      </c>
      <c r="AJ118" s="185" t="s">
        <v>395</v>
      </c>
      <c r="AK118" s="185" t="s">
        <v>395</v>
      </c>
      <c r="AL118" s="185" t="s">
        <v>395</v>
      </c>
      <c r="AM118" s="185" t="s">
        <v>395</v>
      </c>
      <c r="AN118" s="185" t="s">
        <v>395</v>
      </c>
      <c r="AO118" s="185" t="s">
        <v>395</v>
      </c>
    </row>
    <row r="119" spans="1:41">
      <c r="A119" s="35" t="s">
        <v>277</v>
      </c>
      <c r="B119" s="35" t="s">
        <v>538</v>
      </c>
      <c r="C119" s="185" t="s">
        <v>395</v>
      </c>
      <c r="D119" s="185" t="s">
        <v>395</v>
      </c>
      <c r="E119" s="185" t="s">
        <v>395</v>
      </c>
      <c r="F119" s="185" t="s">
        <v>395</v>
      </c>
      <c r="G119" s="185" t="s">
        <v>395</v>
      </c>
      <c r="H119" s="185" t="s">
        <v>395</v>
      </c>
      <c r="I119" s="185" t="s">
        <v>395</v>
      </c>
      <c r="J119" s="185" t="s">
        <v>395</v>
      </c>
      <c r="K119" s="185" t="s">
        <v>395</v>
      </c>
      <c r="L119" s="185" t="s">
        <v>395</v>
      </c>
      <c r="M119" s="185" t="s">
        <v>395</v>
      </c>
      <c r="N119" s="185" t="s">
        <v>395</v>
      </c>
      <c r="O119" s="185" t="s">
        <v>395</v>
      </c>
      <c r="P119" s="185" t="s">
        <v>395</v>
      </c>
      <c r="Q119" s="185" t="s">
        <v>395</v>
      </c>
      <c r="R119" s="185" t="s">
        <v>395</v>
      </c>
      <c r="S119" s="185" t="s">
        <v>395</v>
      </c>
      <c r="T119" s="185" t="s">
        <v>395</v>
      </c>
      <c r="U119" s="185" t="s">
        <v>395</v>
      </c>
      <c r="V119" s="185" t="s">
        <v>395</v>
      </c>
      <c r="W119" s="185" t="s">
        <v>395</v>
      </c>
      <c r="X119" s="185" t="s">
        <v>395</v>
      </c>
      <c r="Y119" s="185" t="s">
        <v>395</v>
      </c>
      <c r="Z119" s="185" t="s">
        <v>395</v>
      </c>
      <c r="AA119" s="185" t="s">
        <v>395</v>
      </c>
      <c r="AB119" s="185" t="s">
        <v>395</v>
      </c>
      <c r="AC119" s="185" t="s">
        <v>395</v>
      </c>
      <c r="AD119" s="185" t="s">
        <v>395</v>
      </c>
      <c r="AE119" s="185" t="s">
        <v>395</v>
      </c>
      <c r="AF119" s="185" t="s">
        <v>395</v>
      </c>
      <c r="AG119" s="185" t="s">
        <v>395</v>
      </c>
      <c r="AH119" s="185" t="s">
        <v>395</v>
      </c>
      <c r="AI119" s="185" t="s">
        <v>395</v>
      </c>
      <c r="AJ119" s="185" t="s">
        <v>395</v>
      </c>
      <c r="AK119" s="185" t="s">
        <v>395</v>
      </c>
      <c r="AL119" s="185" t="s">
        <v>395</v>
      </c>
      <c r="AM119" s="185" t="s">
        <v>395</v>
      </c>
      <c r="AN119" s="185" t="s">
        <v>395</v>
      </c>
      <c r="AO119" s="185" t="s">
        <v>395</v>
      </c>
    </row>
    <row r="120" spans="1:41">
      <c r="A120" s="35" t="s">
        <v>277</v>
      </c>
      <c r="B120" s="35" t="s">
        <v>601</v>
      </c>
      <c r="C120" s="185" t="s">
        <v>395</v>
      </c>
      <c r="D120" s="185" t="s">
        <v>395</v>
      </c>
      <c r="E120" s="185" t="s">
        <v>395</v>
      </c>
      <c r="F120" s="185" t="s">
        <v>395</v>
      </c>
      <c r="G120" s="185" t="s">
        <v>395</v>
      </c>
      <c r="H120" s="185" t="s">
        <v>395</v>
      </c>
      <c r="I120" s="185" t="s">
        <v>395</v>
      </c>
      <c r="J120" s="185" t="s">
        <v>395</v>
      </c>
      <c r="K120" s="185" t="s">
        <v>395</v>
      </c>
      <c r="L120" s="185" t="s">
        <v>395</v>
      </c>
      <c r="M120" s="185" t="s">
        <v>395</v>
      </c>
      <c r="N120" s="185" t="s">
        <v>395</v>
      </c>
      <c r="O120" s="185" t="s">
        <v>395</v>
      </c>
      <c r="P120" s="185" t="s">
        <v>395</v>
      </c>
      <c r="Q120" s="185" t="s">
        <v>395</v>
      </c>
      <c r="R120" s="185" t="s">
        <v>395</v>
      </c>
      <c r="S120" s="185" t="s">
        <v>395</v>
      </c>
      <c r="T120" s="185" t="s">
        <v>395</v>
      </c>
      <c r="U120" s="185" t="s">
        <v>395</v>
      </c>
      <c r="V120" s="185" t="s">
        <v>395</v>
      </c>
      <c r="W120" s="185" t="s">
        <v>395</v>
      </c>
      <c r="X120" s="185" t="s">
        <v>395</v>
      </c>
      <c r="Y120" s="185" t="s">
        <v>395</v>
      </c>
      <c r="Z120" s="185" t="s">
        <v>395</v>
      </c>
      <c r="AA120" s="185" t="s">
        <v>395</v>
      </c>
      <c r="AB120" s="185" t="s">
        <v>395</v>
      </c>
      <c r="AC120" s="185" t="s">
        <v>395</v>
      </c>
      <c r="AD120" s="185" t="s">
        <v>395</v>
      </c>
      <c r="AE120" s="185" t="s">
        <v>395</v>
      </c>
      <c r="AF120" s="185" t="s">
        <v>395</v>
      </c>
      <c r="AG120" s="185" t="s">
        <v>395</v>
      </c>
      <c r="AH120" s="185" t="s">
        <v>395</v>
      </c>
      <c r="AI120" s="185" t="s">
        <v>395</v>
      </c>
      <c r="AJ120" s="185" t="s">
        <v>395</v>
      </c>
      <c r="AK120" s="185" t="s">
        <v>395</v>
      </c>
      <c r="AL120" s="185" t="s">
        <v>395</v>
      </c>
      <c r="AM120" s="185" t="s">
        <v>395</v>
      </c>
      <c r="AN120" s="185" t="s">
        <v>395</v>
      </c>
      <c r="AO120" s="185" t="s">
        <v>395</v>
      </c>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73.873295378918101</v>
      </c>
      <c r="M7" s="10">
        <f t="shared" ref="M7:AG19" si="1">M42/L42*L7</f>
        <v>75.777085251358002</v>
      </c>
      <c r="N7" s="10">
        <f t="shared" si="1"/>
        <v>77.002671951820162</v>
      </c>
      <c r="O7" s="10">
        <f t="shared" si="1"/>
        <v>78.47095498135117</v>
      </c>
      <c r="P7" s="10">
        <f t="shared" si="1"/>
        <v>79.914055462952916</v>
      </c>
      <c r="Q7" s="10">
        <f t="shared" si="1"/>
        <v>81.279183265152028</v>
      </c>
      <c r="R7" s="10">
        <f t="shared" si="1"/>
        <v>82.604814248597833</v>
      </c>
      <c r="S7" s="10">
        <f t="shared" si="1"/>
        <v>84.362686696071563</v>
      </c>
      <c r="T7" s="10">
        <f t="shared" si="1"/>
        <v>85.746030327883346</v>
      </c>
      <c r="U7" s="10">
        <f t="shared" si="1"/>
        <v>87.023929206754715</v>
      </c>
      <c r="V7" s="10">
        <f t="shared" si="1"/>
        <v>88.665739523775002</v>
      </c>
      <c r="W7" s="10">
        <f t="shared" si="1"/>
        <v>90.309440499791819</v>
      </c>
      <c r="X7" s="10">
        <f t="shared" si="1"/>
        <v>92.051995239182276</v>
      </c>
      <c r="Y7" s="10">
        <f t="shared" si="1"/>
        <v>94.054688708695267</v>
      </c>
      <c r="Z7" s="10">
        <f t="shared" si="1"/>
        <v>96.015090553885159</v>
      </c>
      <c r="AA7" s="10">
        <f t="shared" si="1"/>
        <v>98.190070261831409</v>
      </c>
      <c r="AB7" s="10">
        <f t="shared" si="1"/>
        <v>100.3848633004549</v>
      </c>
      <c r="AC7" s="10">
        <f t="shared" si="1"/>
        <v>102.58557628938907</v>
      </c>
      <c r="AD7" s="10">
        <f t="shared" si="1"/>
        <v>104.81194796447259</v>
      </c>
      <c r="AE7" s="10">
        <f t="shared" si="1"/>
        <v>107.06914899689303</v>
      </c>
      <c r="AF7" s="10">
        <f t="shared" si="1"/>
        <v>118.95754106610399</v>
      </c>
      <c r="AG7" s="10">
        <f t="shared" si="1"/>
        <v>133.57319288253095</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1972.9589642101657</v>
      </c>
      <c r="M8" s="10">
        <f t="shared" si="1"/>
        <v>2015.3530281960934</v>
      </c>
      <c r="N8" s="10">
        <f t="shared" si="1"/>
        <v>2052.7402825087706</v>
      </c>
      <c r="O8" s="10">
        <f t="shared" si="1"/>
        <v>2095.3632177078007</v>
      </c>
      <c r="P8" s="10">
        <f t="shared" si="1"/>
        <v>2138.092460557747</v>
      </c>
      <c r="Q8" s="10">
        <f t="shared" si="1"/>
        <v>2183.2763243237664</v>
      </c>
      <c r="R8" s="10">
        <f t="shared" si="1"/>
        <v>2230.389099564652</v>
      </c>
      <c r="S8" s="10">
        <f t="shared" si="1"/>
        <v>2275.9787314512255</v>
      </c>
      <c r="T8" s="10">
        <f t="shared" si="1"/>
        <v>2326.1225812457251</v>
      </c>
      <c r="U8" s="10">
        <f t="shared" si="1"/>
        <v>2378.7504756634166</v>
      </c>
      <c r="V8" s="10">
        <f t="shared" si="1"/>
        <v>2443.4489802722865</v>
      </c>
      <c r="W8" s="10">
        <f t="shared" si="1"/>
        <v>2512.3563124719049</v>
      </c>
      <c r="X8" s="10">
        <f t="shared" si="1"/>
        <v>2585.3758351694651</v>
      </c>
      <c r="Y8" s="10">
        <f t="shared" si="1"/>
        <v>2665.813998121961</v>
      </c>
      <c r="Z8" s="10">
        <f t="shared" si="1"/>
        <v>2746.6477005588113</v>
      </c>
      <c r="AA8" s="10">
        <f t="shared" si="1"/>
        <v>2834.2152757554973</v>
      </c>
      <c r="AB8" s="10">
        <f t="shared" si="1"/>
        <v>2925.9661584357127</v>
      </c>
      <c r="AC8" s="10">
        <f t="shared" si="1"/>
        <v>3020.7015937005381</v>
      </c>
      <c r="AD8" s="10">
        <f t="shared" si="1"/>
        <v>3119.2713417354653</v>
      </c>
      <c r="AE8" s="10">
        <f t="shared" si="1"/>
        <v>3221.9778456792433</v>
      </c>
      <c r="AF8" s="10">
        <f t="shared" si="1"/>
        <v>3776.4684316211856</v>
      </c>
      <c r="AG8" s="10">
        <f t="shared" si="1"/>
        <v>4450.0915525144919</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54.452707349344664</v>
      </c>
      <c r="M9" s="10">
        <f t="shared" si="1"/>
        <v>55.573844963330281</v>
      </c>
      <c r="N9" s="10">
        <f t="shared" si="1"/>
        <v>56.51320282228388</v>
      </c>
      <c r="O9" s="10">
        <f t="shared" si="1"/>
        <v>57.57438145196349</v>
      </c>
      <c r="P9" s="10">
        <f t="shared" si="1"/>
        <v>58.686392022869192</v>
      </c>
      <c r="Q9" s="10">
        <f t="shared" si="1"/>
        <v>59.779194464586418</v>
      </c>
      <c r="R9" s="10">
        <f t="shared" si="1"/>
        <v>60.915731758953171</v>
      </c>
      <c r="S9" s="10">
        <f t="shared" si="1"/>
        <v>62.233408298367891</v>
      </c>
      <c r="T9" s="10">
        <f t="shared" si="1"/>
        <v>63.339811719282032</v>
      </c>
      <c r="U9" s="10">
        <f t="shared" si="1"/>
        <v>64.504003397577947</v>
      </c>
      <c r="V9" s="10">
        <f t="shared" si="1"/>
        <v>66.126618980826024</v>
      </c>
      <c r="W9" s="10">
        <f t="shared" si="1"/>
        <v>67.880442787202909</v>
      </c>
      <c r="X9" s="10">
        <f t="shared" si="1"/>
        <v>69.777044631864641</v>
      </c>
      <c r="Y9" s="10">
        <f t="shared" si="1"/>
        <v>71.870819882584584</v>
      </c>
      <c r="Z9" s="10">
        <f t="shared" si="1"/>
        <v>73.946774069968839</v>
      </c>
      <c r="AA9" s="10">
        <f t="shared" si="1"/>
        <v>76.13553863912297</v>
      </c>
      <c r="AB9" s="10">
        <f t="shared" si="1"/>
        <v>78.37444320935424</v>
      </c>
      <c r="AC9" s="10">
        <f t="shared" si="1"/>
        <v>80.769971586473417</v>
      </c>
      <c r="AD9" s="10">
        <f t="shared" si="1"/>
        <v>83.250082653817003</v>
      </c>
      <c r="AE9" s="10">
        <f t="shared" si="1"/>
        <v>85.817619301429545</v>
      </c>
      <c r="AF9" s="10">
        <f t="shared" si="1"/>
        <v>99.289589496194566</v>
      </c>
      <c r="AG9" s="10">
        <f t="shared" si="1"/>
        <v>116.23404416977255</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102.84530961713808</v>
      </c>
      <c r="M10" s="10">
        <f t="shared" si="1"/>
        <v>105.50026453453934</v>
      </c>
      <c r="N10" s="10">
        <f t="shared" si="1"/>
        <v>107.48312707336638</v>
      </c>
      <c r="O10" s="10">
        <f t="shared" si="1"/>
        <v>109.75514083881045</v>
      </c>
      <c r="P10" s="10">
        <f t="shared" si="1"/>
        <v>112.03989100135318</v>
      </c>
      <c r="Q10" s="10">
        <f t="shared" si="1"/>
        <v>114.21993762894303</v>
      </c>
      <c r="R10" s="10">
        <f t="shared" si="1"/>
        <v>116.44650993761078</v>
      </c>
      <c r="S10" s="10">
        <f t="shared" si="1"/>
        <v>119.39071380706966</v>
      </c>
      <c r="T10" s="10">
        <f t="shared" si="1"/>
        <v>121.63945979676706</v>
      </c>
      <c r="U10" s="10">
        <f t="shared" si="1"/>
        <v>123.71367183003325</v>
      </c>
      <c r="V10" s="10">
        <f t="shared" si="1"/>
        <v>126.38548822940223</v>
      </c>
      <c r="W10" s="10">
        <f t="shared" si="1"/>
        <v>129.14968218368395</v>
      </c>
      <c r="X10" s="10">
        <f t="shared" si="1"/>
        <v>132.19144752819997</v>
      </c>
      <c r="Y10" s="10">
        <f t="shared" si="1"/>
        <v>135.62236997959394</v>
      </c>
      <c r="Z10" s="10">
        <f t="shared" si="1"/>
        <v>139.04922208516638</v>
      </c>
      <c r="AA10" s="10">
        <f t="shared" si="1"/>
        <v>142.76587175112519</v>
      </c>
      <c r="AB10" s="10">
        <f t="shared" si="1"/>
        <v>146.45869036196439</v>
      </c>
      <c r="AC10" s="10">
        <f t="shared" si="1"/>
        <v>150.13529838654586</v>
      </c>
      <c r="AD10" s="10">
        <f t="shared" si="1"/>
        <v>153.88673013653616</v>
      </c>
      <c r="AE10" s="10">
        <f t="shared" si="1"/>
        <v>157.71527531391564</v>
      </c>
      <c r="AF10" s="10">
        <f t="shared" si="1"/>
        <v>177.34798864444758</v>
      </c>
      <c r="AG10" s="10">
        <f t="shared" si="1"/>
        <v>200.0452294988028</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1.0576476198010423E-4</v>
      </c>
      <c r="M11" s="10">
        <f t="shared" si="1"/>
        <v>1.0506536351547283E-4</v>
      </c>
      <c r="N11" s="10">
        <f t="shared" si="1"/>
        <v>1.0490946815617235E-4</v>
      </c>
      <c r="O11" s="10">
        <f t="shared" si="1"/>
        <v>1.0302425902966228E-4</v>
      </c>
      <c r="P11" s="10">
        <f t="shared" si="1"/>
        <v>1.0437735103142526E-4</v>
      </c>
      <c r="Q11" s="10">
        <f t="shared" si="1"/>
        <v>1.0451196611226738E-4</v>
      </c>
      <c r="R11" s="10">
        <f t="shared" si="1"/>
        <v>1.0376282520845639E-4</v>
      </c>
      <c r="S11" s="10">
        <f t="shared" si="1"/>
        <v>1.170372482144451E-4</v>
      </c>
      <c r="T11" s="10">
        <f t="shared" si="1"/>
        <v>1.1303526817345069E-4</v>
      </c>
      <c r="U11" s="10">
        <f t="shared" si="1"/>
        <v>4.3482361899599697E-2</v>
      </c>
      <c r="V11" s="10">
        <f t="shared" si="1"/>
        <v>0.27619683228958042</v>
      </c>
      <c r="W11" s="10">
        <f t="shared" si="1"/>
        <v>0.52544120129158267</v>
      </c>
      <c r="X11" s="10">
        <f t="shared" si="1"/>
        <v>0.7719472462820528</v>
      </c>
      <c r="Y11" s="10">
        <f t="shared" si="1"/>
        <v>1.0145023279057095</v>
      </c>
      <c r="Z11" s="10">
        <f t="shared" si="1"/>
        <v>1.2519374638521694</v>
      </c>
      <c r="AA11" s="10">
        <f t="shared" si="1"/>
        <v>1.4535016725823158</v>
      </c>
      <c r="AB11" s="10">
        <f t="shared" si="1"/>
        <v>1.7007311392008535</v>
      </c>
      <c r="AC11" s="10">
        <f t="shared" si="1"/>
        <v>2.0689702665588059</v>
      </c>
      <c r="AD11" s="10">
        <f t="shared" si="1"/>
        <v>2.4368569359267451</v>
      </c>
      <c r="AE11" s="10">
        <f t="shared" si="1"/>
        <v>2.8050100533174733</v>
      </c>
      <c r="AF11" s="10">
        <f t="shared" si="1"/>
        <v>3.9161108921226431</v>
      </c>
      <c r="AG11" s="10">
        <f t="shared" si="1"/>
        <v>5.4558600621040494</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12.896233258567154</v>
      </c>
      <c r="M12" s="10">
        <f t="shared" si="1"/>
        <v>13.051621488041592</v>
      </c>
      <c r="N12" s="10">
        <f t="shared" si="1"/>
        <v>13.187876843963824</v>
      </c>
      <c r="O12" s="10">
        <f t="shared" si="1"/>
        <v>13.336818625368904</v>
      </c>
      <c r="P12" s="10">
        <f t="shared" si="1"/>
        <v>13.544215847100945</v>
      </c>
      <c r="Q12" s="10">
        <f t="shared" si="1"/>
        <v>13.672838505005839</v>
      </c>
      <c r="R12" s="10">
        <f t="shared" si="1"/>
        <v>13.809907998789397</v>
      </c>
      <c r="S12" s="10">
        <f t="shared" si="1"/>
        <v>14.148590685095035</v>
      </c>
      <c r="T12" s="10">
        <f t="shared" si="1"/>
        <v>14.223748432135478</v>
      </c>
      <c r="U12" s="10">
        <f t="shared" si="1"/>
        <v>14.29584968859942</v>
      </c>
      <c r="V12" s="10">
        <f t="shared" si="1"/>
        <v>14.432089940204603</v>
      </c>
      <c r="W12" s="10">
        <f t="shared" si="1"/>
        <v>14.596042989235844</v>
      </c>
      <c r="X12" s="10">
        <f t="shared" si="1"/>
        <v>14.798599022030382</v>
      </c>
      <c r="Y12" s="10">
        <f t="shared" si="1"/>
        <v>15.042116568115112</v>
      </c>
      <c r="Z12" s="10">
        <f t="shared" si="1"/>
        <v>15.268713422648073</v>
      </c>
      <c r="AA12" s="10">
        <f t="shared" si="1"/>
        <v>15.509396067706662</v>
      </c>
      <c r="AB12" s="10">
        <f t="shared" si="1"/>
        <v>15.779630800716381</v>
      </c>
      <c r="AC12" s="10">
        <f t="shared" si="1"/>
        <v>16.070439525198701</v>
      </c>
      <c r="AD12" s="10">
        <f t="shared" si="1"/>
        <v>16.375922345222477</v>
      </c>
      <c r="AE12" s="10">
        <f t="shared" si="1"/>
        <v>16.695283869310067</v>
      </c>
      <c r="AF12" s="10">
        <f t="shared" si="1"/>
        <v>18.414945755245864</v>
      </c>
      <c r="AG12" s="10">
        <f t="shared" si="1"/>
        <v>20.846608408402634</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203.90905119263314</v>
      </c>
      <c r="M13" s="10">
        <f t="shared" si="1"/>
        <v>206.5823827133643</v>
      </c>
      <c r="N13" s="10">
        <f t="shared" si="1"/>
        <v>208.58819755802298</v>
      </c>
      <c r="O13" s="10">
        <f t="shared" si="1"/>
        <v>210.79961161530181</v>
      </c>
      <c r="P13" s="10">
        <f t="shared" si="1"/>
        <v>213.16044426905114</v>
      </c>
      <c r="Q13" s="10">
        <f t="shared" si="1"/>
        <v>215.1020917846312</v>
      </c>
      <c r="R13" s="10">
        <f t="shared" si="1"/>
        <v>216.98532989013509</v>
      </c>
      <c r="S13" s="10">
        <f t="shared" si="1"/>
        <v>220.13991746756449</v>
      </c>
      <c r="T13" s="10">
        <f t="shared" si="1"/>
        <v>221.85763594757069</v>
      </c>
      <c r="U13" s="10">
        <f t="shared" si="1"/>
        <v>223.2535508413963</v>
      </c>
      <c r="V13" s="10">
        <f t="shared" si="1"/>
        <v>225.58247543610943</v>
      </c>
      <c r="W13" s="10">
        <f t="shared" si="1"/>
        <v>228.036124324361</v>
      </c>
      <c r="X13" s="10">
        <f t="shared" si="1"/>
        <v>230.80071887437379</v>
      </c>
      <c r="Y13" s="10">
        <f t="shared" si="1"/>
        <v>234.06050422097414</v>
      </c>
      <c r="Z13" s="10">
        <f t="shared" si="1"/>
        <v>237.12380473014983</v>
      </c>
      <c r="AA13" s="10">
        <f t="shared" si="1"/>
        <v>240.53541839916426</v>
      </c>
      <c r="AB13" s="10">
        <f t="shared" si="1"/>
        <v>243.86996922350778</v>
      </c>
      <c r="AC13" s="10">
        <f t="shared" si="1"/>
        <v>247.73138468641775</v>
      </c>
      <c r="AD13" s="10">
        <f t="shared" si="1"/>
        <v>251.8282414006168</v>
      </c>
      <c r="AE13" s="10">
        <f t="shared" si="1"/>
        <v>256.16534231000674</v>
      </c>
      <c r="AF13" s="10">
        <f t="shared" si="1"/>
        <v>279.21979997378378</v>
      </c>
      <c r="AG13" s="10">
        <f t="shared" si="1"/>
        <v>314.45205783970874</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6.0085923845909601</v>
      </c>
      <c r="M14" s="10">
        <f t="shared" si="1"/>
        <v>6.1148085722017482</v>
      </c>
      <c r="N14" s="10">
        <f t="shared" si="1"/>
        <v>6.188088428777057</v>
      </c>
      <c r="O14" s="10">
        <f t="shared" si="1"/>
        <v>6.2366359907658815</v>
      </c>
      <c r="P14" s="10">
        <f t="shared" si="1"/>
        <v>6.335972384268139</v>
      </c>
      <c r="Q14" s="10">
        <f t="shared" si="1"/>
        <v>6.4035941511026415</v>
      </c>
      <c r="R14" s="10">
        <f t="shared" si="1"/>
        <v>6.4433384125801254</v>
      </c>
      <c r="S14" s="10">
        <f t="shared" si="1"/>
        <v>6.7353273129374616</v>
      </c>
      <c r="T14" s="10">
        <f t="shared" si="1"/>
        <v>6.7606501623647315</v>
      </c>
      <c r="U14" s="10">
        <f t="shared" si="1"/>
        <v>6.7112716705229181</v>
      </c>
      <c r="V14" s="10">
        <f t="shared" si="1"/>
        <v>6.6578909240368773</v>
      </c>
      <c r="W14" s="10">
        <f t="shared" si="1"/>
        <v>6.6022660043412253</v>
      </c>
      <c r="X14" s="10">
        <f t="shared" si="1"/>
        <v>6.5712719021823034</v>
      </c>
      <c r="Y14" s="10">
        <f t="shared" si="1"/>
        <v>6.5874338033044832</v>
      </c>
      <c r="Z14" s="10">
        <f t="shared" si="1"/>
        <v>6.6065123712602878</v>
      </c>
      <c r="AA14" s="10">
        <f t="shared" si="1"/>
        <v>6.6246603329301799</v>
      </c>
      <c r="AB14" s="10">
        <f t="shared" si="1"/>
        <v>6.5919510957079401</v>
      </c>
      <c r="AC14" s="10">
        <f t="shared" si="1"/>
        <v>6.5633970275076976</v>
      </c>
      <c r="AD14" s="10">
        <f t="shared" si="1"/>
        <v>6.536412518790395</v>
      </c>
      <c r="AE14" s="10">
        <f t="shared" si="1"/>
        <v>6.5127200404695529</v>
      </c>
      <c r="AF14" s="10">
        <f t="shared" si="1"/>
        <v>6.6384076353435626</v>
      </c>
      <c r="AG14" s="10">
        <f t="shared" si="1"/>
        <v>7.2254988926442687</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14.626008205903075</v>
      </c>
      <c r="M15" s="10">
        <f t="shared" si="1"/>
        <v>14.9179830063691</v>
      </c>
      <c r="N15" s="10">
        <f t="shared" si="1"/>
        <v>15.174082067761091</v>
      </c>
      <c r="O15" s="10">
        <f t="shared" si="1"/>
        <v>15.473250890174532</v>
      </c>
      <c r="P15" s="10">
        <f t="shared" si="1"/>
        <v>15.767559045963798</v>
      </c>
      <c r="Q15" s="10">
        <f t="shared" si="1"/>
        <v>16.085471028281347</v>
      </c>
      <c r="R15" s="10">
        <f t="shared" si="1"/>
        <v>16.40720332735852</v>
      </c>
      <c r="S15" s="10">
        <f t="shared" si="1"/>
        <v>16.620178194149396</v>
      </c>
      <c r="T15" s="10">
        <f t="shared" si="1"/>
        <v>16.943923239621128</v>
      </c>
      <c r="U15" s="10">
        <f t="shared" si="1"/>
        <v>17.303260750741835</v>
      </c>
      <c r="V15" s="10">
        <f t="shared" si="1"/>
        <v>17.723658642151015</v>
      </c>
      <c r="W15" s="10">
        <f t="shared" si="1"/>
        <v>18.174319727316998</v>
      </c>
      <c r="X15" s="10">
        <f t="shared" si="1"/>
        <v>18.618739550968385</v>
      </c>
      <c r="Y15" s="10">
        <f t="shared" si="1"/>
        <v>19.086785403020212</v>
      </c>
      <c r="Z15" s="10">
        <f t="shared" si="1"/>
        <v>19.530885539824322</v>
      </c>
      <c r="AA15" s="10">
        <f t="shared" si="1"/>
        <v>20.009024884631391</v>
      </c>
      <c r="AB15" s="10">
        <f t="shared" si="1"/>
        <v>20.520607247227645</v>
      </c>
      <c r="AC15" s="10">
        <f t="shared" si="1"/>
        <v>21.039095941533265</v>
      </c>
      <c r="AD15" s="10">
        <f t="shared" si="1"/>
        <v>21.576562363639393</v>
      </c>
      <c r="AE15" s="10">
        <f t="shared" si="1"/>
        <v>22.133648108932725</v>
      </c>
      <c r="AF15" s="10">
        <f t="shared" si="1"/>
        <v>25.418668394282857</v>
      </c>
      <c r="AG15" s="10">
        <f t="shared" si="1"/>
        <v>29.60198712028135</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239.1821778684332</v>
      </c>
      <c r="M16" s="10">
        <f t="shared" si="1"/>
        <v>244.48626740323044</v>
      </c>
      <c r="N16" s="10">
        <f t="shared" si="1"/>
        <v>249.05310511686369</v>
      </c>
      <c r="O16" s="10">
        <f t="shared" si="1"/>
        <v>254.26963538834289</v>
      </c>
      <c r="P16" s="10">
        <f t="shared" si="1"/>
        <v>259.45912302181665</v>
      </c>
      <c r="Q16" s="10">
        <f t="shared" si="1"/>
        <v>264.96587219431143</v>
      </c>
      <c r="R16" s="10">
        <f t="shared" si="1"/>
        <v>270.51045630523072</v>
      </c>
      <c r="S16" s="10">
        <f t="shared" si="1"/>
        <v>275.93722598126135</v>
      </c>
      <c r="T16" s="10">
        <f t="shared" si="1"/>
        <v>281.62175698782545</v>
      </c>
      <c r="U16" s="10">
        <f t="shared" si="1"/>
        <v>287.56493418237568</v>
      </c>
      <c r="V16" s="10">
        <f t="shared" si="1"/>
        <v>294.82680624079273</v>
      </c>
      <c r="W16" s="10">
        <f t="shared" si="1"/>
        <v>302.53555083625872</v>
      </c>
      <c r="X16" s="10">
        <f t="shared" si="1"/>
        <v>310.56125890776065</v>
      </c>
      <c r="Y16" s="10">
        <f t="shared" si="1"/>
        <v>319.29635518601867</v>
      </c>
      <c r="Z16" s="10">
        <f t="shared" si="1"/>
        <v>327.80407272765302</v>
      </c>
      <c r="AA16" s="10">
        <f t="shared" si="1"/>
        <v>336.91961162898804</v>
      </c>
      <c r="AB16" s="10">
        <f t="shared" si="1"/>
        <v>346.45386996471314</v>
      </c>
      <c r="AC16" s="10">
        <f t="shared" si="1"/>
        <v>356.11122366437138</v>
      </c>
      <c r="AD16" s="10">
        <f t="shared" si="1"/>
        <v>366.09672886911244</v>
      </c>
      <c r="AE16" s="10">
        <f t="shared" si="1"/>
        <v>376.42882685330176</v>
      </c>
      <c r="AF16" s="10">
        <f t="shared" si="1"/>
        <v>433.95059416048935</v>
      </c>
      <c r="AG16" s="10">
        <f t="shared" si="1"/>
        <v>506.0600443338995</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25.591984397435816</v>
      </c>
      <c r="M17" s="10">
        <f t="shared" si="1"/>
        <v>25.594357547350516</v>
      </c>
      <c r="N17" s="10">
        <f t="shared" si="1"/>
        <v>25.562036321025786</v>
      </c>
      <c r="O17" s="10">
        <f t="shared" si="1"/>
        <v>25.529715094701039</v>
      </c>
      <c r="P17" s="10">
        <f t="shared" si="1"/>
        <v>24.607506575875849</v>
      </c>
      <c r="Q17" s="10">
        <f t="shared" si="1"/>
        <v>24.575185349551102</v>
      </c>
      <c r="R17" s="10">
        <f t="shared" si="1"/>
        <v>24.542864123226369</v>
      </c>
      <c r="S17" s="10">
        <f t="shared" si="1"/>
        <v>16.561480801344416</v>
      </c>
      <c r="T17" s="10">
        <f t="shared" si="1"/>
        <v>16.529159575019687</v>
      </c>
      <c r="U17" s="10">
        <f t="shared" si="1"/>
        <v>17.520891668329398</v>
      </c>
      <c r="V17" s="10">
        <f t="shared" si="1"/>
        <v>17.567553546241783</v>
      </c>
      <c r="W17" s="10">
        <f t="shared" si="1"/>
        <v>17.585361487698055</v>
      </c>
      <c r="X17" s="10">
        <f t="shared" si="1"/>
        <v>16.21511214212099</v>
      </c>
      <c r="Y17" s="10">
        <f t="shared" si="1"/>
        <v>14.087491630848877</v>
      </c>
      <c r="Z17" s="10">
        <f t="shared" si="1"/>
        <v>11.909325352798756</v>
      </c>
      <c r="AA17" s="10">
        <f t="shared" si="1"/>
        <v>9.8905031906617662</v>
      </c>
      <c r="AB17" s="10">
        <f t="shared" si="1"/>
        <v>8.5390889631799709</v>
      </c>
      <c r="AC17" s="10">
        <f t="shared" si="1"/>
        <v>7.2680445916859657</v>
      </c>
      <c r="AD17" s="10">
        <f t="shared" si="1"/>
        <v>5.9961329616589101</v>
      </c>
      <c r="AE17" s="10">
        <f t="shared" si="1"/>
        <v>4.7245338824959147</v>
      </c>
      <c r="AF17" s="10">
        <f t="shared" si="1"/>
        <v>2.644019395541259</v>
      </c>
      <c r="AG17" s="10">
        <f t="shared" si="1"/>
        <v>2.5150695301516999</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18.698692900030228</v>
      </c>
      <c r="M18" s="10">
        <f t="shared" si="1"/>
        <v>19.085483770650608</v>
      </c>
      <c r="N18" s="10">
        <f t="shared" si="1"/>
        <v>19.41887389440209</v>
      </c>
      <c r="O18" s="10">
        <f t="shared" si="1"/>
        <v>19.800577274857286</v>
      </c>
      <c r="P18" s="10">
        <f t="shared" si="1"/>
        <v>20.202462995943396</v>
      </c>
      <c r="Q18" s="10">
        <f t="shared" si="1"/>
        <v>20.585377324350368</v>
      </c>
      <c r="R18" s="10">
        <f t="shared" si="1"/>
        <v>20.99330186205114</v>
      </c>
      <c r="S18" s="10">
        <f t="shared" si="1"/>
        <v>21.413924796092441</v>
      </c>
      <c r="T18" s="10">
        <f t="shared" si="1"/>
        <v>21.798061584384129</v>
      </c>
      <c r="U18" s="10">
        <f t="shared" si="1"/>
        <v>22.203859733223663</v>
      </c>
      <c r="V18" s="10">
        <f t="shared" si="1"/>
        <v>22.726334688529757</v>
      </c>
      <c r="W18" s="10">
        <f t="shared" si="1"/>
        <v>23.284190983403288</v>
      </c>
      <c r="X18" s="10">
        <f t="shared" si="1"/>
        <v>23.879604926718809</v>
      </c>
      <c r="Y18" s="10">
        <f t="shared" si="1"/>
        <v>24.542485647107554</v>
      </c>
      <c r="Z18" s="10">
        <f t="shared" si="1"/>
        <v>25.191322769184968</v>
      </c>
      <c r="AA18" s="10">
        <f t="shared" si="1"/>
        <v>25.888542997695929</v>
      </c>
      <c r="AB18" s="10">
        <f t="shared" si="1"/>
        <v>26.599684545512837</v>
      </c>
      <c r="AC18" s="10">
        <f t="shared" si="1"/>
        <v>27.342697744856459</v>
      </c>
      <c r="AD18" s="10">
        <f t="shared" si="1"/>
        <v>28.114939192325952</v>
      </c>
      <c r="AE18" s="10">
        <f t="shared" si="1"/>
        <v>28.917193496303423</v>
      </c>
      <c r="AF18" s="10">
        <f t="shared" si="1"/>
        <v>33.299688920708391</v>
      </c>
      <c r="AG18" s="10">
        <f t="shared" si="1"/>
        <v>38.718946717437532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12.599783146064565</v>
      </c>
      <c r="M19" s="10">
        <f t="shared" si="1"/>
        <v>12.889047369185318</v>
      </c>
      <c r="N19" s="10">
        <f t="shared" si="1"/>
        <v>13.102169837478275</v>
      </c>
      <c r="O19" s="10">
        <f t="shared" si="1"/>
        <v>13.346816856389466</v>
      </c>
      <c r="P19" s="10">
        <f t="shared" ref="P19:P24" si="5">P54/O54*O19</f>
        <v>13.59078324550177</v>
      </c>
      <c r="Q19" s="10">
        <f t="shared" ref="Q19:Q24" si="6">Q54/P54*P19</f>
        <v>13.841656952950482</v>
      </c>
      <c r="R19" s="10">
        <f t="shared" ref="R19:R24" si="7">R54/Q54*Q19</f>
        <v>14.096137042485775</v>
      </c>
      <c r="S19" s="10">
        <f t="shared" ref="S19:S24" si="8">S54/R54*R19</f>
        <v>14.260241392960145</v>
      </c>
      <c r="T19" s="10">
        <f t="shared" ref="T19:T24" si="9">T54/S54*S19</f>
        <v>14.543331920203327</v>
      </c>
      <c r="U19" s="10">
        <f t="shared" ref="U19:U24" si="10">U54/T54*T19</f>
        <v>14.818495033065821</v>
      </c>
      <c r="V19" s="10">
        <f t="shared" ref="V19:V24" si="11">V54/U54*U19</f>
        <v>15.163610872184243</v>
      </c>
      <c r="W19" s="10">
        <f t="shared" ref="W19:W24" si="12">W54/V54*V19</f>
        <v>15.525575698239464</v>
      </c>
      <c r="X19" s="10">
        <f t="shared" ref="X19:X24" si="13">X54/W54*W19</f>
        <v>15.869397826561379</v>
      </c>
      <c r="Y19" s="10">
        <f t="shared" ref="Y19:Y24" si="14">Y54/X54*X19</f>
        <v>16.233440895947236</v>
      </c>
      <c r="Z19" s="10">
        <f t="shared" ref="Z19:Z24" si="15">Z54/Y54*Y19</f>
        <v>16.592100248104437</v>
      </c>
      <c r="AA19" s="10">
        <f t="shared" ref="AA19:AA24" si="16">AA54/Z54*Z19</f>
        <v>16.974800743171684</v>
      </c>
      <c r="AB19" s="10">
        <f t="shared" ref="AB19:AB24" si="17">AB54/AA54*AA19</f>
        <v>17.387621371454713</v>
      </c>
      <c r="AC19" s="10">
        <f t="shared" ref="AC19:AC24" si="18">AC54/AB54*AB19</f>
        <v>17.803308030314209</v>
      </c>
      <c r="AD19" s="10">
        <f t="shared" ref="AD19:AD24" si="19">AD54/AC54*AC19</f>
        <v>18.223362648666065</v>
      </c>
      <c r="AE19" s="10">
        <f t="shared" ref="AE19:AE24" si="20">AE54/AD54*AD19</f>
        <v>18.653015781751517</v>
      </c>
      <c r="AF19" s="10">
        <f t="shared" ref="AF19:AF24" si="21">AF54/AE54*AE19</f>
        <v>20.804678640405076</v>
      </c>
      <c r="AG19" s="10">
        <f t="shared" ref="AG19:AG24" si="22">AG54/AF54*AF19</f>
        <v>23.105259835592157</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143.02315362152297</v>
      </c>
      <c r="M20" s="10">
        <f t="shared" ref="M20:M24" si="23">M55/L55*L20</f>
        <v>145.80602823562762</v>
      </c>
      <c r="N20" s="10">
        <f t="shared" ref="N20:N24" si="24">N55/M55*M20</f>
        <v>148.15803767311459</v>
      </c>
      <c r="O20" s="10">
        <f t="shared" ref="O20:O24" si="25">O55/N55*N20</f>
        <v>150.98710999871093</v>
      </c>
      <c r="P20" s="10">
        <f t="shared" si="5"/>
        <v>153.82405091842097</v>
      </c>
      <c r="Q20" s="10">
        <f t="shared" si="6"/>
        <v>156.79465856024805</v>
      </c>
      <c r="R20" s="10">
        <f t="shared" si="7"/>
        <v>159.9142872633405</v>
      </c>
      <c r="S20" s="10">
        <f t="shared" si="8"/>
        <v>162.19026014757944</v>
      </c>
      <c r="T20" s="10">
        <f t="shared" si="9"/>
        <v>165.44333539937131</v>
      </c>
      <c r="U20" s="10">
        <f t="shared" si="10"/>
        <v>168.95451025724017</v>
      </c>
      <c r="V20" s="10">
        <f t="shared" si="11"/>
        <v>173.2720732000557</v>
      </c>
      <c r="W20" s="10">
        <f t="shared" si="12"/>
        <v>177.9347210248427</v>
      </c>
      <c r="X20" s="10">
        <f t="shared" si="13"/>
        <v>182.68154262270818</v>
      </c>
      <c r="Y20" s="10">
        <f t="shared" si="14"/>
        <v>187.8667113909911</v>
      </c>
      <c r="Z20" s="10">
        <f t="shared" si="15"/>
        <v>193.00480489494723</v>
      </c>
      <c r="AA20" s="10">
        <f t="shared" si="16"/>
        <v>198.53791483595336</v>
      </c>
      <c r="AB20" s="10">
        <f t="shared" si="17"/>
        <v>204.4513393066502</v>
      </c>
      <c r="AC20" s="10">
        <f t="shared" si="18"/>
        <v>210.5650669279384</v>
      </c>
      <c r="AD20" s="10">
        <f t="shared" si="19"/>
        <v>216.90650967666465</v>
      </c>
      <c r="AE20" s="10">
        <f t="shared" si="20"/>
        <v>223.48594262322362</v>
      </c>
      <c r="AF20" s="10">
        <f t="shared" si="21"/>
        <v>258.08839374409348</v>
      </c>
      <c r="AG20" s="10">
        <f t="shared" si="22"/>
        <v>301.06517964356573</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31.340809945088225</v>
      </c>
      <c r="M21" s="10">
        <f t="shared" si="23"/>
        <v>32.662215317156075</v>
      </c>
      <c r="N21" s="10">
        <f t="shared" si="24"/>
        <v>33.878530435827379</v>
      </c>
      <c r="O21" s="10">
        <f t="shared" si="25"/>
        <v>35.410012627407262</v>
      </c>
      <c r="P21" s="10">
        <f t="shared" si="5"/>
        <v>37.097949814297529</v>
      </c>
      <c r="Q21" s="10">
        <f t="shared" si="6"/>
        <v>38.914141863271603</v>
      </c>
      <c r="R21" s="10">
        <f t="shared" si="7"/>
        <v>40.893569164649428</v>
      </c>
      <c r="S21" s="10">
        <f t="shared" si="8"/>
        <v>43.286411205090786</v>
      </c>
      <c r="T21" s="10">
        <f t="shared" si="9"/>
        <v>45.700550622312207</v>
      </c>
      <c r="U21" s="10">
        <f t="shared" si="10"/>
        <v>48.247067758713385</v>
      </c>
      <c r="V21" s="10">
        <f t="shared" si="11"/>
        <v>51.312021045830768</v>
      </c>
      <c r="W21" s="10">
        <f t="shared" si="12"/>
        <v>54.582711007951964</v>
      </c>
      <c r="X21" s="10">
        <f t="shared" si="13"/>
        <v>58.128837916928958</v>
      </c>
      <c r="Y21" s="10">
        <f t="shared" si="14"/>
        <v>62.182413106755064</v>
      </c>
      <c r="Z21" s="10">
        <f t="shared" si="15"/>
        <v>66.402077902903557</v>
      </c>
      <c r="AA21" s="10">
        <f t="shared" si="16"/>
        <v>71.138219771171464</v>
      </c>
      <c r="AB21" s="10">
        <f t="shared" si="17"/>
        <v>76.15946394613097</v>
      </c>
      <c r="AC21" s="10">
        <f t="shared" si="18"/>
        <v>81.460391152011098</v>
      </c>
      <c r="AD21" s="10">
        <f t="shared" si="19"/>
        <v>87.091257531999844</v>
      </c>
      <c r="AE21" s="10">
        <f t="shared" si="20"/>
        <v>93.056811106714292</v>
      </c>
      <c r="AF21" s="10">
        <f t="shared" si="21"/>
        <v>123.60078382675746</v>
      </c>
      <c r="AG21" s="10">
        <f t="shared" si="22"/>
        <v>157.56264230113578</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0.97656908608606952</v>
      </c>
      <c r="M22" s="10">
        <f t="shared" si="23"/>
        <v>0.98353578717239554</v>
      </c>
      <c r="N22" s="10">
        <f t="shared" si="24"/>
        <v>0.99702272937960013</v>
      </c>
      <c r="O22" s="10">
        <f t="shared" si="25"/>
        <v>1.0140752048015198</v>
      </c>
      <c r="P22" s="10">
        <f t="shared" si="5"/>
        <v>1.029719005784175</v>
      </c>
      <c r="Q22" s="10">
        <f t="shared" si="6"/>
        <v>1.0482828816148668</v>
      </c>
      <c r="R22" s="10">
        <f t="shared" si="7"/>
        <v>1.0694392560446566</v>
      </c>
      <c r="S22" s="10">
        <f t="shared" si="8"/>
        <v>1.0810404175528241</v>
      </c>
      <c r="T22" s="10">
        <f t="shared" si="9"/>
        <v>1.095737773969625</v>
      </c>
      <c r="U22" s="10">
        <f t="shared" si="10"/>
        <v>1.1216439279805501</v>
      </c>
      <c r="V22" s="10">
        <f t="shared" si="11"/>
        <v>1.1534705173068145</v>
      </c>
      <c r="W22" s="10">
        <f t="shared" si="12"/>
        <v>1.1892160824898976</v>
      </c>
      <c r="X22" s="10">
        <f t="shared" si="13"/>
        <v>1.2298816040345451</v>
      </c>
      <c r="Y22" s="10">
        <f t="shared" si="14"/>
        <v>1.2753527195021959</v>
      </c>
      <c r="Z22" s="10">
        <f t="shared" si="15"/>
        <v>1.320385051713926</v>
      </c>
      <c r="AA22" s="10">
        <f t="shared" si="16"/>
        <v>1.370529183325258</v>
      </c>
      <c r="AB22" s="10">
        <f t="shared" si="17"/>
        <v>1.4238621970485372</v>
      </c>
      <c r="AC22" s="10">
        <f t="shared" si="18"/>
        <v>1.4846388502714882</v>
      </c>
      <c r="AD22" s="10">
        <f t="shared" si="19"/>
        <v>1.5504134502958467</v>
      </c>
      <c r="AE22" s="10">
        <f t="shared" si="20"/>
        <v>1.6202608101926694</v>
      </c>
      <c r="AF22" s="10">
        <f t="shared" si="21"/>
        <v>2.0347992612398698</v>
      </c>
      <c r="AG22" s="10">
        <f t="shared" si="22"/>
        <v>2.6723209898697915</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58.295892430871056</v>
      </c>
      <c r="M23" s="10">
        <f t="shared" si="23"/>
        <v>58.266014900727349</v>
      </c>
      <c r="N23" s="10">
        <f t="shared" si="24"/>
        <v>58.082363053122634</v>
      </c>
      <c r="O23" s="10">
        <f t="shared" si="25"/>
        <v>58.158331386284289</v>
      </c>
      <c r="P23" s="10">
        <f t="shared" si="5"/>
        <v>58.480190153257745</v>
      </c>
      <c r="Q23" s="10">
        <f t="shared" si="6"/>
        <v>58.108011296019086</v>
      </c>
      <c r="R23" s="10">
        <f t="shared" si="7"/>
        <v>57.931590134409412</v>
      </c>
      <c r="S23" s="10">
        <f t="shared" si="8"/>
        <v>58.223573245290375</v>
      </c>
      <c r="T23" s="10">
        <f t="shared" si="9"/>
        <v>57.889793957971072</v>
      </c>
      <c r="U23" s="10">
        <f t="shared" si="10"/>
        <v>57.438290037219915</v>
      </c>
      <c r="V23" s="10">
        <f t="shared" si="11"/>
        <v>57.019817749211057</v>
      </c>
      <c r="W23" s="10">
        <f t="shared" si="12"/>
        <v>56.972007752303021</v>
      </c>
      <c r="X23" s="10">
        <f t="shared" si="13"/>
        <v>56.807760064835229</v>
      </c>
      <c r="Y23" s="10">
        <f t="shared" si="14"/>
        <v>56.786318348061606</v>
      </c>
      <c r="Z23" s="10">
        <f t="shared" si="15"/>
        <v>56.822270535192601</v>
      </c>
      <c r="AA23" s="10">
        <f t="shared" si="16"/>
        <v>56.683708520991814</v>
      </c>
      <c r="AB23" s="10">
        <f t="shared" si="17"/>
        <v>55.988513999922347</v>
      </c>
      <c r="AC23" s="10">
        <f t="shared" si="18"/>
        <v>54.89324868392562</v>
      </c>
      <c r="AD23" s="10">
        <f t="shared" si="19"/>
        <v>53.790203351516716</v>
      </c>
      <c r="AE23" s="10">
        <f t="shared" si="20"/>
        <v>52.686860628328297</v>
      </c>
      <c r="AF23" s="10">
        <f t="shared" si="21"/>
        <v>50.567473036586001</v>
      </c>
      <c r="AG23" s="10">
        <f t="shared" si="22"/>
        <v>49.813008789249672</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76.347317164723535</v>
      </c>
      <c r="M24" s="10">
        <f t="shared" si="23"/>
        <v>76.04548422639769</v>
      </c>
      <c r="N24" s="10">
        <f t="shared" si="24"/>
        <v>76.708593463571731</v>
      </c>
      <c r="O24" s="10">
        <f t="shared" si="25"/>
        <v>77.332728836775956</v>
      </c>
      <c r="P24" s="10">
        <f t="shared" si="5"/>
        <v>77.786002311291085</v>
      </c>
      <c r="Q24" s="10">
        <f t="shared" si="6"/>
        <v>79.404063394683362</v>
      </c>
      <c r="R24" s="10">
        <f t="shared" si="7"/>
        <v>79.64002532591509</v>
      </c>
      <c r="S24" s="10">
        <f t="shared" si="8"/>
        <v>80.259169484215334</v>
      </c>
      <c r="T24" s="10">
        <f t="shared" si="9"/>
        <v>81.809267327821317</v>
      </c>
      <c r="U24" s="10">
        <f t="shared" si="10"/>
        <v>83.173690374318824</v>
      </c>
      <c r="V24" s="10">
        <f t="shared" si="11"/>
        <v>84.768331042100243</v>
      </c>
      <c r="W24" s="10">
        <f t="shared" si="12"/>
        <v>87.275411130989426</v>
      </c>
      <c r="X24" s="10">
        <f t="shared" si="13"/>
        <v>89.0812804514254</v>
      </c>
      <c r="Y24" s="10">
        <f t="shared" si="14"/>
        <v>91.388747770208013</v>
      </c>
      <c r="Z24" s="10">
        <f t="shared" si="15"/>
        <v>93.571534582698135</v>
      </c>
      <c r="AA24" s="10">
        <f t="shared" si="16"/>
        <v>95.298683390510959</v>
      </c>
      <c r="AB24" s="10">
        <f t="shared" si="17"/>
        <v>97.042524532864761</v>
      </c>
      <c r="AC24" s="10">
        <f t="shared" si="18"/>
        <v>98.270615836727472</v>
      </c>
      <c r="AD24" s="10">
        <f t="shared" si="19"/>
        <v>99.615403517315542</v>
      </c>
      <c r="AE24" s="10">
        <f t="shared" si="20"/>
        <v>100.91064597878265</v>
      </c>
      <c r="AF24" s="10">
        <f t="shared" si="21"/>
        <v>108.71378441312972</v>
      </c>
      <c r="AG24" s="10">
        <f t="shared" si="22"/>
        <v>118.60192544182262</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3047.6266479222777</v>
      </c>
      <c r="M25" s="127">
        <f t="shared" si="26"/>
        <v>3108.6895583481605</v>
      </c>
      <c r="N25" s="127">
        <f t="shared" si="26"/>
        <v>3161.8383666890195</v>
      </c>
      <c r="O25" s="127">
        <f t="shared" si="26"/>
        <v>3222.8591177940662</v>
      </c>
      <c r="P25" s="127">
        <f t="shared" si="26"/>
        <v>3283.6188830108472</v>
      </c>
      <c r="Q25" s="127">
        <f t="shared" si="26"/>
        <v>3348.0559894804355</v>
      </c>
      <c r="R25" s="127">
        <f t="shared" si="26"/>
        <v>3413.5937093788561</v>
      </c>
      <c r="S25" s="127">
        <f t="shared" si="26"/>
        <v>3472.8229984211162</v>
      </c>
      <c r="T25" s="127">
        <f t="shared" si="26"/>
        <v>3543.0649490554952</v>
      </c>
      <c r="U25" s="127">
        <f t="shared" si="26"/>
        <v>3616.6428783834099</v>
      </c>
      <c r="V25" s="127">
        <f t="shared" si="26"/>
        <v>3707.1091576833346</v>
      </c>
      <c r="W25" s="127">
        <f t="shared" si="26"/>
        <v>3804.5148181933073</v>
      </c>
      <c r="X25" s="127">
        <f t="shared" si="26"/>
        <v>3905.4122756276433</v>
      </c>
      <c r="Y25" s="127">
        <f t="shared" si="26"/>
        <v>4016.8125357115946</v>
      </c>
      <c r="Z25" s="127">
        <f t="shared" si="26"/>
        <v>4128.0585348607628</v>
      </c>
      <c r="AA25" s="127">
        <f t="shared" si="26"/>
        <v>4248.1412720270609</v>
      </c>
      <c r="AB25" s="127">
        <f t="shared" si="26"/>
        <v>4373.6930136413248</v>
      </c>
      <c r="AC25" s="127">
        <f t="shared" si="26"/>
        <v>4502.8649628922631</v>
      </c>
      <c r="AD25" s="127">
        <f t="shared" si="26"/>
        <v>4637.3590492540434</v>
      </c>
      <c r="AE25" s="127">
        <f t="shared" si="26"/>
        <v>4777.3759848346117</v>
      </c>
      <c r="AF25" s="127">
        <f t="shared" si="26"/>
        <v>5539.3756988776604</v>
      </c>
      <c r="AG25" s="127">
        <f t="shared" si="26"/>
        <v>6477.6404289714637</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2.3846157515478694E-2</v>
      </c>
      <c r="M26" s="249">
        <f t="shared" si="27"/>
        <v>2.0036217516181898E-2</v>
      </c>
      <c r="N26" s="249">
        <f t="shared" si="27"/>
        <v>1.7096852980424515E-2</v>
      </c>
      <c r="O26" s="249">
        <f t="shared" si="27"/>
        <v>1.9299136776857351E-2</v>
      </c>
      <c r="P26" s="249">
        <f t="shared" si="27"/>
        <v>1.8852752477237944E-2</v>
      </c>
      <c r="Q26" s="249">
        <f t="shared" si="27"/>
        <v>1.9623807989100239E-2</v>
      </c>
      <c r="R26" s="249">
        <f t="shared" si="27"/>
        <v>1.9574857799373513E-2</v>
      </c>
      <c r="S26" s="249">
        <f t="shared" si="27"/>
        <v>1.7351007203794566E-2</v>
      </c>
      <c r="T26" s="249">
        <f t="shared" si="27"/>
        <v>2.0226182176953378E-2</v>
      </c>
      <c r="U26" s="249">
        <f t="shared" si="27"/>
        <v>2.0766745850236079E-2</v>
      </c>
      <c r="V26" s="249">
        <f t="shared" si="27"/>
        <v>2.5013882305228385E-2</v>
      </c>
      <c r="W26" s="249">
        <f t="shared" si="27"/>
        <v>2.6275368856644166E-2</v>
      </c>
      <c r="X26" s="249">
        <f t="shared" si="27"/>
        <v>2.6520453265641564E-2</v>
      </c>
      <c r="Y26" s="249">
        <f t="shared" si="27"/>
        <v>2.8524583890710442E-2</v>
      </c>
      <c r="Z26" s="249">
        <f t="shared" si="27"/>
        <v>2.7695093599746645E-2</v>
      </c>
      <c r="AA26" s="249">
        <f t="shared" si="27"/>
        <v>2.9089397873653944E-2</v>
      </c>
      <c r="AB26" s="249">
        <f t="shared" si="27"/>
        <v>2.9554511861691335E-2</v>
      </c>
      <c r="AC26" s="249">
        <f t="shared" si="27"/>
        <v>2.9533839903271186E-2</v>
      </c>
      <c r="AD26" s="249">
        <f t="shared" si="27"/>
        <v>2.9868558677671908E-2</v>
      </c>
      <c r="AE26" s="249">
        <f t="shared" si="27"/>
        <v>3.0193248806794637E-2</v>
      </c>
      <c r="AF26" s="249">
        <f>(AF25/AE25)^(1/5)-1</f>
        <v>3.0040449892231091E-2</v>
      </c>
      <c r="AG26" s="249">
        <f>(AG25/AF25)^(1/5)-1</f>
        <v>3.1789735478216397E-2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59.991580449204264</v>
      </c>
      <c r="M27" s="126">
        <f>INDEX(DriversGams!$A$43:$AN$43,1,MATCH(Drivers!M$3,DriversGams!$A$42:$AN$42,0))/1000</f>
        <v>60.682333816399378</v>
      </c>
      <c r="N27" s="126">
        <f>INDEX(DriversGams!$A$43:$AN$43,1,MATCH(Drivers!N$3,DriversGams!$A$42:$AN$42,0))/1000</f>
        <v>61.381040636574369</v>
      </c>
      <c r="O27" s="126">
        <f>INDEX(DriversGams!$A$43:$AN$43,1,MATCH(Drivers!O$3,DriversGams!$A$42:$AN$42,0))/1000</f>
        <v>62.087792487153699</v>
      </c>
      <c r="P27" s="126">
        <f>INDEX(DriversGams!$A$43:$AN$43,1,MATCH(Drivers!P$3,DriversGams!$A$42:$AN$42,0))/1000</f>
        <v>62.802682000000026</v>
      </c>
      <c r="Q27" s="126">
        <f>INDEX(DriversGams!$A$43:$AN$43,1,MATCH(Drivers!Q$3,DriversGams!$A$42:$AN$42,0))/1000</f>
        <v>63.421065342005143</v>
      </c>
      <c r="R27" s="126">
        <f>INDEX(DriversGams!$A$43:$AN$43,1,MATCH(Drivers!R$3,DriversGams!$A$42:$AN$42,0))/1000</f>
        <v>64.045537563425796</v>
      </c>
      <c r="S27" s="126">
        <f>INDEX(DriversGams!$A$43:$AN$43,1,MATCH(Drivers!S$3,DriversGams!$A$42:$AN$42,0))/1000</f>
        <v>64.676158618096451</v>
      </c>
      <c r="T27" s="126">
        <f>INDEX(DriversGams!$A$43:$AN$43,1,MATCH(Drivers!T$3,DriversGams!$A$42:$AN$42,0))/1000</f>
        <v>65.31298905018393</v>
      </c>
      <c r="U27" s="126">
        <f>INDEX(DriversGams!$A$43:$AN$43,1,MATCH(Drivers!U$3,DriversGams!$A$42:$AN$42,0))/1000</f>
        <v>65.956090000000003</v>
      </c>
      <c r="V27" s="126">
        <f>INDEX(DriversGams!$A$43:$AN$43,1,MATCH(Drivers!V$3,DriversGams!$A$42:$AN$42,0))/1000</f>
        <v>66.518977190687664</v>
      </c>
      <c r="W27" s="126">
        <f>INDEX(DriversGams!$A$43:$AN$43,1,MATCH(Drivers!W$3,DriversGams!$A$42:$AN$42,0))/1000</f>
        <v>67.08666821358311</v>
      </c>
      <c r="X27" s="126">
        <f>INDEX(DriversGams!$A$43:$AN$43,1,MATCH(Drivers!X$3,DriversGams!$A$42:$AN$42,0))/1000</f>
        <v>67.659204065895452</v>
      </c>
      <c r="Y27" s="126">
        <f>INDEX(DriversGams!$A$43:$AN$43,1,MATCH(Drivers!Y$3,DriversGams!$A$42:$AN$42,0))/1000</f>
        <v>68.236626094715163</v>
      </c>
      <c r="Z27" s="126">
        <f>INDEX(DriversGams!$A$43:$AN$43,1,MATCH(Drivers!Z$3,DriversGams!$A$42:$AN$42,0))/1000</f>
        <v>68.818976000000006</v>
      </c>
      <c r="AA27" s="126">
        <f>INDEX(DriversGams!$A$43:$AN$43,1,MATCH(Drivers!AA$3,DriversGams!$A$42:$AN$42,0))/1000</f>
        <v>69.322810489383542</v>
      </c>
      <c r="AB27" s="126">
        <f>INDEX(DriversGams!$A$43:$AN$43,1,MATCH(Drivers!AB$3,DriversGams!$A$42:$AN$42,0))/1000</f>
        <v>69.830333629884052</v>
      </c>
      <c r="AC27" s="126">
        <f>INDEX(DriversGams!$A$43:$AN$43,1,MATCH(Drivers!AC$3,DriversGams!$A$42:$AN$42,0))/1000</f>
        <v>70.341572426693446</v>
      </c>
      <c r="AD27" s="126">
        <f>INDEX(DriversGams!$A$43:$AN$43,1,MATCH(Drivers!AD$3,DriversGams!$A$42:$AN$42,0))/1000</f>
        <v>70.856554082712819</v>
      </c>
      <c r="AE27" s="126">
        <f>INDEX(DriversGams!$A$43:$AN$43,1,MATCH(Drivers!AE$3,DriversGams!$A$42:$AN$42,0))/1000</f>
        <v>71.375305999999995</v>
      </c>
      <c r="AF27" s="126">
        <f>INDEX(DriversGams!$A$43:$AN$43,1,MATCH(Drivers!AF$3,DriversGams!$A$42:$AN$42,0))/1000</f>
        <v>73.619545999999971</v>
      </c>
      <c r="AG27" s="126">
        <f>INDEX(DriversGams!$A$43:$AN$43,1,MATCH(Drivers!AG$3,DriversGams!$A$42:$AN$42,0))/1000</f>
        <v>75.517908999999989</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0.50273569164807252</v>
      </c>
      <c r="M28" s="24">
        <f t="shared" ref="M28:AG30" si="28">M75/SUM(M$75:M$77)</f>
        <v>0.49820664333815384</v>
      </c>
      <c r="N28" s="24">
        <f t="shared" si="28"/>
        <v>0.4943534955717348</v>
      </c>
      <c r="O28" s="24">
        <f t="shared" si="28"/>
        <v>0.48951517218903967</v>
      </c>
      <c r="P28" s="24">
        <f t="shared" si="28"/>
        <v>0.48386455285225383</v>
      </c>
      <c r="Q28" s="24">
        <f t="shared" si="28"/>
        <v>0.47720999740060077</v>
      </c>
      <c r="R28" s="24">
        <f t="shared" si="28"/>
        <v>0.47005162395257039</v>
      </c>
      <c r="S28" s="24">
        <f t="shared" si="28"/>
        <v>0.46558671129571566</v>
      </c>
      <c r="T28" s="24">
        <f t="shared" si="28"/>
        <v>0.45855592513381016</v>
      </c>
      <c r="U28" s="24">
        <f t="shared" si="28"/>
        <v>0.45062530885502711</v>
      </c>
      <c r="V28" s="24">
        <f t="shared" si="28"/>
        <v>0.44229702709341012</v>
      </c>
      <c r="W28" s="24">
        <f t="shared" si="28"/>
        <v>0.43304211353509159</v>
      </c>
      <c r="X28" s="24">
        <f t="shared" si="28"/>
        <v>0.42399246227584991</v>
      </c>
      <c r="Y28" s="24">
        <f t="shared" si="28"/>
        <v>0.41466652719470387</v>
      </c>
      <c r="Z28" s="24">
        <f t="shared" si="28"/>
        <v>0.40543964487669404</v>
      </c>
      <c r="AA28" s="24">
        <f t="shared" si="28"/>
        <v>0.39617869935311428</v>
      </c>
      <c r="AB28" s="24">
        <f t="shared" si="28"/>
        <v>0.38638452209674667</v>
      </c>
      <c r="AC28" s="24">
        <f t="shared" si="28"/>
        <v>0.37688754316972922</v>
      </c>
      <c r="AD28" s="24">
        <f t="shared" si="28"/>
        <v>0.36771546972786451</v>
      </c>
      <c r="AE28" s="24">
        <f t="shared" si="28"/>
        <v>0.35858301165225359</v>
      </c>
      <c r="AF28" s="24">
        <f t="shared" si="28"/>
        <v>0.31579496211778024</v>
      </c>
      <c r="AG28" s="24">
        <f t="shared" si="28"/>
        <v>0.2757597129032775</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0.29726430835192758</v>
      </c>
      <c r="M29" s="24">
        <f t="shared" si="29"/>
        <v>0.3017933566618462</v>
      </c>
      <c r="N29" s="24">
        <f t="shared" si="29"/>
        <v>0.30564650442826524</v>
      </c>
      <c r="O29" s="24">
        <f t="shared" si="29"/>
        <v>0.30941620909079387</v>
      </c>
      <c r="P29" s="24">
        <f t="shared" si="29"/>
        <v>0.31140412555949015</v>
      </c>
      <c r="Q29" s="24">
        <f t="shared" si="29"/>
        <v>0.31276468005549862</v>
      </c>
      <c r="R29" s="24">
        <f t="shared" si="29"/>
        <v>0.3150399878800671</v>
      </c>
      <c r="S29" s="24">
        <f t="shared" si="29"/>
        <v>0.31722282807608299</v>
      </c>
      <c r="T29" s="24">
        <f t="shared" si="29"/>
        <v>0.31853489331903712</v>
      </c>
      <c r="U29" s="24">
        <f t="shared" si="29"/>
        <v>0.32068835565399589</v>
      </c>
      <c r="V29" s="24">
        <f t="shared" si="29"/>
        <v>0.3223275688937024</v>
      </c>
      <c r="W29" s="24">
        <f t="shared" si="29"/>
        <v>0.32449966388742613</v>
      </c>
      <c r="X29" s="24">
        <f t="shared" si="29"/>
        <v>0.32676732305929318</v>
      </c>
      <c r="Y29" s="24">
        <f t="shared" si="29"/>
        <v>0.32880255474146947</v>
      </c>
      <c r="Z29" s="24">
        <f t="shared" si="29"/>
        <v>0.33125917929433862</v>
      </c>
      <c r="AA29" s="24">
        <f t="shared" si="29"/>
        <v>0.33331662773031889</v>
      </c>
      <c r="AB29" s="24">
        <f t="shared" si="28"/>
        <v>0.33546256248248818</v>
      </c>
      <c r="AC29" s="24">
        <f t="shared" si="28"/>
        <v>0.33786944430292887</v>
      </c>
      <c r="AD29" s="24">
        <f t="shared" si="28"/>
        <v>0.33997880143728265</v>
      </c>
      <c r="AE29" s="24">
        <f t="shared" si="28"/>
        <v>0.34205985929300037</v>
      </c>
      <c r="AF29" s="24">
        <f t="shared" si="28"/>
        <v>0.35185636829724742</v>
      </c>
      <c r="AG29" s="24">
        <f t="shared" si="28"/>
        <v>0.35964900058646904</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v>
      </c>
      <c r="L30" s="24">
        <f t="shared" si="29"/>
        <v>0.2</v>
      </c>
      <c r="M30" s="24">
        <f t="shared" si="28"/>
        <v>0.2</v>
      </c>
      <c r="N30" s="24">
        <f t="shared" si="28"/>
        <v>0.2</v>
      </c>
      <c r="O30" s="24">
        <f t="shared" si="28"/>
        <v>0.20106861872016646</v>
      </c>
      <c r="P30" s="24">
        <f t="shared" si="28"/>
        <v>0.20473132158825608</v>
      </c>
      <c r="Q30" s="24">
        <f t="shared" si="28"/>
        <v>0.21002532254390063</v>
      </c>
      <c r="R30" s="24">
        <f t="shared" si="28"/>
        <v>0.2149083881673626</v>
      </c>
      <c r="S30" s="24">
        <f t="shared" si="28"/>
        <v>0.21719046062820122</v>
      </c>
      <c r="T30" s="24">
        <f t="shared" si="28"/>
        <v>0.22290918154715281</v>
      </c>
      <c r="U30" s="24">
        <f t="shared" si="28"/>
        <v>0.22868633549097694</v>
      </c>
      <c r="V30" s="24">
        <f t="shared" si="28"/>
        <v>0.23537540401288748</v>
      </c>
      <c r="W30" s="24">
        <f t="shared" si="28"/>
        <v>0.24245822257748223</v>
      </c>
      <c r="X30" s="24">
        <f t="shared" si="28"/>
        <v>0.24924021466485699</v>
      </c>
      <c r="Y30" s="24">
        <f t="shared" si="28"/>
        <v>0.25653091806382677</v>
      </c>
      <c r="Z30" s="24">
        <f t="shared" si="28"/>
        <v>0.26330117582896739</v>
      </c>
      <c r="AA30" s="24">
        <f t="shared" si="28"/>
        <v>0.27050467291656688</v>
      </c>
      <c r="AB30" s="24">
        <f t="shared" si="28"/>
        <v>0.27815291542076526</v>
      </c>
      <c r="AC30" s="24">
        <f t="shared" si="28"/>
        <v>0.28524301252734197</v>
      </c>
      <c r="AD30" s="24">
        <f t="shared" si="28"/>
        <v>0.2923057288348529</v>
      </c>
      <c r="AE30" s="24">
        <f t="shared" si="28"/>
        <v>0.29935712905474604</v>
      </c>
      <c r="AF30" s="24">
        <f t="shared" si="28"/>
        <v>0.33234866958497239</v>
      </c>
      <c r="AG30" s="24">
        <f t="shared" si="28"/>
        <v>0.36459128651025352</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30.159908690191692</v>
      </c>
      <c r="M31" s="10">
        <f t="shared" si="30"/>
        <v>30.232341840593676</v>
      </c>
      <c r="N31" s="10">
        <f t="shared" si="30"/>
        <v>30.343932000521242</v>
      </c>
      <c r="O31" s="10">
        <f t="shared" si="30"/>
        <v>30.392916430186407</v>
      </c>
      <c r="P31" s="10">
        <f t="shared" si="30"/>
        <v>30.387991643852303</v>
      </c>
      <c r="Q31" s="10">
        <f t="shared" si="30"/>
        <v>30.265166427001606</v>
      </c>
      <c r="R31" s="10">
        <f t="shared" si="30"/>
        <v>30.104708938603643</v>
      </c>
      <c r="S31" s="10">
        <f t="shared" si="30"/>
        <v>30.112359990239586</v>
      </c>
      <c r="T31" s="10">
        <f t="shared" si="30"/>
        <v>29.949658117161505</v>
      </c>
      <c r="U31" s="10">
        <f t="shared" si="30"/>
        <v>29.721483427119967</v>
      </c>
      <c r="V31" s="10">
        <f t="shared" si="30"/>
        <v>29.42114585673551</v>
      </c>
      <c r="W31" s="10">
        <f t="shared" si="30"/>
        <v>29.051352593237478</v>
      </c>
      <c r="X31" s="10">
        <f t="shared" si="30"/>
        <v>28.686992527523209</v>
      </c>
      <c r="Y31" s="10">
        <f t="shared" si="30"/>
        <v>28.295444770179046</v>
      </c>
      <c r="Z31" s="10">
        <f t="shared" si="30"/>
        <v>27.901941190217734</v>
      </c>
      <c r="AA31" s="10">
        <f t="shared" si="30"/>
        <v>27.464220895186401</v>
      </c>
      <c r="AB31" s="10">
        <f t="shared" si="30"/>
        <v>26.981360087439128</v>
      </c>
      <c r="AC31" s="10">
        <f t="shared" si="30"/>
        <v>26.510862414592061</v>
      </c>
      <c r="AD31" s="10">
        <f t="shared" si="30"/>
        <v>26.055051067822578</v>
      </c>
      <c r="AE31" s="10">
        <f t="shared" si="30"/>
        <v>25.593972183081164</v>
      </c>
      <c r="AF31" s="10">
        <f t="shared" si="30"/>
        <v>23.248681740198172</v>
      </c>
      <c r="AG31" s="10">
        <f t="shared" si="30"/>
        <v>20.824796904895834</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17.833355669171727</v>
      </c>
      <c r="M32" s="10">
        <f t="shared" si="31"/>
        <v>18.313525212525828</v>
      </c>
      <c r="N32" s="10">
        <f t="shared" si="31"/>
        <v>18.760900508738256</v>
      </c>
      <c r="O32" s="10">
        <f t="shared" si="31"/>
        <v>19.210969382190971</v>
      </c>
      <c r="P32" s="10">
        <f t="shared" si="31"/>
        <v>19.557014271000739</v>
      </c>
      <c r="Q32" s="10">
        <f t="shared" si="31"/>
        <v>19.83586921047111</v>
      </c>
      <c r="R32" s="10">
        <f t="shared" si="31"/>
        <v>20.176905377754046</v>
      </c>
      <c r="S32" s="10">
        <f t="shared" si="31"/>
        <v>20.516753945929885</v>
      </c>
      <c r="T32" s="10">
        <f t="shared" si="31"/>
        <v>20.804465999447778</v>
      </c>
      <c r="U32" s="10">
        <f t="shared" si="31"/>
        <v>21.151350047466963</v>
      </c>
      <c r="V32" s="10">
        <f t="shared" si="31"/>
        <v>21.440900203169996</v>
      </c>
      <c r="W32" s="10">
        <f t="shared" si="31"/>
        <v>21.769601286634995</v>
      </c>
      <c r="X32" s="10">
        <f t="shared" si="31"/>
        <v>22.1088169929351</v>
      </c>
      <c r="Y32" s="10">
        <f t="shared" si="31"/>
        <v>22.436376986880767</v>
      </c>
      <c r="Z32" s="10">
        <f t="shared" si="31"/>
        <v>22.796917509636788</v>
      </c>
      <c r="AA32" s="10">
        <f t="shared" si="31"/>
        <v>23.106445417109299</v>
      </c>
      <c r="AB32" s="10">
        <f t="shared" si="31"/>
        <v>23.425462658487973</v>
      </c>
      <c r="AC32" s="10">
        <f t="shared" si="31"/>
        <v>23.76626798720114</v>
      </c>
      <c r="AD32" s="10">
        <f t="shared" si="31"/>
        <v>24.089726331016699</v>
      </c>
      <c r="AE32" s="10">
        <f t="shared" si="31"/>
        <v>24.414627127354844</v>
      </c>
      <c r="AF32" s="10">
        <f t="shared" si="31"/>
        <v>25.903506091252137</v>
      </c>
      <c r="AG32" s="10">
        <f t="shared" si="31"/>
        <v>27.159940498229911</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11.861738000000003</v>
      </c>
      <c r="L33" s="10">
        <f t="shared" si="32"/>
        <v>11.998316089840854</v>
      </c>
      <c r="M33" s="10">
        <f t="shared" si="32"/>
        <v>12.136466763279877</v>
      </c>
      <c r="N33" s="10">
        <f t="shared" si="32"/>
        <v>12.276208127314874</v>
      </c>
      <c r="O33" s="10">
        <f t="shared" si="32"/>
        <v>12.483906674776323</v>
      </c>
      <c r="P33" s="10">
        <f t="shared" si="32"/>
        <v>12.857676085146986</v>
      </c>
      <c r="Q33" s="10">
        <f t="shared" si="32"/>
        <v>13.320029704532429</v>
      </c>
      <c r="R33" s="10">
        <f t="shared" si="32"/>
        <v>13.763923247068114</v>
      </c>
      <c r="S33" s="10">
        <f t="shared" si="32"/>
        <v>14.047044681926973</v>
      </c>
      <c r="T33" s="10">
        <f t="shared" si="32"/>
        <v>14.558864933574654</v>
      </c>
      <c r="U33" s="10">
        <f t="shared" si="32"/>
        <v>15.08325652541307</v>
      </c>
      <c r="V33" s="10">
        <f t="shared" si="32"/>
        <v>15.656931130782157</v>
      </c>
      <c r="W33" s="10">
        <f t="shared" si="32"/>
        <v>16.265714333710637</v>
      </c>
      <c r="X33" s="10">
        <f t="shared" si="32"/>
        <v>16.863394545437146</v>
      </c>
      <c r="Y33" s="10">
        <f t="shared" si="32"/>
        <v>17.504804337655358</v>
      </c>
      <c r="Z33" s="10">
        <f t="shared" si="32"/>
        <v>18.120117300145488</v>
      </c>
      <c r="AA33" s="10">
        <f t="shared" si="32"/>
        <v>18.752144177087846</v>
      </c>
      <c r="AB33" s="10">
        <f t="shared" si="32"/>
        <v>19.423510883956958</v>
      </c>
      <c r="AC33" s="10">
        <f t="shared" si="32"/>
        <v>20.064442024900252</v>
      </c>
      <c r="AD33" s="10">
        <f t="shared" si="32"/>
        <v>20.711776683873541</v>
      </c>
      <c r="AE33" s="10">
        <f t="shared" si="32"/>
        <v>21.366706689563987</v>
      </c>
      <c r="AF33" s="10">
        <f t="shared" si="32"/>
        <v>24.467358168549666</v>
      </c>
      <c r="AG33" s="10">
        <f t="shared" si="32"/>
        <v>27.533171596874247</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0.31315655513181273</v>
      </c>
      <c r="M34" s="24">
        <f t="shared" si="33"/>
        <v>0.30514866644477495</v>
      </c>
      <c r="N34" s="186">
        <f t="shared" si="33"/>
        <v>0.30676184695189307</v>
      </c>
      <c r="O34" s="186">
        <f t="shared" si="33"/>
        <v>0.30949089260251633</v>
      </c>
      <c r="P34" s="186">
        <f t="shared" si="33"/>
        <v>0.31233910072349985</v>
      </c>
      <c r="Q34" s="186">
        <f t="shared" si="33"/>
        <v>0.31659845040534723</v>
      </c>
      <c r="R34" s="186">
        <f t="shared" si="33"/>
        <v>0.32046032067392688</v>
      </c>
      <c r="S34" s="186">
        <f t="shared" si="33"/>
        <v>0.32300140600652438</v>
      </c>
      <c r="T34" s="186">
        <f t="shared" si="33"/>
        <v>0.32796344931415711</v>
      </c>
      <c r="U34" s="186">
        <f t="shared" si="33"/>
        <v>0.33289386739735716</v>
      </c>
      <c r="V34" s="186">
        <f t="shared" si="33"/>
        <v>0.33913390648164998</v>
      </c>
      <c r="W34" s="186">
        <f t="shared" si="33"/>
        <v>0.34588160054504885</v>
      </c>
      <c r="X34" s="186">
        <f t="shared" si="33"/>
        <v>0.35275452128316209</v>
      </c>
      <c r="Y34" s="186">
        <f t="shared" si="33"/>
        <v>0.36057805299906243</v>
      </c>
      <c r="Z34" s="186">
        <f t="shared" si="33"/>
        <v>0.36813292227588201</v>
      </c>
      <c r="AA34" s="186">
        <f t="shared" si="33"/>
        <v>0.37653745193711019</v>
      </c>
      <c r="AB34" s="186">
        <f t="shared" si="33"/>
        <v>0.38573228522863967</v>
      </c>
      <c r="AC34" s="186">
        <f t="shared" si="33"/>
        <v>0.39459680398547636</v>
      </c>
      <c r="AD34" s="186">
        <f t="shared" si="33"/>
        <v>0.4039062315164314</v>
      </c>
      <c r="AE34" s="186">
        <f t="shared" si="33"/>
        <v>0.41364267363679169</v>
      </c>
      <c r="AF34" s="186">
        <f t="shared" si="33"/>
        <v>0.465075946611477</v>
      </c>
      <c r="AG34" s="186">
        <f t="shared" si="33"/>
        <v>0.52900543790902199</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4.5947077928566227E-2</v>
      </c>
      <c r="M35" s="109">
        <f t="shared" ref="M35" si="35">(M34/L34)^(1/(M$5-L$5))-1</f>
        <v>-2.5571518640786994E-2</v>
      </c>
      <c r="N35" s="109">
        <f t="shared" ref="N35" si="36">(N34/M34)^(1/(N$5-M$5))-1</f>
        <v>5.2865395936771975E-3</v>
      </c>
      <c r="O35" s="109">
        <f t="shared" ref="O35" si="37">(O34/N34)^(1/(O$5-N$5))-1</f>
        <v>8.8963007549345274E-3</v>
      </c>
      <c r="P35" s="109">
        <f t="shared" ref="P35" si="38">(P34/O34)^(1/(P$5-O$5))-1</f>
        <v>9.2028818587612804E-3</v>
      </c>
      <c r="Q35" s="109">
        <f t="shared" ref="Q35" si="39">(Q34/P34)^(1/(Q$5-P$5))-1</f>
        <v>1.3636940338180636E-2</v>
      </c>
      <c r="R35" s="109">
        <f t="shared" ref="R35" si="40">(R34/Q34)^(1/(R$5-Q$5))-1</f>
        <v>1.2198007487513651E-2</v>
      </c>
      <c r="S35" s="109">
        <f t="shared" ref="S35" si="41">(S34/R34)^(1/(S$5-R$5))-1</f>
        <v>7.9294850833750985E-3</v>
      </c>
      <c r="T35" s="109">
        <f t="shared" ref="T35" si="42">(T34/S34)^(1/(T$5-S$5))-1</f>
        <v>1.5362296310043044E-2</v>
      </c>
      <c r="U35" s="109">
        <f t="shared" ref="U35" si="43">(U34/T34)^(1/(U$5-T$5))-1</f>
        <v>1.503343770017862E-2</v>
      </c>
      <c r="V35" s="109">
        <f t="shared" ref="V35" si="44">(V34/U34)^(1/(V$5-U$5))-1</f>
        <v>1.8744830396182799E-2</v>
      </c>
      <c r="W35" s="109">
        <f t="shared" ref="W35" si="45">(W34/V34)^(1/(W$5-V$5))-1</f>
        <v>1.9896842912001667E-2</v>
      </c>
      <c r="X35" s="109">
        <f t="shared" ref="X35" si="46">(X34/W34)^(1/(X$5-W$5))-1</f>
        <v>1.9870732433534322E-2</v>
      </c>
      <c r="Y35" s="109">
        <f t="shared" ref="Y35" si="47">(Y34/X34)^(1/(Y$5-X$5))-1</f>
        <v>2.2178402384303464E-2</v>
      </c>
      <c r="Z35" s="109">
        <f t="shared" ref="Z35" si="48">(Z34/Y34)^(1/(Z$5-Y$5))-1</f>
        <v>2.0952105137800103E-2</v>
      </c>
      <c r="AA35" s="109">
        <f t="shared" ref="AA35" si="49">(AA34/Z34)^(1/(AA$5-Z$5))-1</f>
        <v>2.2830149526615218E-2</v>
      </c>
      <c r="AB35" s="109">
        <f t="shared" ref="AB35" si="50">(AB34/AA34)^(1/(AB$5-AA$5))-1</f>
        <v>2.4419438874476729E-2</v>
      </c>
      <c r="AC35" s="109">
        <f t="shared" ref="AC35" si="51">(AC34/AB34)^(1/(AC$5-AB$5))-1</f>
        <v>2.2981013247522997E-2</v>
      </c>
      <c r="AD35" s="109">
        <f t="shared" ref="AD35" si="52">(AD34/AC34)^(1/(AD$5-AC$5))-1</f>
        <v>2.3592252742365538E-2</v>
      </c>
      <c r="AE35" s="109">
        <f t="shared" ref="AE35" si="53">(AE34/AD34)^(1/(AE$5-AD$5))-1</f>
        <v>2.4105699196087294E-2</v>
      </c>
      <c r="AF35" s="109">
        <f t="shared" ref="AF35" si="54">(AF34/AE34)^(1/(AF$5-AE$5))-1</f>
        <v>2.3716512332888406E-2</v>
      </c>
      <c r="AG35" s="109">
        <f t="shared" ref="AG35" si="55">(AG34/AF34)^(1/(AG$5-AF$5))-1</f>
        <v>2.6094244350190365E-2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72.850939220394622</v>
      </c>
      <c r="E42" s="10">
        <f>INDEX(DriversGams!$A$5:$AN$23,MATCH(Drivers!$A42,DriversGams!$A$5:$A$23,0),MATCH(Drivers!E$3,DriversGams!$A$5:$AN$5,0))</f>
        <v>75.856063353348588</v>
      </c>
      <c r="F42" s="10">
        <f>INDEX(DriversGams!$A$5:$AN$23,MATCH(Drivers!$A42,DriversGams!$A$5:$A$23,0),MATCH(Drivers!F$3,DriversGams!$A$5:$AN$5,0))</f>
        <v>74.613152049095277</v>
      </c>
      <c r="G42" s="10">
        <f>INDEX(DriversGams!$A$5:$AN$23,MATCH(Drivers!$A42,DriversGams!$A$5:$A$23,0),MATCH(Drivers!G$3,DriversGams!$A$5:$AN$5,0))</f>
        <v>73.924002745095692</v>
      </c>
      <c r="H42" s="10">
        <f>INDEX(DriversGams!$A$5:$AN$23,MATCH(Drivers!$A42,DriversGams!$A$5:$A$23,0),MATCH(Drivers!H$3,DriversGams!$A$5:$AN$5,0))</f>
        <v>76.669692833910204</v>
      </c>
      <c r="I42" s="10">
        <f>INDEX(DriversGams!$A$5:$AN$23,MATCH(Drivers!$A42,DriversGams!$A$5:$A$23,0),MATCH(Drivers!I$3,DriversGams!$A$5:$AN$5,0))</f>
        <v>75.542026588167474</v>
      </c>
      <c r="J42" s="10">
        <f>INDEX(DriversGams!$A$5:$AN$23,MATCH(Drivers!$A42,DriversGams!$A$5:$A$23,0),MATCH(Drivers!J$3,DriversGams!$A$5:$AN$5,0))</f>
        <v>74.026191625368483</v>
      </c>
      <c r="K42" s="10">
        <f>INDEX(DriversGams!$A$5:$AN$23,MATCH(Drivers!$A42,DriversGams!$A$5:$A$23,0),MATCH(Drivers!K$3,DriversGams!$A$5:$AN$5,0))</f>
        <v>72.937258672062001</v>
      </c>
      <c r="L42" s="10">
        <f>INDEX(DriversGams!$A$5:$AN$23,MATCH(Drivers!$A42,DriversGams!$A$5:$A$23,0),MATCH(Drivers!L$3,DriversGams!$A$5:$AN$5,0))</f>
        <v>75.120816077988351</v>
      </c>
      <c r="M42" s="10">
        <f>INDEX(DriversGams!$A$5:$AN$23,MATCH(Drivers!$A42,DriversGams!$A$5:$A$23,0),MATCH(Drivers!M$3,DriversGams!$A$5:$AN$5,0))</f>
        <v>77.056755826244228</v>
      </c>
      <c r="N42" s="10">
        <f>INDEX(DriversGams!$A$5:$AN$23,MATCH(Drivers!$A42,DriversGams!$A$5:$A$23,0),MATCH(Drivers!N$3,DriversGams!$A$5:$AN$5,0))</f>
        <v>78.303039380278292</v>
      </c>
      <c r="O42" s="10">
        <f>INDEX(DriversGams!$A$5:$AN$23,MATCH(Drivers!$A42,DriversGams!$A$5:$A$23,0),MATCH(Drivers!O$3,DriversGams!$A$5:$AN$5,0))</f>
        <v>79.796117749749641</v>
      </c>
      <c r="P42" s="10">
        <f>INDEX(DriversGams!$A$5:$AN$23,MATCH(Drivers!$A42,DriversGams!$A$5:$A$23,0),MATCH(Drivers!P$3,DriversGams!$A$5:$AN$5,0))</f>
        <v>81.26358830598258</v>
      </c>
      <c r="Q42" s="10">
        <f>INDEX(DriversGams!$A$5:$AN$23,MATCH(Drivers!$A42,DriversGams!$A$5:$A$23,0),MATCH(Drivers!Q$3,DriversGams!$A$5:$AN$5,0))</f>
        <v>82.651769434575002</v>
      </c>
      <c r="R42" s="10">
        <f>INDEX(DriversGams!$A$5:$AN$23,MATCH(Drivers!$A42,DriversGams!$A$5:$A$23,0),MATCH(Drivers!R$3,DriversGams!$A$5:$AN$5,0))</f>
        <v>83.999786749680922</v>
      </c>
      <c r="S42" s="10">
        <f>INDEX(DriversGams!$A$5:$AN$23,MATCH(Drivers!$A42,DriversGams!$A$5:$A$23,0),MATCH(Drivers!S$3,DriversGams!$A$5:$AN$5,0))</f>
        <v>85.787344921248859</v>
      </c>
      <c r="T42" s="10">
        <f>INDEX(DriversGams!$A$5:$AN$23,MATCH(Drivers!$A42,DriversGams!$A$5:$A$23,0),MATCH(Drivers!T$3,DriversGams!$A$5:$AN$5,0))</f>
        <v>87.194049495682194</v>
      </c>
      <c r="U42" s="10">
        <f>INDEX(DriversGams!$A$5:$AN$23,MATCH(Drivers!$A42,DriversGams!$A$5:$A$23,0),MATCH(Drivers!U$3,DriversGams!$A$5:$AN$5,0))</f>
        <v>88.493528639716146</v>
      </c>
      <c r="V42" s="10">
        <f>INDEX(DriversGams!$A$5:$AN$23,MATCH(Drivers!$A42,DriversGams!$A$5:$A$23,0),MATCH(Drivers!V$3,DriversGams!$A$5:$AN$5,0))</f>
        <v>90.163064704503938</v>
      </c>
      <c r="W42" s="10">
        <f>INDEX(DriversGams!$A$5:$AN$23,MATCH(Drivers!$A42,DriversGams!$A$5:$A$23,0),MATCH(Drivers!W$3,DriversGams!$A$5:$AN$5,0))</f>
        <v>91.834523356418998</v>
      </c>
      <c r="X42" s="10">
        <f>INDEX(DriversGams!$A$5:$AN$23,MATCH(Drivers!$A42,DriversGams!$A$5:$A$23,0),MATCH(Drivers!X$3,DriversGams!$A$5:$AN$5,0))</f>
        <v>93.606505145130896</v>
      </c>
      <c r="Y42" s="10">
        <f>INDEX(DriversGams!$A$5:$AN$23,MATCH(Drivers!$A42,DriversGams!$A$5:$A$23,0),MATCH(Drivers!Y$3,DriversGams!$A$5:$AN$5,0))</f>
        <v>95.643018705439829</v>
      </c>
      <c r="Z42" s="10">
        <f>INDEX(DriversGams!$A$5:$AN$23,MATCH(Drivers!$A42,DriversGams!$A$5:$A$23,0),MATCH(Drivers!Z$3,DriversGams!$A$5:$AN$5,0))</f>
        <v>97.636526449964876</v>
      </c>
      <c r="AA42" s="10">
        <f>INDEX(DriversGams!$A$5:$AN$23,MATCH(Drivers!$A42,DriversGams!$A$5:$A$23,0),MATCH(Drivers!AA$3,DriversGams!$A$5:$AN$5,0))</f>
        <v>99.848235698563172</v>
      </c>
      <c r="AB42" s="10">
        <f>INDEX(DriversGams!$A$5:$AN$23,MATCH(Drivers!$A42,DriversGams!$A$5:$A$23,0),MATCH(Drivers!AB$3,DriversGams!$A$5:$AN$5,0))</f>
        <v>102.08009287155097</v>
      </c>
      <c r="AC42" s="10">
        <f>INDEX(DriversGams!$A$5:$AN$23,MATCH(Drivers!$A42,DriversGams!$A$5:$A$23,0),MATCH(Drivers!AC$3,DriversGams!$A$5:$AN$5,0))</f>
        <v>104.3179699668422</v>
      </c>
      <c r="AD42" s="10">
        <f>INDEX(DriversGams!$A$5:$AN$23,MATCH(Drivers!$A42,DriversGams!$A$5:$A$23,0),MATCH(Drivers!AD$3,DriversGams!$A$5:$AN$5,0))</f>
        <v>106.58193905428217</v>
      </c>
      <c r="AE42" s="10">
        <f>INDEX(DriversGams!$A$5:$AN$23,MATCH(Drivers!$A42,DriversGams!$A$5:$A$23,0),MATCH(Drivers!AE$3,DriversGams!$A$5:$AN$5,0))</f>
        <v>108.87725812374785</v>
      </c>
      <c r="AF42" s="10">
        <f>INDEX(DriversGams!$A$5:$AN$23,MATCH(Drivers!$A42,DriversGams!$A$5:$A$23,0),MATCH(Drivers!AF$3,DriversGams!$A$5:$AN$5,0))</f>
        <v>120.96641306821611</v>
      </c>
      <c r="AG42" s="10">
        <f>INDEX(DriversGams!$A$5:$AN$23,MATCH(Drivers!$A42,DriversGams!$A$5:$A$23,0),MATCH(Drivers!AG$3,DriversGams!$A$5:$AN$5,0))</f>
        <v>135.82888382073997</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1881.9354243455105</v>
      </c>
      <c r="E43" s="10">
        <f>INDEX(DriversGams!$A$5:$AN$23,MATCH(Drivers!$A43,DriversGams!$A$5:$A$23,0),MATCH(Drivers!E$3,DriversGams!$A$5:$AN$5,0))</f>
        <v>1929.2902140060701</v>
      </c>
      <c r="F43" s="10">
        <f>INDEX(DriversGams!$A$5:$AN$23,MATCH(Drivers!$A43,DriversGams!$A$5:$A$23,0),MATCH(Drivers!F$3,DriversGams!$A$5:$AN$5,0))</f>
        <v>1956.4854641186382</v>
      </c>
      <c r="G43" s="10">
        <f>INDEX(DriversGams!$A$5:$AN$23,MATCH(Drivers!$A43,DriversGams!$A$5:$A$23,0),MATCH(Drivers!G$3,DriversGams!$A$5:$AN$5,0))</f>
        <v>1983.5356476516745</v>
      </c>
      <c r="H43" s="10">
        <f>INDEX(DriversGams!$A$5:$AN$23,MATCH(Drivers!$A43,DriversGams!$A$5:$A$23,0),MATCH(Drivers!H$3,DriversGams!$A$5:$AN$5,0))</f>
        <v>2014.9196973891628</v>
      </c>
      <c r="I43" s="10">
        <f>INDEX(DriversGams!$A$5:$AN$23,MATCH(Drivers!$A43,DriversGams!$A$5:$A$23,0),MATCH(Drivers!I$3,DriversGams!$A$5:$AN$5,0))</f>
        <v>2047.5331879815803</v>
      </c>
      <c r="J43" s="10">
        <f>INDEX(DriversGams!$A$5:$AN$23,MATCH(Drivers!$A43,DriversGams!$A$5:$A$23,0),MATCH(Drivers!J$3,DriversGams!$A$5:$AN$5,0))</f>
        <v>2066.3954556309131</v>
      </c>
      <c r="K43" s="10">
        <f>INDEX(DriversGams!$A$5:$AN$23,MATCH(Drivers!$A43,DriversGams!$A$5:$A$23,0),MATCH(Drivers!K$3,DriversGams!$A$5:$AN$5,0))</f>
        <v>1921.8179637075318</v>
      </c>
      <c r="L43" s="10">
        <f>INDEX(DriversGams!$A$5:$AN$23,MATCH(Drivers!$A43,DriversGams!$A$5:$A$23,0),MATCH(Drivers!L$3,DriversGams!$A$5:$AN$5,0))</f>
        <v>1966.9071976727573</v>
      </c>
      <c r="M43" s="10">
        <f>INDEX(DriversGams!$A$5:$AN$23,MATCH(Drivers!$A43,DriversGams!$A$5:$A$23,0),MATCH(Drivers!M$3,DriversGams!$A$5:$AN$5,0))</f>
        <v>2009.1712239931944</v>
      </c>
      <c r="N43" s="10">
        <f>INDEX(DriversGams!$A$5:$AN$23,MATCH(Drivers!$A43,DriversGams!$A$5:$A$23,0),MATCH(Drivers!N$3,DriversGams!$A$5:$AN$5,0))</f>
        <v>2046.4437983055877</v>
      </c>
      <c r="O43" s="10">
        <f>INDEX(DriversGams!$A$5:$AN$23,MATCH(Drivers!$A43,DriversGams!$A$5:$A$23,0),MATCH(Drivers!O$3,DriversGams!$A$5:$AN$5,0))</f>
        <v>2088.9359938097518</v>
      </c>
      <c r="P43" s="10">
        <f>INDEX(DriversGams!$A$5:$AN$23,MATCH(Drivers!$A43,DriversGams!$A$5:$A$23,0),MATCH(Drivers!P$3,DriversGams!$A$5:$AN$5,0))</f>
        <v>2131.534170881474</v>
      </c>
      <c r="Q43" s="10">
        <f>INDEX(DriversGams!$A$5:$AN$23,MATCH(Drivers!$A43,DriversGams!$A$5:$A$23,0),MATCH(Drivers!Q$3,DriversGams!$A$5:$AN$5,0))</f>
        <v>2176.5794396742931</v>
      </c>
      <c r="R43" s="10">
        <f>INDEX(DriversGams!$A$5:$AN$23,MATCH(Drivers!$A43,DriversGams!$A$5:$A$23,0),MATCH(Drivers!R$3,DriversGams!$A$5:$AN$5,0))</f>
        <v>2223.5477032847498</v>
      </c>
      <c r="S43" s="10">
        <f>INDEX(DriversGams!$A$5:$AN$23,MATCH(Drivers!$A43,DriversGams!$A$5:$A$23,0),MATCH(Drivers!S$3,DriversGams!$A$5:$AN$5,0))</f>
        <v>2268.997495563045</v>
      </c>
      <c r="T43" s="10">
        <f>INDEX(DriversGams!$A$5:$AN$23,MATCH(Drivers!$A43,DriversGams!$A$5:$A$23,0),MATCH(Drivers!T$3,DriversGams!$A$5:$AN$5,0))</f>
        <v>2318.9875363439019</v>
      </c>
      <c r="U43" s="10">
        <f>INDEX(DriversGams!$A$5:$AN$23,MATCH(Drivers!$A43,DriversGams!$A$5:$A$23,0),MATCH(Drivers!U$3,DriversGams!$A$5:$AN$5,0))</f>
        <v>2371.454002300004</v>
      </c>
      <c r="V43" s="10">
        <f>INDEX(DriversGams!$A$5:$AN$23,MATCH(Drivers!$A43,DriversGams!$A$5:$A$23,0),MATCH(Drivers!V$3,DriversGams!$A$5:$AN$5,0))</f>
        <v>2435.9540535946817</v>
      </c>
      <c r="W43" s="10">
        <f>INDEX(DriversGams!$A$5:$AN$23,MATCH(Drivers!$A43,DriversGams!$A$5:$A$23,0),MATCH(Drivers!W$3,DriversGams!$A$5:$AN$5,0))</f>
        <v>2504.6500225096333</v>
      </c>
      <c r="X43" s="10">
        <f>INDEX(DriversGams!$A$5:$AN$23,MATCH(Drivers!$A43,DriversGams!$A$5:$A$23,0),MATCH(Drivers!X$3,DriversGams!$A$5:$AN$5,0))</f>
        <v>2577.4455683723713</v>
      </c>
      <c r="Y43" s="10">
        <f>INDEX(DriversGams!$A$5:$AN$23,MATCH(Drivers!$A43,DriversGams!$A$5:$A$23,0),MATCH(Drivers!Y$3,DriversGams!$A$5:$AN$5,0))</f>
        <v>2657.6369988830288</v>
      </c>
      <c r="Z43" s="10">
        <f>INDEX(DriversGams!$A$5:$AN$23,MATCH(Drivers!$A43,DriversGams!$A$5:$A$23,0),MATCH(Drivers!Z$3,DriversGams!$A$5:$AN$5,0))</f>
        <v>2738.2227556178259</v>
      </c>
      <c r="AA43" s="10">
        <f>INDEX(DriversGams!$A$5:$AN$23,MATCH(Drivers!$A43,DriversGams!$A$5:$A$23,0),MATCH(Drivers!AA$3,DriversGams!$A$5:$AN$5,0))</f>
        <v>2825.5217299307878</v>
      </c>
      <c r="AB43" s="10">
        <f>INDEX(DriversGams!$A$5:$AN$23,MATCH(Drivers!$A43,DriversGams!$A$5:$A$23,0),MATCH(Drivers!AB$3,DriversGams!$A$5:$AN$5,0))</f>
        <v>2916.9911800360464</v>
      </c>
      <c r="AC43" s="10">
        <f>INDEX(DriversGams!$A$5:$AN$23,MATCH(Drivers!$A43,DriversGams!$A$5:$A$23,0),MATCH(Drivers!AC$3,DriversGams!$A$5:$AN$5,0))</f>
        <v>3011.4360280421188</v>
      </c>
      <c r="AD43" s="10">
        <f>INDEX(DriversGams!$A$5:$AN$23,MATCH(Drivers!$A43,DriversGams!$A$5:$A$23,0),MATCH(Drivers!AD$3,DriversGams!$A$5:$AN$5,0))</f>
        <v>3109.7034276179147</v>
      </c>
      <c r="AE43" s="10">
        <f>INDEX(DriversGams!$A$5:$AN$23,MATCH(Drivers!$A43,DriversGams!$A$5:$A$23,0),MATCH(Drivers!AE$3,DriversGams!$A$5:$AN$5,0))</f>
        <v>3212.0948942015566</v>
      </c>
      <c r="AF43" s="10">
        <f>INDEX(DriversGams!$A$5:$AN$23,MATCH(Drivers!$A43,DriversGams!$A$5:$A$23,0),MATCH(Drivers!AF$3,DriversGams!$A$5:$AN$5,0))</f>
        <v>3764.8846603929701</v>
      </c>
      <c r="AG43" s="10">
        <f>INDEX(DriversGams!$A$5:$AN$23,MATCH(Drivers!$A43,DriversGams!$A$5:$A$23,0),MATCH(Drivers!AG$3,DriversGams!$A$5:$AN$5,0))</f>
        <v>4436.4415396989971</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54.260779473067501</v>
      </c>
      <c r="E44" s="10">
        <f>INDEX(DriversGams!$A$5:$AN$23,MATCH(Drivers!$A44,DriversGams!$A$5:$A$23,0),MATCH(Drivers!E$3,DriversGams!$A$5:$AN$5,0))</f>
        <v>55.409370503326826</v>
      </c>
      <c r="F44" s="10">
        <f>INDEX(DriversGams!$A$5:$AN$23,MATCH(Drivers!$A44,DriversGams!$A$5:$A$23,0),MATCH(Drivers!F$3,DriversGams!$A$5:$AN$5,0))</f>
        <v>55.881113562382744</v>
      </c>
      <c r="G44" s="10">
        <f>INDEX(DriversGams!$A$5:$AN$23,MATCH(Drivers!$A44,DriversGams!$A$5:$A$23,0),MATCH(Drivers!G$3,DriversGams!$A$5:$AN$5,0))</f>
        <v>56.536292045165226</v>
      </c>
      <c r="H44" s="10">
        <f>INDEX(DriversGams!$A$5:$AN$23,MATCH(Drivers!$A44,DriversGams!$A$5:$A$23,0),MATCH(Drivers!H$3,DriversGams!$A$5:$AN$5,0))</f>
        <v>57.079098828926561</v>
      </c>
      <c r="I44" s="10">
        <f>INDEX(DriversGams!$A$5:$AN$23,MATCH(Drivers!$A44,DriversGams!$A$5:$A$23,0),MATCH(Drivers!I$3,DriversGams!$A$5:$AN$5,0))</f>
        <v>57.731376731304472</v>
      </c>
      <c r="J44" s="10">
        <f>INDEX(DriversGams!$A$5:$AN$23,MATCH(Drivers!$A44,DriversGams!$A$5:$A$23,0),MATCH(Drivers!J$3,DriversGams!$A$5:$AN$5,0))</f>
        <v>57.381751414850143</v>
      </c>
      <c r="K44" s="10">
        <f>INDEX(DriversGams!$A$5:$AN$23,MATCH(Drivers!$A44,DriversGams!$A$5:$A$23,0),MATCH(Drivers!K$3,DriversGams!$A$5:$AN$5,0))</f>
        <v>53.624521334280359</v>
      </c>
      <c r="L44" s="10">
        <f>INDEX(DriversGams!$A$5:$AN$23,MATCH(Drivers!$A44,DriversGams!$A$5:$A$23,0),MATCH(Drivers!L$3,DriversGams!$A$5:$AN$5,0))</f>
        <v>54.857321515795107</v>
      </c>
      <c r="M44" s="10">
        <f>INDEX(DriversGams!$A$5:$AN$23,MATCH(Drivers!$A44,DriversGams!$A$5:$A$23,0),MATCH(Drivers!M$3,DriversGams!$A$5:$AN$5,0))</f>
        <v>55.986789811270057</v>
      </c>
      <c r="N44" s="10">
        <f>INDEX(DriversGams!$A$5:$AN$23,MATCH(Drivers!$A44,DriversGams!$A$5:$A$23,0),MATCH(Drivers!N$3,DriversGams!$A$5:$AN$5,0))</f>
        <v>56.933127626145058</v>
      </c>
      <c r="O44" s="10">
        <f>INDEX(DriversGams!$A$5:$AN$23,MATCH(Drivers!$A44,DriversGams!$A$5:$A$23,0),MATCH(Drivers!O$3,DriversGams!$A$5:$AN$5,0))</f>
        <v>58.002191408420451</v>
      </c>
      <c r="P44" s="10">
        <f>INDEX(DriversGams!$A$5:$AN$23,MATCH(Drivers!$A44,DriversGams!$A$5:$A$23,0),MATCH(Drivers!P$3,DriversGams!$A$5:$AN$5,0))</f>
        <v>59.122464841764646</v>
      </c>
      <c r="Q44" s="10">
        <f>INDEX(DriversGams!$A$5:$AN$23,MATCH(Drivers!$A44,DriversGams!$A$5:$A$23,0),MATCH(Drivers!Q$3,DriversGams!$A$5:$AN$5,0))</f>
        <v>60.223387418743719</v>
      </c>
      <c r="R44" s="10">
        <f>INDEX(DriversGams!$A$5:$AN$23,MATCH(Drivers!$A44,DriversGams!$A$5:$A$23,0),MATCH(Drivers!R$3,DriversGams!$A$5:$AN$5,0))</f>
        <v>61.368369822865063</v>
      </c>
      <c r="S44" s="10">
        <f>INDEX(DriversGams!$A$5:$AN$23,MATCH(Drivers!$A44,DriversGams!$A$5:$A$23,0),MATCH(Drivers!S$3,DriversGams!$A$5:$AN$5,0))</f>
        <v>62.695837438253768</v>
      </c>
      <c r="T44" s="10">
        <f>INDEX(DriversGams!$A$5:$AN$23,MATCH(Drivers!$A44,DriversGams!$A$5:$A$23,0),MATCH(Drivers!T$3,DriversGams!$A$5:$AN$5,0))</f>
        <v>63.810462057336061</v>
      </c>
      <c r="U44" s="10">
        <f>INDEX(DriversGams!$A$5:$AN$23,MATCH(Drivers!$A44,DriversGams!$A$5:$A$23,0),MATCH(Drivers!U$3,DriversGams!$A$5:$AN$5,0))</f>
        <v>64.98330433297474</v>
      </c>
      <c r="V44" s="10">
        <f>INDEX(DriversGams!$A$5:$AN$23,MATCH(Drivers!$A44,DriversGams!$A$5:$A$23,0),MATCH(Drivers!V$3,DriversGams!$A$5:$AN$5,0))</f>
        <v>66.6179768603794</v>
      </c>
      <c r="W44" s="10">
        <f>INDEX(DriversGams!$A$5:$AN$23,MATCH(Drivers!$A44,DriversGams!$A$5:$A$23,0),MATCH(Drivers!W$3,DriversGams!$A$5:$AN$5,0))</f>
        <v>68.384832561625458</v>
      </c>
      <c r="X44" s="10">
        <f>INDEX(DriversGams!$A$5:$AN$23,MATCH(Drivers!$A44,DriversGams!$A$5:$A$23,0),MATCH(Drivers!X$3,DriversGams!$A$5:$AN$5,0))</f>
        <v>70.295527222086832</v>
      </c>
      <c r="Y44" s="10">
        <f>INDEX(DriversGams!$A$5:$AN$23,MATCH(Drivers!$A44,DriversGams!$A$5:$A$23,0),MATCH(Drivers!Y$3,DriversGams!$A$5:$AN$5,0))</f>
        <v>72.404860397638132</v>
      </c>
      <c r="Z44" s="10">
        <f>INDEX(DriversGams!$A$5:$AN$23,MATCH(Drivers!$A44,DriversGams!$A$5:$A$23,0),MATCH(Drivers!Z$3,DriversGams!$A$5:$AN$5,0))</f>
        <v>74.4962400893546</v>
      </c>
      <c r="AA44" s="10">
        <f>INDEX(DriversGams!$A$5:$AN$23,MATCH(Drivers!$A44,DriversGams!$A$5:$A$23,0),MATCH(Drivers!AA$3,DriversGams!$A$5:$AN$5,0))</f>
        <v>76.701268407270064</v>
      </c>
      <c r="AB44" s="10">
        <f>INDEX(DriversGams!$A$5:$AN$23,MATCH(Drivers!$A44,DriversGams!$A$5:$A$23,0),MATCH(Drivers!AB$3,DriversGams!$A$5:$AN$5,0))</f>
        <v>78.956809294601854</v>
      </c>
      <c r="AC44" s="10">
        <f>INDEX(DriversGams!$A$5:$AN$23,MATCH(Drivers!$A44,DriversGams!$A$5:$A$23,0),MATCH(Drivers!AC$3,DriversGams!$A$5:$AN$5,0))</f>
        <v>81.370137791580973</v>
      </c>
      <c r="AD44" s="10">
        <f>INDEX(DriversGams!$A$5:$AN$23,MATCH(Drivers!$A44,DriversGams!$A$5:$A$23,0),MATCH(Drivers!AD$3,DriversGams!$A$5:$AN$5,0))</f>
        <v>83.868677475628218</v>
      </c>
      <c r="AE44" s="10">
        <f>INDEX(DriversGams!$A$5:$AN$23,MATCH(Drivers!$A44,DriversGams!$A$5:$A$23,0),MATCH(Drivers!AE$3,DriversGams!$A$5:$AN$5,0))</f>
        <v>86.455292361056195</v>
      </c>
      <c r="AF44" s="10">
        <f>INDEX(DriversGams!$A$5:$AN$23,MATCH(Drivers!$A44,DriversGams!$A$5:$A$23,0),MATCH(Drivers!AF$3,DriversGams!$A$5:$AN$5,0))</f>
        <v>100.02736685285515</v>
      </c>
      <c r="AG44" s="10">
        <f>INDEX(DriversGams!$A$5:$AN$23,MATCH(Drivers!$A44,DriversGams!$A$5:$A$23,0),MATCH(Drivers!AG$3,DriversGams!$A$5:$AN$5,0))</f>
        <v>117.09772833139185</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96.233855981548317</v>
      </c>
      <c r="E45" s="10">
        <f>INDEX(DriversGams!$A$5:$AN$23,MATCH(Drivers!$A45,DriversGams!$A$5:$A$23,0),MATCH(Drivers!E$3,DriversGams!$A$5:$AN$5,0))</f>
        <v>98.909108289343664</v>
      </c>
      <c r="F45" s="10">
        <f>INDEX(DriversGams!$A$5:$AN$23,MATCH(Drivers!$A45,DriversGams!$A$5:$A$23,0),MATCH(Drivers!F$3,DriversGams!$A$5:$AN$5,0))</f>
        <v>99.872208247188439</v>
      </c>
      <c r="G45" s="10">
        <f>INDEX(DriversGams!$A$5:$AN$23,MATCH(Drivers!$A45,DriversGams!$A$5:$A$23,0),MATCH(Drivers!G$3,DriversGams!$A$5:$AN$5,0))</f>
        <v>102.25045014150652</v>
      </c>
      <c r="H45" s="10">
        <f>INDEX(DriversGams!$A$5:$AN$23,MATCH(Drivers!$A45,DriversGams!$A$5:$A$23,0),MATCH(Drivers!H$3,DriversGams!$A$5:$AN$5,0))</f>
        <v>103.66368470283987</v>
      </c>
      <c r="I45" s="10">
        <f>INDEX(DriversGams!$A$5:$AN$23,MATCH(Drivers!$A45,DriversGams!$A$5:$A$23,0),MATCH(Drivers!I$3,DriversGams!$A$5:$AN$5,0))</f>
        <v>105.29901963499051</v>
      </c>
      <c r="J45" s="10">
        <f>INDEX(DriversGams!$A$5:$AN$23,MATCH(Drivers!$A45,DriversGams!$A$5:$A$23,0),MATCH(Drivers!J$3,DriversGams!$A$5:$AN$5,0))</f>
        <v>104.58501978756459</v>
      </c>
      <c r="K45" s="10">
        <f>INDEX(DriversGams!$A$5:$AN$23,MATCH(Drivers!$A45,DriversGams!$A$5:$A$23,0),MATCH(Drivers!K$3,DriversGams!$A$5:$AN$5,0))</f>
        <v>101.89434843638924</v>
      </c>
      <c r="L45" s="10">
        <f>INDEX(DriversGams!$A$5:$AN$23,MATCH(Drivers!$A45,DriversGams!$A$5:$A$23,0),MATCH(Drivers!L$3,DriversGams!$A$5:$AN$5,0))</f>
        <v>105.00672177697729</v>
      </c>
      <c r="M45" s="10">
        <f>INDEX(DriversGams!$A$5:$AN$23,MATCH(Drivers!$A45,DriversGams!$A$5:$A$23,0),MATCH(Drivers!M$3,DriversGams!$A$5:$AN$5,0))</f>
        <v>107.7174736175796</v>
      </c>
      <c r="N45" s="10">
        <f>INDEX(DriversGams!$A$5:$AN$23,MATCH(Drivers!$A45,DriversGams!$A$5:$A$23,0),MATCH(Drivers!N$3,DriversGams!$A$5:$AN$5,0))</f>
        <v>109.74200828728615</v>
      </c>
      <c r="O45" s="10">
        <f>INDEX(DriversGams!$A$5:$AN$23,MATCH(Drivers!$A45,DriversGams!$A$5:$A$23,0),MATCH(Drivers!O$3,DriversGams!$A$5:$AN$5,0))</f>
        <v>112.06177102833479</v>
      </c>
      <c r="P45" s="10">
        <f>INDEX(DriversGams!$A$5:$AN$23,MATCH(Drivers!$A45,DriversGams!$A$5:$A$23,0),MATCH(Drivers!P$3,DriversGams!$A$5:$AN$5,0))</f>
        <v>114.39453783647758</v>
      </c>
      <c r="Q45" s="10">
        <f>INDEX(DriversGams!$A$5:$AN$23,MATCH(Drivers!$A45,DriversGams!$A$5:$A$23,0),MATCH(Drivers!Q$3,DriversGams!$A$5:$AN$5,0))</f>
        <v>116.62040064477057</v>
      </c>
      <c r="R45" s="10">
        <f>INDEX(DriversGams!$A$5:$AN$23,MATCH(Drivers!$A45,DriversGams!$A$5:$A$23,0),MATCH(Drivers!R$3,DriversGams!$A$5:$AN$5,0))</f>
        <v>118.89376692470091</v>
      </c>
      <c r="S45" s="10">
        <f>INDEX(DriversGams!$A$5:$AN$23,MATCH(Drivers!$A45,DriversGams!$A$5:$A$23,0),MATCH(Drivers!S$3,DriversGams!$A$5:$AN$5,0))</f>
        <v>121.89984661589813</v>
      </c>
      <c r="T45" s="10">
        <f>INDEX(DriversGams!$A$5:$AN$23,MATCH(Drivers!$A45,DriversGams!$A$5:$A$23,0),MATCH(Drivers!T$3,DriversGams!$A$5:$AN$5,0))</f>
        <v>124.19585258220133</v>
      </c>
      <c r="U45" s="10">
        <f>INDEX(DriversGams!$A$5:$AN$23,MATCH(Drivers!$A45,DriversGams!$A$5:$A$23,0),MATCH(Drivers!U$3,DriversGams!$A$5:$AN$5,0))</f>
        <v>126.31365656076358</v>
      </c>
      <c r="V45" s="10">
        <f>INDEX(DriversGams!$A$5:$AN$23,MATCH(Drivers!$A45,DriversGams!$A$5:$A$23,0),MATCH(Drivers!V$3,DriversGams!$A$5:$AN$5,0))</f>
        <v>129.04162424671969</v>
      </c>
      <c r="W45" s="10">
        <f>INDEX(DriversGams!$A$5:$AN$23,MATCH(Drivers!$A45,DriversGams!$A$5:$A$23,0),MATCH(Drivers!W$3,DriversGams!$A$5:$AN$5,0))</f>
        <v>131.86391090787527</v>
      </c>
      <c r="X45" s="10">
        <f>INDEX(DriversGams!$A$5:$AN$23,MATCH(Drivers!$A45,DriversGams!$A$5:$A$23,0),MATCH(Drivers!X$3,DriversGams!$A$5:$AN$5,0))</f>
        <v>134.96960244044487</v>
      </c>
      <c r="Y45" s="10">
        <f>INDEX(DriversGams!$A$5:$AN$23,MATCH(Drivers!$A45,DriversGams!$A$5:$A$23,0),MATCH(Drivers!Y$3,DriversGams!$A$5:$AN$5,0))</f>
        <v>138.47262966291217</v>
      </c>
      <c r="Z45" s="10">
        <f>INDEX(DriversGams!$A$5:$AN$23,MATCH(Drivers!$A45,DriversGams!$A$5:$A$23,0),MATCH(Drivers!Z$3,DriversGams!$A$5:$AN$5,0))</f>
        <v>141.97150099657122</v>
      </c>
      <c r="AA45" s="10">
        <f>INDEX(DriversGams!$A$5:$AN$23,MATCH(Drivers!$A45,DriversGams!$A$5:$A$23,0),MATCH(Drivers!AA$3,DriversGams!$A$5:$AN$5,0))</f>
        <v>145.76626031878729</v>
      </c>
      <c r="AB45" s="10">
        <f>INDEX(DriversGams!$A$5:$AN$23,MATCH(Drivers!$A45,DriversGams!$A$5:$A$23,0),MATCH(Drivers!AB$3,DriversGams!$A$5:$AN$5,0))</f>
        <v>149.53668774892279</v>
      </c>
      <c r="AC45" s="10">
        <f>INDEX(DriversGams!$A$5:$AN$23,MATCH(Drivers!$A45,DriversGams!$A$5:$A$23,0),MATCH(Drivers!AC$3,DriversGams!$A$5:$AN$5,0))</f>
        <v>153.2905639087345</v>
      </c>
      <c r="AD45" s="10">
        <f>INDEX(DriversGams!$A$5:$AN$23,MATCH(Drivers!$A45,DriversGams!$A$5:$A$23,0),MATCH(Drivers!AD$3,DriversGams!$A$5:$AN$5,0))</f>
        <v>157.12083630037799</v>
      </c>
      <c r="AE45" s="10">
        <f>INDEX(DriversGams!$A$5:$AN$23,MATCH(Drivers!$A45,DriversGams!$A$5:$A$23,0),MATCH(Drivers!AE$3,DriversGams!$A$5:$AN$5,0))</f>
        <v>161.02984274654733</v>
      </c>
      <c r="AF45" s="10">
        <f>INDEX(DriversGams!$A$5:$AN$23,MATCH(Drivers!$A45,DriversGams!$A$5:$A$23,0),MATCH(Drivers!AF$3,DriversGams!$A$5:$AN$5,0))</f>
        <v>181.07516006924209</v>
      </c>
      <c r="AG45" s="10">
        <f>INDEX(DriversGams!$A$5:$AN$23,MATCH(Drivers!$A45,DriversGams!$A$5:$A$23,0),MATCH(Drivers!AG$3,DriversGams!$A$5:$AN$5,0))</f>
        <v>204.24940947712329</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1.3437676516256543E-4</v>
      </c>
      <c r="E46" s="10">
        <f>INDEX(DriversGams!$A$5:$AN$23,MATCH(Drivers!$A46,DriversGams!$A$5:$A$23,0),MATCH(Drivers!E$3,DriversGams!$A$5:$AN$5,0))</f>
        <v>1.4923673749738954E-4</v>
      </c>
      <c r="F46" s="10">
        <f>INDEX(DriversGams!$A$5:$AN$23,MATCH(Drivers!$A46,DriversGams!$A$5:$A$23,0),MATCH(Drivers!F$3,DriversGams!$A$5:$AN$5,0))</f>
        <v>1.4894847367804526E-4</v>
      </c>
      <c r="G46" s="10">
        <f>INDEX(DriversGams!$A$5:$AN$23,MATCH(Drivers!$A46,DriversGams!$A$5:$A$23,0),MATCH(Drivers!G$3,DriversGams!$A$5:$AN$5,0))</f>
        <v>1.4927890956856581E-4</v>
      </c>
      <c r="H46" s="10">
        <f>INDEX(DriversGams!$A$5:$AN$23,MATCH(Drivers!$A46,DriversGams!$A$5:$A$23,0),MATCH(Drivers!H$3,DriversGams!$A$5:$AN$5,0))</f>
        <v>1.4827623050322838E-4</v>
      </c>
      <c r="I46" s="10">
        <f>INDEX(DriversGams!$A$5:$AN$23,MATCH(Drivers!$A46,DriversGams!$A$5:$A$23,0),MATCH(Drivers!I$3,DriversGams!$A$5:$AN$5,0))</f>
        <v>1.5504347162980165E-4</v>
      </c>
      <c r="J46" s="10">
        <f>INDEX(DriversGams!$A$5:$AN$23,MATCH(Drivers!$A46,DriversGams!$A$5:$A$23,0),MATCH(Drivers!J$3,DriversGams!$A$5:$AN$5,0))</f>
        <v>1.5645597679827392E-4</v>
      </c>
      <c r="K46" s="10">
        <f>INDEX(DriversGams!$A$5:$AN$23,MATCH(Drivers!$A46,DriversGams!$A$5:$A$23,0),MATCH(Drivers!K$3,DriversGams!$A$5:$AN$5,0))</f>
        <v>1.8087842673255729E-4</v>
      </c>
      <c r="L46" s="10">
        <f>INDEX(DriversGams!$A$5:$AN$23,MATCH(Drivers!$A46,DriversGams!$A$5:$A$23,0),MATCH(Drivers!L$3,DriversGams!$A$5:$AN$5,0))</f>
        <v>1.9130563750704643E-4</v>
      </c>
      <c r="M46" s="10">
        <f>INDEX(DriversGams!$A$5:$AN$23,MATCH(Drivers!$A46,DriversGams!$A$5:$A$23,0),MATCH(Drivers!M$3,DriversGams!$A$5:$AN$5,0))</f>
        <v>1.9004057656762951E-4</v>
      </c>
      <c r="N46" s="10">
        <f>INDEX(DriversGams!$A$5:$AN$23,MATCH(Drivers!$A46,DriversGams!$A$5:$A$23,0),MATCH(Drivers!N$3,DriversGams!$A$5:$AN$5,0))</f>
        <v>1.8975859549437773E-4</v>
      </c>
      <c r="O46" s="10">
        <f>INDEX(DriversGams!$A$5:$AN$23,MATCH(Drivers!$A46,DriversGams!$A$5:$A$23,0),MATCH(Drivers!O$3,DriversGams!$A$5:$AN$5,0))</f>
        <v>1.8634865888572774E-4</v>
      </c>
      <c r="P46" s="10">
        <f>INDEX(DriversGams!$A$5:$AN$23,MATCH(Drivers!$A46,DriversGams!$A$5:$A$23,0),MATCH(Drivers!P$3,DriversGams!$A$5:$AN$5,0))</f>
        <v>1.8879611041076069E-4</v>
      </c>
      <c r="Q46" s="10">
        <f>INDEX(DriversGams!$A$5:$AN$23,MATCH(Drivers!$A46,DriversGams!$A$5:$A$23,0),MATCH(Drivers!Q$3,DriversGams!$A$5:$AN$5,0))</f>
        <v>1.890396000511327E-4</v>
      </c>
      <c r="R46" s="10">
        <f>INDEX(DriversGams!$A$5:$AN$23,MATCH(Drivers!$A46,DriversGams!$A$5:$A$23,0),MATCH(Drivers!R$3,DriversGams!$A$5:$AN$5,0))</f>
        <v>1.8768456577030932E-4</v>
      </c>
      <c r="S46" s="10">
        <f>INDEX(DriversGams!$A$5:$AN$23,MATCH(Drivers!$A46,DriversGams!$A$5:$A$23,0),MATCH(Drivers!S$3,DriversGams!$A$5:$AN$5,0))</f>
        <v>2.1169513326136635E-4</v>
      </c>
      <c r="T46" s="10">
        <f>INDEX(DriversGams!$A$5:$AN$23,MATCH(Drivers!$A46,DriversGams!$A$5:$A$23,0),MATCH(Drivers!T$3,DriversGams!$A$5:$AN$5,0))</f>
        <v>2.0445641472506472E-4</v>
      </c>
      <c r="U46" s="10">
        <f>INDEX(DriversGams!$A$5:$AN$23,MATCH(Drivers!$A46,DriversGams!$A$5:$A$23,0),MATCH(Drivers!U$3,DriversGams!$A$5:$AN$5,0))</f>
        <v>7.865021211015287E-2</v>
      </c>
      <c r="V46" s="10">
        <f>INDEX(DriversGams!$A$5:$AN$23,MATCH(Drivers!$A46,DriversGams!$A$5:$A$23,0),MATCH(Drivers!V$3,DriversGams!$A$5:$AN$5,0))</f>
        <v>0.49958048493055301</v>
      </c>
      <c r="W46" s="10">
        <f>INDEX(DriversGams!$A$5:$AN$23,MATCH(Drivers!$A46,DriversGams!$A$5:$A$23,0),MATCH(Drivers!W$3,DriversGams!$A$5:$AN$5,0))</f>
        <v>0.95040977830086448</v>
      </c>
      <c r="X46" s="10">
        <f>INDEX(DriversGams!$A$5:$AN$23,MATCH(Drivers!$A46,DriversGams!$A$5:$A$23,0),MATCH(Drivers!X$3,DriversGams!$A$5:$AN$5,0))</f>
        <v>1.396286034280277</v>
      </c>
      <c r="Y46" s="10">
        <f>INDEX(DriversGams!$A$5:$AN$23,MATCH(Drivers!$A46,DriversGams!$A$5:$A$23,0),MATCH(Drivers!Y$3,DriversGams!$A$5:$AN$5,0))</f>
        <v>1.8350158498810174</v>
      </c>
      <c r="Z46" s="10">
        <f>INDEX(DriversGams!$A$5:$AN$23,MATCH(Drivers!$A46,DriversGams!$A$5:$A$23,0),MATCH(Drivers!Z$3,DriversGams!$A$5:$AN$5,0))</f>
        <v>2.2644847882912829</v>
      </c>
      <c r="AA46" s="10">
        <f>INDEX(DriversGams!$A$5:$AN$23,MATCH(Drivers!$A46,DriversGams!$A$5:$A$23,0),MATCH(Drivers!AA$3,DriversGams!$A$5:$AN$5,0))</f>
        <v>2.6290709578982998</v>
      </c>
      <c r="AB46" s="10">
        <f>INDEX(DriversGams!$A$5:$AN$23,MATCH(Drivers!$A46,DriversGams!$A$5:$A$23,0),MATCH(Drivers!AB$3,DriversGams!$A$5:$AN$5,0))</f>
        <v>3.076255727537204</v>
      </c>
      <c r="AC46" s="10">
        <f>INDEX(DriversGams!$A$5:$AN$23,MATCH(Drivers!$A46,DriversGams!$A$5:$A$23,0),MATCH(Drivers!AC$3,DriversGams!$A$5:$AN$5,0))</f>
        <v>3.7423208677159665</v>
      </c>
      <c r="AD46" s="10">
        <f>INDEX(DriversGams!$A$5:$AN$23,MATCH(Drivers!$A46,DriversGams!$A$5:$A$23,0),MATCH(Drivers!AD$3,DriversGams!$A$5:$AN$5,0))</f>
        <v>4.4077484874274999</v>
      </c>
      <c r="AE46" s="10">
        <f>INDEX(DriversGams!$A$5:$AN$23,MATCH(Drivers!$A46,DriversGams!$A$5:$A$23,0),MATCH(Drivers!AE$3,DriversGams!$A$5:$AN$5,0))</f>
        <v>5.0736580541307141</v>
      </c>
      <c r="AF46" s="10">
        <f>INDEX(DriversGams!$A$5:$AN$23,MATCH(Drivers!$A46,DriversGams!$A$5:$A$23,0),MATCH(Drivers!AF$3,DriversGams!$A$5:$AN$5,0))</f>
        <v>7.0833997707737533</v>
      </c>
      <c r="AG46" s="10">
        <f>INDEX(DriversGams!$A$5:$AN$23,MATCH(Drivers!$A46,DriversGams!$A$5:$A$23,0),MATCH(Drivers!AG$3,DriversGams!$A$5:$AN$5,0))</f>
        <v>9.8684738450637308</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13.692835116218852</v>
      </c>
      <c r="E47" s="10">
        <f>INDEX(DriversGams!$A$5:$AN$23,MATCH(Drivers!$A47,DriversGams!$A$5:$A$23,0),MATCH(Drivers!E$3,DriversGams!$A$5:$AN$5,0))</f>
        <v>13.913757199294164</v>
      </c>
      <c r="F47" s="10">
        <f>INDEX(DriversGams!$A$5:$AN$23,MATCH(Drivers!$A47,DriversGams!$A$5:$A$23,0),MATCH(Drivers!F$3,DriversGams!$A$5:$AN$5,0))</f>
        <v>14.175060931752725</v>
      </c>
      <c r="G47" s="10">
        <f>INDEX(DriversGams!$A$5:$AN$23,MATCH(Drivers!$A47,DriversGams!$A$5:$A$23,0),MATCH(Drivers!G$3,DriversGams!$A$5:$AN$5,0))</f>
        <v>14.205760779882361</v>
      </c>
      <c r="H47" s="10">
        <f>INDEX(DriversGams!$A$5:$AN$23,MATCH(Drivers!$A47,DriversGams!$A$5:$A$23,0),MATCH(Drivers!H$3,DriversGams!$A$5:$AN$5,0))</f>
        <v>14.316136748972484</v>
      </c>
      <c r="I47" s="10">
        <f>INDEX(DriversGams!$A$5:$AN$23,MATCH(Drivers!$A47,DriversGams!$A$5:$A$23,0),MATCH(Drivers!I$3,DriversGams!$A$5:$AN$5,0))</f>
        <v>14.339287007558232</v>
      </c>
      <c r="J47" s="10">
        <f>INDEX(DriversGams!$A$5:$AN$23,MATCH(Drivers!$A47,DriversGams!$A$5:$A$23,0),MATCH(Drivers!J$3,DriversGams!$A$5:$AN$5,0))</f>
        <v>14.172444959501492</v>
      </c>
      <c r="K47" s="10">
        <f>INDEX(DriversGams!$A$5:$AN$23,MATCH(Drivers!$A47,DriversGams!$A$5:$A$23,0),MATCH(Drivers!K$3,DriversGams!$A$5:$AN$5,0))</f>
        <v>13.116397339944582</v>
      </c>
      <c r="L47" s="10">
        <f>INDEX(DriversGams!$A$5:$AN$23,MATCH(Drivers!$A47,DriversGams!$A$5:$A$23,0),MATCH(Drivers!L$3,DriversGams!$A$5:$AN$5,0))</f>
        <v>13.426902651847518</v>
      </c>
      <c r="M47" s="10">
        <f>INDEX(DriversGams!$A$5:$AN$23,MATCH(Drivers!$A47,DriversGams!$A$5:$A$23,0),MATCH(Drivers!M$3,DriversGams!$A$5:$AN$5,0))</f>
        <v>13.588684979180208</v>
      </c>
      <c r="N47" s="10">
        <f>INDEX(DriversGams!$A$5:$AN$23,MATCH(Drivers!$A47,DriversGams!$A$5:$A$23,0),MATCH(Drivers!N$3,DriversGams!$A$5:$AN$5,0))</f>
        <v>13.730547130948072</v>
      </c>
      <c r="O47" s="10">
        <f>INDEX(DriversGams!$A$5:$AN$23,MATCH(Drivers!$A47,DriversGams!$A$5:$A$23,0),MATCH(Drivers!O$3,DriversGams!$A$5:$AN$5,0))</f>
        <v>13.885617744174631</v>
      </c>
      <c r="P47" s="10">
        <f>INDEX(DriversGams!$A$5:$AN$23,MATCH(Drivers!$A47,DriversGams!$A$5:$A$23,0),MATCH(Drivers!P$3,DriversGams!$A$5:$AN$5,0))</f>
        <v>14.101549191026358</v>
      </c>
      <c r="Q47" s="10">
        <f>INDEX(DriversGams!$A$5:$AN$23,MATCH(Drivers!$A47,DriversGams!$A$5:$A$23,0),MATCH(Drivers!Q$3,DriversGams!$A$5:$AN$5,0))</f>
        <v>14.235464565530275</v>
      </c>
      <c r="R47" s="10">
        <f>INDEX(DriversGams!$A$5:$AN$23,MATCH(Drivers!$A47,DriversGams!$A$5:$A$23,0),MATCH(Drivers!R$3,DriversGams!$A$5:$AN$5,0))</f>
        <v>14.378174356262949</v>
      </c>
      <c r="S47" s="10">
        <f>INDEX(DriversGams!$A$5:$AN$23,MATCH(Drivers!$A47,DriversGams!$A$5:$A$23,0),MATCH(Drivers!S$3,DriversGams!$A$5:$AN$5,0))</f>
        <v>14.730793556591935</v>
      </c>
      <c r="T47" s="10">
        <f>INDEX(DriversGams!$A$5:$AN$23,MATCH(Drivers!$A47,DriversGams!$A$5:$A$23,0),MATCH(Drivers!T$3,DriversGams!$A$5:$AN$5,0))</f>
        <v>14.809043983116581</v>
      </c>
      <c r="U47" s="10">
        <f>INDEX(DriversGams!$A$5:$AN$23,MATCH(Drivers!$A47,DriversGams!$A$5:$A$23,0),MATCH(Drivers!U$3,DriversGams!$A$5:$AN$5,0))</f>
        <v>14.884112146991029</v>
      </c>
      <c r="V47" s="10">
        <f>INDEX(DriversGams!$A$5:$AN$23,MATCH(Drivers!$A47,DriversGams!$A$5:$A$23,0),MATCH(Drivers!V$3,DriversGams!$A$5:$AN$5,0))</f>
        <v>15.025958572911621</v>
      </c>
      <c r="W47" s="10">
        <f>INDEX(DriversGams!$A$5:$AN$23,MATCH(Drivers!$A47,DriversGams!$A$5:$A$23,0),MATCH(Drivers!W$3,DriversGams!$A$5:$AN$5,0))</f>
        <v>15.196658155082536</v>
      </c>
      <c r="X47" s="10">
        <f>INDEX(DriversGams!$A$5:$AN$23,MATCH(Drivers!$A47,DriversGams!$A$5:$A$23,0),MATCH(Drivers!X$3,DriversGams!$A$5:$AN$5,0))</f>
        <v>15.407549202053167</v>
      </c>
      <c r="Y47" s="10">
        <f>INDEX(DriversGams!$A$5:$AN$23,MATCH(Drivers!$A47,DriversGams!$A$5:$A$23,0),MATCH(Drivers!Y$3,DriversGams!$A$5:$AN$5,0))</f>
        <v>15.661087294900888</v>
      </c>
      <c r="Z47" s="10">
        <f>INDEX(DriversGams!$A$5:$AN$23,MATCH(Drivers!$A47,DriversGams!$A$5:$A$23,0),MATCH(Drivers!Z$3,DriversGams!$A$5:$AN$5,0))</f>
        <v>15.897008423654338</v>
      </c>
      <c r="AA47" s="10">
        <f>INDEX(DriversGams!$A$5:$AN$23,MATCH(Drivers!$A47,DriversGams!$A$5:$A$23,0),MATCH(Drivers!AA$3,DriversGams!$A$5:$AN$5,0))</f>
        <v>16.147594961629991</v>
      </c>
      <c r="AB47" s="10">
        <f>INDEX(DriversGams!$A$5:$AN$23,MATCH(Drivers!$A47,DriversGams!$A$5:$A$23,0),MATCH(Drivers!AB$3,DriversGams!$A$5:$AN$5,0))</f>
        <v>16.428949631673596</v>
      </c>
      <c r="AC47" s="10">
        <f>INDEX(DriversGams!$A$5:$AN$23,MATCH(Drivers!$A47,DriversGams!$A$5:$A$23,0),MATCH(Drivers!AC$3,DriversGams!$A$5:$AN$5,0))</f>
        <v>16.731724896019728</v>
      </c>
      <c r="AD47" s="10">
        <f>INDEX(DriversGams!$A$5:$AN$23,MATCH(Drivers!$A47,DriversGams!$A$5:$A$23,0),MATCH(Drivers!AD$3,DriversGams!$A$5:$AN$5,0))</f>
        <v>17.049778082871498</v>
      </c>
      <c r="AE47" s="10">
        <f>INDEX(DriversGams!$A$5:$AN$23,MATCH(Drivers!$A47,DriversGams!$A$5:$A$23,0),MATCH(Drivers!AE$3,DriversGams!$A$5:$AN$5,0))</f>
        <v>17.382281071046059</v>
      </c>
      <c r="AF47" s="10">
        <f>INDEX(DriversGams!$A$5:$AN$23,MATCH(Drivers!$A47,DriversGams!$A$5:$A$23,0),MATCH(Drivers!AF$3,DriversGams!$A$5:$AN$5,0))</f>
        <v>19.172705629411862</v>
      </c>
      <c r="AG47" s="10">
        <f>INDEX(DriversGams!$A$5:$AN$23,MATCH(Drivers!$A47,DriversGams!$A$5:$A$23,0),MATCH(Drivers!AG$3,DriversGams!$A$5:$AN$5,0))</f>
        <v>21.704429201050853</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209.76150967334931</v>
      </c>
      <c r="E48" s="10">
        <f>INDEX(DriversGams!$A$5:$AN$23,MATCH(Drivers!$A48,DriversGams!$A$5:$A$23,0),MATCH(Drivers!E$3,DriversGams!$A$5:$AN$5,0))</f>
        <v>210.04869603868352</v>
      </c>
      <c r="F48" s="10">
        <f>INDEX(DriversGams!$A$5:$AN$23,MATCH(Drivers!$A48,DriversGams!$A$5:$A$23,0),MATCH(Drivers!F$3,DriversGams!$A$5:$AN$5,0))</f>
        <v>214.98972060349701</v>
      </c>
      <c r="G48" s="10">
        <f>INDEX(DriversGams!$A$5:$AN$23,MATCH(Drivers!$A48,DriversGams!$A$5:$A$23,0),MATCH(Drivers!G$3,DriversGams!$A$5:$AN$5,0))</f>
        <v>211.17322423427757</v>
      </c>
      <c r="H48" s="10">
        <f>INDEX(DriversGams!$A$5:$AN$23,MATCH(Drivers!$A48,DriversGams!$A$5:$A$23,0),MATCH(Drivers!H$3,DriversGams!$A$5:$AN$5,0))</f>
        <v>216.7022221168896</v>
      </c>
      <c r="I48" s="10">
        <f>INDEX(DriversGams!$A$5:$AN$23,MATCH(Drivers!$A48,DriversGams!$A$5:$A$23,0),MATCH(Drivers!I$3,DriversGams!$A$5:$AN$5,0))</f>
        <v>215.07774784487731</v>
      </c>
      <c r="J48" s="10">
        <f>INDEX(DriversGams!$A$5:$AN$23,MATCH(Drivers!$A48,DriversGams!$A$5:$A$23,0),MATCH(Drivers!J$3,DriversGams!$A$5:$AN$5,0))</f>
        <v>211.44820368169638</v>
      </c>
      <c r="K48" s="10">
        <f>INDEX(DriversGams!$A$5:$AN$23,MATCH(Drivers!$A48,DriversGams!$A$5:$A$23,0),MATCH(Drivers!K$3,DriversGams!$A$5:$AN$5,0))</f>
        <v>198.88234695271115</v>
      </c>
      <c r="L48" s="10">
        <f>INDEX(DriversGams!$A$5:$AN$23,MATCH(Drivers!$A48,DriversGams!$A$5:$A$23,0),MATCH(Drivers!L$3,DriversGams!$A$5:$AN$5,0))</f>
        <v>202.37896193392456</v>
      </c>
      <c r="M48" s="10">
        <f>INDEX(DriversGams!$A$5:$AN$23,MATCH(Drivers!$A48,DriversGams!$A$5:$A$23,0),MATCH(Drivers!M$3,DriversGams!$A$5:$AN$5,0))</f>
        <v>205.03223335520985</v>
      </c>
      <c r="N48" s="10">
        <f>INDEX(DriversGams!$A$5:$AN$23,MATCH(Drivers!$A48,DriversGams!$A$5:$A$23,0),MATCH(Drivers!N$3,DriversGams!$A$5:$AN$5,0))</f>
        <v>207.02299700066567</v>
      </c>
      <c r="O48" s="10">
        <f>INDEX(DriversGams!$A$5:$AN$23,MATCH(Drivers!$A48,DriversGams!$A$5:$A$23,0),MATCH(Drivers!O$3,DriversGams!$A$5:$AN$5,0))</f>
        <v>209.21781708687843</v>
      </c>
      <c r="P48" s="10">
        <f>INDEX(DriversGams!$A$5:$AN$23,MATCH(Drivers!$A48,DriversGams!$A$5:$A$23,0),MATCH(Drivers!P$3,DriversGams!$A$5:$AN$5,0))</f>
        <v>211.56093456484726</v>
      </c>
      <c r="Q48" s="10">
        <f>INDEX(DriversGams!$A$5:$AN$23,MATCH(Drivers!$A48,DriversGams!$A$5:$A$23,0),MATCH(Drivers!Q$3,DriversGams!$A$5:$AN$5,0))</f>
        <v>213.48801237893338</v>
      </c>
      <c r="R48" s="10">
        <f>INDEX(DriversGams!$A$5:$AN$23,MATCH(Drivers!$A48,DriversGams!$A$5:$A$23,0),MATCH(Drivers!R$3,DriversGams!$A$5:$AN$5,0))</f>
        <v>215.35711907447791</v>
      </c>
      <c r="S48" s="10">
        <f>INDEX(DriversGams!$A$5:$AN$23,MATCH(Drivers!$A48,DriversGams!$A$5:$A$23,0),MATCH(Drivers!S$3,DriversGams!$A$5:$AN$5,0))</f>
        <v>218.48803531147564</v>
      </c>
      <c r="T48" s="10">
        <f>INDEX(DriversGams!$A$5:$AN$23,MATCH(Drivers!$A48,DriversGams!$A$5:$A$23,0),MATCH(Drivers!T$3,DriversGams!$A$5:$AN$5,0))</f>
        <v>220.19286440486377</v>
      </c>
      <c r="U48" s="10">
        <f>INDEX(DriversGams!$A$5:$AN$23,MATCH(Drivers!$A48,DriversGams!$A$5:$A$23,0),MATCH(Drivers!U$3,DriversGams!$A$5:$AN$5,0))</f>
        <v>221.57830465632983</v>
      </c>
      <c r="V48" s="10">
        <f>INDEX(DriversGams!$A$5:$AN$23,MATCH(Drivers!$A48,DriversGams!$A$5:$A$23,0),MATCH(Drivers!V$3,DriversGams!$A$5:$AN$5,0))</f>
        <v>223.88975350641135</v>
      </c>
      <c r="W48" s="10">
        <f>INDEX(DriversGams!$A$5:$AN$23,MATCH(Drivers!$A48,DriversGams!$A$5:$A$23,0),MATCH(Drivers!W$3,DriversGams!$A$5:$AN$5,0))</f>
        <v>226.32499074600582</v>
      </c>
      <c r="X48" s="10">
        <f>INDEX(DriversGams!$A$5:$AN$23,MATCH(Drivers!$A48,DriversGams!$A$5:$A$23,0),MATCH(Drivers!X$3,DriversGams!$A$5:$AN$5,0))</f>
        <v>229.06884037861099</v>
      </c>
      <c r="Y48" s="10">
        <f>INDEX(DriversGams!$A$5:$AN$23,MATCH(Drivers!$A48,DriversGams!$A$5:$A$23,0),MATCH(Drivers!Y$3,DriversGams!$A$5:$AN$5,0))</f>
        <v>232.30416500355452</v>
      </c>
      <c r="Z48" s="10">
        <f>INDEX(DriversGams!$A$5:$AN$23,MATCH(Drivers!$A48,DriversGams!$A$5:$A$23,0),MATCH(Drivers!Z$3,DriversGams!$A$5:$AN$5,0))</f>
        <v>235.34447917064352</v>
      </c>
      <c r="AA48" s="10">
        <f>INDEX(DriversGams!$A$5:$AN$23,MATCH(Drivers!$A48,DriversGams!$A$5:$A$23,0),MATCH(Drivers!AA$3,DriversGams!$A$5:$AN$5,0))</f>
        <v>238.73049283122629</v>
      </c>
      <c r="AB48" s="10">
        <f>INDEX(DriversGams!$A$5:$AN$23,MATCH(Drivers!$A48,DriversGams!$A$5:$A$23,0),MATCH(Drivers!AB$3,DriversGams!$A$5:$AN$5,0))</f>
        <v>242.04002190999694</v>
      </c>
      <c r="AC48" s="10">
        <f>INDEX(DriversGams!$A$5:$AN$23,MATCH(Drivers!$A48,DriversGams!$A$5:$A$23,0),MATCH(Drivers!AC$3,DriversGams!$A$5:$AN$5,0))</f>
        <v>245.87246214944992</v>
      </c>
      <c r="AD48" s="10">
        <f>INDEX(DriversGams!$A$5:$AN$23,MATCH(Drivers!$A48,DriversGams!$A$5:$A$23,0),MATCH(Drivers!AD$3,DriversGams!$A$5:$AN$5,0))</f>
        <v>249.93857694014827</v>
      </c>
      <c r="AE48" s="10">
        <f>INDEX(DriversGams!$A$5:$AN$23,MATCH(Drivers!$A48,DriversGams!$A$5:$A$23,0),MATCH(Drivers!AE$3,DriversGams!$A$5:$AN$5,0))</f>
        <v>254.24313318574528</v>
      </c>
      <c r="AF48" s="10">
        <f>INDEX(DriversGams!$A$5:$AN$23,MATCH(Drivers!$A48,DriversGams!$A$5:$A$23,0),MATCH(Drivers!AF$3,DriversGams!$A$5:$AN$5,0))</f>
        <v>277.12459520352047</v>
      </c>
      <c r="AG48" s="10">
        <f>INDEX(DriversGams!$A$5:$AN$23,MATCH(Drivers!$A48,DriversGams!$A$5:$A$23,0),MATCH(Drivers!AG$3,DriversGams!$A$5:$AN$5,0))</f>
        <v>312.09247785409622</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8.4810678483802047</v>
      </c>
      <c r="E49" s="10">
        <f>INDEX(DriversGams!$A$5:$AN$23,MATCH(Drivers!$A49,DriversGams!$A$5:$A$23,0),MATCH(Drivers!E$3,DriversGams!$A$5:$AN$5,0))</f>
        <v>7.7031254178893276</v>
      </c>
      <c r="F49" s="10">
        <f>INDEX(DriversGams!$A$5:$AN$23,MATCH(Drivers!$A49,DriversGams!$A$5:$A$23,0),MATCH(Drivers!F$3,DriversGams!$A$5:$AN$5,0))</f>
        <v>7.7991970508214727</v>
      </c>
      <c r="G49" s="10">
        <f>INDEX(DriversGams!$A$5:$AN$23,MATCH(Drivers!$A49,DriversGams!$A$5:$A$23,0),MATCH(Drivers!G$3,DriversGams!$A$5:$AN$5,0))</f>
        <v>7.528119745234612</v>
      </c>
      <c r="H49" s="10">
        <f>INDEX(DriversGams!$A$5:$AN$23,MATCH(Drivers!$A49,DriversGams!$A$5:$A$23,0),MATCH(Drivers!H$3,DriversGams!$A$5:$AN$5,0))</f>
        <v>7.1829578098093751</v>
      </c>
      <c r="I49" s="10">
        <f>INDEX(DriversGams!$A$5:$AN$23,MATCH(Drivers!$A49,DriversGams!$A$5:$A$23,0),MATCH(Drivers!I$3,DriversGams!$A$5:$AN$5,0))</f>
        <v>6.9899289677909255</v>
      </c>
      <c r="J49" s="10">
        <f>INDEX(DriversGams!$A$5:$AN$23,MATCH(Drivers!$A49,DriversGams!$A$5:$A$23,0),MATCH(Drivers!J$3,DriversGams!$A$5:$AN$5,0))</f>
        <v>6.6315540286370016</v>
      </c>
      <c r="K49" s="10">
        <f>INDEX(DriversGams!$A$5:$AN$23,MATCH(Drivers!$A49,DriversGams!$A$5:$A$23,0),MATCH(Drivers!K$3,DriversGams!$A$5:$AN$5,0))</f>
        <v>5.9557382920706106</v>
      </c>
      <c r="L49" s="10">
        <f>INDEX(DriversGams!$A$5:$AN$23,MATCH(Drivers!$A49,DriversGams!$A$5:$A$23,0),MATCH(Drivers!L$3,DriversGams!$A$5:$AN$5,0))</f>
        <v>6.175255176247151</v>
      </c>
      <c r="M49" s="10">
        <f>INDEX(DriversGams!$A$5:$AN$23,MATCH(Drivers!$A49,DriversGams!$A$5:$A$23,0),MATCH(Drivers!M$3,DriversGams!$A$5:$AN$5,0))</f>
        <v>6.2844175258228754</v>
      </c>
      <c r="N49" s="10">
        <f>INDEX(DriversGams!$A$5:$AN$23,MATCH(Drivers!$A49,DriversGams!$A$5:$A$23,0),MATCH(Drivers!N$3,DriversGams!$A$5:$AN$5,0))</f>
        <v>6.3597299758389259</v>
      </c>
      <c r="O49" s="10">
        <f>INDEX(DriversGams!$A$5:$AN$23,MATCH(Drivers!$A49,DriversGams!$A$5:$A$23,0),MATCH(Drivers!O$3,DriversGams!$A$5:$AN$5,0))</f>
        <v>6.4096241214685223</v>
      </c>
      <c r="P49" s="10">
        <f>INDEX(DriversGams!$A$5:$AN$23,MATCH(Drivers!$A49,DriversGams!$A$5:$A$23,0),MATCH(Drivers!P$3,DriversGams!$A$5:$AN$5,0))</f>
        <v>6.5117158492644824</v>
      </c>
      <c r="Q49" s="10">
        <f>INDEX(DriversGams!$A$5:$AN$23,MATCH(Drivers!$A49,DriversGams!$A$5:$A$23,0),MATCH(Drivers!Q$3,DriversGams!$A$5:$AN$5,0))</f>
        <v>6.5812132687836753</v>
      </c>
      <c r="R49" s="10">
        <f>INDEX(DriversGams!$A$5:$AN$23,MATCH(Drivers!$A49,DriversGams!$A$5:$A$23,0),MATCH(Drivers!R$3,DriversGams!$A$5:$AN$5,0))</f>
        <v>6.622059933144592</v>
      </c>
      <c r="S49" s="10">
        <f>INDEX(DriversGams!$A$5:$AN$23,MATCH(Drivers!$A49,DriversGams!$A$5:$A$23,0),MATCH(Drivers!S$3,DriversGams!$A$5:$AN$5,0))</f>
        <v>6.9221478494030526</v>
      </c>
      <c r="T49" s="10">
        <f>INDEX(DriversGams!$A$5:$AN$23,MATCH(Drivers!$A49,DriversGams!$A$5:$A$23,0),MATCH(Drivers!T$3,DriversGams!$A$5:$AN$5,0))</f>
        <v>6.948173089092152</v>
      </c>
      <c r="U49" s="10">
        <f>INDEX(DriversGams!$A$5:$AN$23,MATCH(Drivers!$A49,DriversGams!$A$5:$A$23,0),MATCH(Drivers!U$3,DriversGams!$A$5:$AN$5,0))</f>
        <v>6.8974249657673923</v>
      </c>
      <c r="V49" s="10">
        <f>INDEX(DriversGams!$A$5:$AN$23,MATCH(Drivers!$A49,DriversGams!$A$5:$A$23,0),MATCH(Drivers!V$3,DriversGams!$A$5:$AN$5,0))</f>
        <v>6.8425635756196392</v>
      </c>
      <c r="W49" s="10">
        <f>INDEX(DriversGams!$A$5:$AN$23,MATCH(Drivers!$A49,DriversGams!$A$5:$A$23,0),MATCH(Drivers!W$3,DriversGams!$A$5:$AN$5,0))</f>
        <v>6.7853957647094152</v>
      </c>
      <c r="X49" s="10">
        <f>INDEX(DriversGams!$A$5:$AN$23,MATCH(Drivers!$A49,DriversGams!$A$5:$A$23,0),MATCH(Drivers!X$3,DriversGams!$A$5:$AN$5,0))</f>
        <v>6.7535419664253356</v>
      </c>
      <c r="Y49" s="10">
        <f>INDEX(DriversGams!$A$5:$AN$23,MATCH(Drivers!$A49,DriversGams!$A$5:$A$23,0),MATCH(Drivers!Y$3,DriversGams!$A$5:$AN$5,0))</f>
        <v>6.7701521568284466</v>
      </c>
      <c r="Z49" s="10">
        <f>INDEX(DriversGams!$A$5:$AN$23,MATCH(Drivers!$A49,DriversGams!$A$5:$A$23,0),MATCH(Drivers!Z$3,DriversGams!$A$5:$AN$5,0))</f>
        <v>6.7897599148495438</v>
      </c>
      <c r="AA49" s="10">
        <f>INDEX(DriversGams!$A$5:$AN$23,MATCH(Drivers!$A49,DriversGams!$A$5:$A$23,0),MATCH(Drivers!AA$3,DriversGams!$A$5:$AN$5,0))</f>
        <v>6.8084112539764465</v>
      </c>
      <c r="AB49" s="10">
        <f>INDEX(DriversGams!$A$5:$AN$23,MATCH(Drivers!$A49,DriversGams!$A$5:$A$23,0),MATCH(Drivers!AB$3,DriversGams!$A$5:$AN$5,0))</f>
        <v>6.7747947472242611</v>
      </c>
      <c r="AC49" s="10">
        <f>INDEX(DriversGams!$A$5:$AN$23,MATCH(Drivers!$A49,DriversGams!$A$5:$A$23,0),MATCH(Drivers!AC$3,DriversGams!$A$5:$AN$5,0))</f>
        <v>6.7454486631216595</v>
      </c>
      <c r="AD49" s="10">
        <f>INDEX(DriversGams!$A$5:$AN$23,MATCH(Drivers!$A49,DriversGams!$A$5:$A$23,0),MATCH(Drivers!AD$3,DriversGams!$A$5:$AN$5,0))</f>
        <v>6.7177156740171977</v>
      </c>
      <c r="AE49" s="10">
        <f>INDEX(DriversGams!$A$5:$AN$23,MATCH(Drivers!$A49,DriversGams!$A$5:$A$23,0),MATCH(Drivers!AE$3,DriversGams!$A$5:$AN$5,0))</f>
        <v>6.6933660277066727</v>
      </c>
      <c r="AF49" s="10">
        <f>INDEX(DriversGams!$A$5:$AN$23,MATCH(Drivers!$A49,DriversGams!$A$5:$A$23,0),MATCH(Drivers!AF$3,DriversGams!$A$5:$AN$5,0))</f>
        <v>6.8225398709559224</v>
      </c>
      <c r="AG49" s="10">
        <f>INDEX(DriversGams!$A$5:$AN$23,MATCH(Drivers!$A49,DriversGams!$A$5:$A$23,0),MATCH(Drivers!AG$3,DriversGams!$A$5:$AN$5,0))</f>
        <v>7.4259155192813218</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14.439474869195578</v>
      </c>
      <c r="E50" s="10">
        <f>INDEX(DriversGams!$A$5:$AN$23,MATCH(Drivers!$A50,DriversGams!$A$5:$A$23,0),MATCH(Drivers!E$3,DriversGams!$A$5:$AN$5,0))</f>
        <v>14.64260127526696</v>
      </c>
      <c r="F50" s="10">
        <f>INDEX(DriversGams!$A$5:$AN$23,MATCH(Drivers!$A50,DriversGams!$A$5:$A$23,0),MATCH(Drivers!F$3,DriversGams!$A$5:$AN$5,0))</f>
        <v>14.744379595081325</v>
      </c>
      <c r="G50" s="10">
        <f>INDEX(DriversGams!$A$5:$AN$23,MATCH(Drivers!$A50,DriversGams!$A$5:$A$23,0),MATCH(Drivers!G$3,DriversGams!$A$5:$AN$5,0))</f>
        <v>14.892976425188603</v>
      </c>
      <c r="H50" s="10">
        <f>INDEX(DriversGams!$A$5:$AN$23,MATCH(Drivers!$A50,DriversGams!$A$5:$A$23,0),MATCH(Drivers!H$3,DriversGams!$A$5:$AN$5,0))</f>
        <v>15.06446526770867</v>
      </c>
      <c r="I50" s="10">
        <f>INDEX(DriversGams!$A$5:$AN$23,MATCH(Drivers!$A50,DriversGams!$A$5:$A$23,0),MATCH(Drivers!I$3,DriversGams!$A$5:$AN$5,0))</f>
        <v>15.204010504471841</v>
      </c>
      <c r="J50" s="10">
        <f>INDEX(DriversGams!$A$5:$AN$23,MATCH(Drivers!$A50,DriversGams!$A$5:$A$23,0),MATCH(Drivers!J$3,DriversGams!$A$5:$AN$5,0))</f>
        <v>15.122104347728262</v>
      </c>
      <c r="K50" s="10">
        <f>INDEX(DriversGams!$A$5:$AN$23,MATCH(Drivers!$A50,DriversGams!$A$5:$A$23,0),MATCH(Drivers!K$3,DriversGams!$A$5:$AN$5,0))</f>
        <v>13.965831242302574</v>
      </c>
      <c r="L50" s="10">
        <f>INDEX(DriversGams!$A$5:$AN$23,MATCH(Drivers!$A50,DriversGams!$A$5:$A$23,0),MATCH(Drivers!L$3,DriversGams!$A$5:$AN$5,0))</f>
        <v>14.284221143508738</v>
      </c>
      <c r="M50" s="10">
        <f>INDEX(DriversGams!$A$5:$AN$23,MATCH(Drivers!$A50,DriversGams!$A$5:$A$23,0),MATCH(Drivers!M$3,DriversGams!$A$5:$AN$5,0))</f>
        <v>14.569372947027162</v>
      </c>
      <c r="N50" s="10">
        <f>INDEX(DriversGams!$A$5:$AN$23,MATCH(Drivers!$A50,DriversGams!$A$5:$A$23,0),MATCH(Drivers!N$3,DriversGams!$A$5:$AN$5,0))</f>
        <v>14.819487371692379</v>
      </c>
      <c r="O50" s="10">
        <f>INDEX(DriversGams!$A$5:$AN$23,MATCH(Drivers!$A50,DriversGams!$A$5:$A$23,0),MATCH(Drivers!O$3,DriversGams!$A$5:$AN$5,0))</f>
        <v>15.111665084054932</v>
      </c>
      <c r="P50" s="10">
        <f>INDEX(DriversGams!$A$5:$AN$23,MATCH(Drivers!$A50,DriversGams!$A$5:$A$23,0),MATCH(Drivers!P$3,DriversGams!$A$5:$AN$5,0))</f>
        <v>15.399095716012008</v>
      </c>
      <c r="Q50" s="10">
        <f>INDEX(DriversGams!$A$5:$AN$23,MATCH(Drivers!$A50,DriversGams!$A$5:$A$23,0),MATCH(Drivers!Q$3,DriversGams!$A$5:$AN$5,0))</f>
        <v>15.709578589784925</v>
      </c>
      <c r="R50" s="10">
        <f>INDEX(DriversGams!$A$5:$AN$23,MATCH(Drivers!$A50,DriversGams!$A$5:$A$23,0),MATCH(Drivers!R$3,DriversGams!$A$5:$AN$5,0))</f>
        <v>16.023792505456942</v>
      </c>
      <c r="S50" s="10">
        <f>INDEX(DriversGams!$A$5:$AN$23,MATCH(Drivers!$A50,DriversGams!$A$5:$A$23,0),MATCH(Drivers!S$3,DriversGams!$A$5:$AN$5,0))</f>
        <v>16.231790480873254</v>
      </c>
      <c r="T50" s="10">
        <f>INDEX(DriversGams!$A$5:$AN$23,MATCH(Drivers!$A50,DriversGams!$A$5:$A$23,0),MATCH(Drivers!T$3,DriversGams!$A$5:$AN$5,0))</f>
        <v>16.547970108187226</v>
      </c>
      <c r="U50" s="10">
        <f>INDEX(DriversGams!$A$5:$AN$23,MATCH(Drivers!$A50,DriversGams!$A$5:$A$23,0),MATCH(Drivers!U$3,DriversGams!$A$5:$AN$5,0))</f>
        <v>16.898910460588681</v>
      </c>
      <c r="V50" s="10">
        <f>INDEX(DriversGams!$A$5:$AN$23,MATCH(Drivers!$A50,DriversGams!$A$5:$A$23,0),MATCH(Drivers!V$3,DriversGams!$A$5:$AN$5,0))</f>
        <v>17.309484307164936</v>
      </c>
      <c r="W50" s="10">
        <f>INDEX(DriversGams!$A$5:$AN$23,MATCH(Drivers!$A50,DriversGams!$A$5:$A$23,0),MATCH(Drivers!W$3,DriversGams!$A$5:$AN$5,0))</f>
        <v>17.749614143731442</v>
      </c>
      <c r="X50" s="10">
        <f>INDEX(DriversGams!$A$5:$AN$23,MATCH(Drivers!$A50,DriversGams!$A$5:$A$23,0),MATCH(Drivers!X$3,DriversGams!$A$5:$AN$5,0))</f>
        <v>18.183648567357256</v>
      </c>
      <c r="Y50" s="10">
        <f>INDEX(DriversGams!$A$5:$AN$23,MATCH(Drivers!$A50,DriversGams!$A$5:$A$23,0),MATCH(Drivers!Y$3,DriversGams!$A$5:$AN$5,0))</f>
        <v>18.640756915847852</v>
      </c>
      <c r="Z50" s="10">
        <f>INDEX(DriversGams!$A$5:$AN$23,MATCH(Drivers!$A50,DriversGams!$A$5:$A$23,0),MATCH(Drivers!Z$3,DriversGams!$A$5:$AN$5,0))</f>
        <v>19.074479123210768</v>
      </c>
      <c r="AA50" s="10">
        <f>INDEX(DriversGams!$A$5:$AN$23,MATCH(Drivers!$A50,DriversGams!$A$5:$A$23,0),MATCH(Drivers!AA$3,DriversGams!$A$5:$AN$5,0))</f>
        <v>19.541445095230394</v>
      </c>
      <c r="AB50" s="10">
        <f>INDEX(DriversGams!$A$5:$AN$23,MATCH(Drivers!$A50,DriversGams!$A$5:$A$23,0),MATCH(Drivers!AB$3,DriversGams!$A$5:$AN$5,0))</f>
        <v>20.041072573730936</v>
      </c>
      <c r="AC50" s="10">
        <f>INDEX(DriversGams!$A$5:$AN$23,MATCH(Drivers!$A50,DriversGams!$A$5:$A$23,0),MATCH(Drivers!AC$3,DriversGams!$A$5:$AN$5,0))</f>
        <v>20.547444993710943</v>
      </c>
      <c r="AD50" s="10">
        <f>INDEX(DriversGams!$A$5:$AN$23,MATCH(Drivers!$A50,DriversGams!$A$5:$A$23,0),MATCH(Drivers!AD$3,DriversGams!$A$5:$AN$5,0))</f>
        <v>21.07235166151083</v>
      </c>
      <c r="AE50" s="10">
        <f>INDEX(DriversGams!$A$5:$AN$23,MATCH(Drivers!$A50,DriversGams!$A$5:$A$23,0),MATCH(Drivers!AE$3,DriversGams!$A$5:$AN$5,0))</f>
        <v>21.616419179431041</v>
      </c>
      <c r="AF50" s="10">
        <f>INDEX(DriversGams!$A$5:$AN$23,MATCH(Drivers!$A50,DriversGams!$A$5:$A$23,0),MATCH(Drivers!AF$3,DriversGams!$A$5:$AN$5,0))</f>
        <v>24.824673650252063</v>
      </c>
      <c r="AG50" s="10">
        <f>INDEX(DriversGams!$A$5:$AN$23,MATCH(Drivers!$A50,DriversGams!$A$5:$A$23,0),MATCH(Drivers!AG$3,DriversGams!$A$5:$AN$5,0))</f>
        <v>28.910234724382075</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241.60402260805594</v>
      </c>
      <c r="E51" s="10">
        <f>INDEX(DriversGams!$A$5:$AN$23,MATCH(Drivers!$A51,DriversGams!$A$5:$A$23,0),MATCH(Drivers!E$3,DriversGams!$A$5:$AN$5,0))</f>
        <v>246.09333599148152</v>
      </c>
      <c r="F51" s="10">
        <f>INDEX(DriversGams!$A$5:$AN$23,MATCH(Drivers!$A51,DriversGams!$A$5:$A$23,0),MATCH(Drivers!F$3,DriversGams!$A$5:$AN$5,0))</f>
        <v>248.36786572187697</v>
      </c>
      <c r="G51" s="10">
        <f>INDEX(DriversGams!$A$5:$AN$23,MATCH(Drivers!$A51,DriversGams!$A$5:$A$23,0),MATCH(Drivers!G$3,DriversGams!$A$5:$AN$5,0))</f>
        <v>250.95738553936741</v>
      </c>
      <c r="H51" s="10">
        <f>INDEX(DriversGams!$A$5:$AN$23,MATCH(Drivers!$A51,DriversGams!$A$5:$A$23,0),MATCH(Drivers!H$3,DriversGams!$A$5:$AN$5,0))</f>
        <v>253.04670147512599</v>
      </c>
      <c r="I51" s="10">
        <f>INDEX(DriversGams!$A$5:$AN$23,MATCH(Drivers!$A51,DriversGams!$A$5:$A$23,0),MATCH(Drivers!I$3,DriversGams!$A$5:$AN$5,0))</f>
        <v>255.42704363675574</v>
      </c>
      <c r="J51" s="10">
        <f>INDEX(DriversGams!$A$5:$AN$23,MATCH(Drivers!$A51,DriversGams!$A$5:$A$23,0),MATCH(Drivers!J$3,DriversGams!$A$5:$AN$5,0))</f>
        <v>253.64313301415575</v>
      </c>
      <c r="K51" s="10">
        <f>INDEX(DriversGams!$A$5:$AN$23,MATCH(Drivers!$A51,DriversGams!$A$5:$A$23,0),MATCH(Drivers!K$3,DriversGams!$A$5:$AN$5,0))</f>
        <v>232.80119667019358</v>
      </c>
      <c r="L51" s="10">
        <f>INDEX(DriversGams!$A$5:$AN$23,MATCH(Drivers!$A51,DriversGams!$A$5:$A$23,0),MATCH(Drivers!L$3,DriversGams!$A$5:$AN$5,0))</f>
        <v>238.77621594597844</v>
      </c>
      <c r="M51" s="10">
        <f>INDEX(DriversGams!$A$5:$AN$23,MATCH(Drivers!$A51,DriversGams!$A$5:$A$23,0),MATCH(Drivers!M$3,DriversGams!$A$5:$AN$5,0))</f>
        <v>244.07130289369496</v>
      </c>
      <c r="N51" s="10">
        <f>INDEX(DriversGams!$A$5:$AN$23,MATCH(Drivers!$A51,DriversGams!$A$5:$A$23,0),MATCH(Drivers!N$3,DriversGams!$A$5:$AN$5,0))</f>
        <v>248.63038935163564</v>
      </c>
      <c r="O51" s="10">
        <f>INDEX(DriversGams!$A$5:$AN$23,MATCH(Drivers!$A51,DriversGams!$A$5:$A$23,0),MATCH(Drivers!O$3,DriversGams!$A$5:$AN$5,0))</f>
        <v>253.83806564964399</v>
      </c>
      <c r="P51" s="10">
        <f>INDEX(DriversGams!$A$5:$AN$23,MATCH(Drivers!$A51,DriversGams!$A$5:$A$23,0),MATCH(Drivers!P$3,DriversGams!$A$5:$AN$5,0))</f>
        <v>259.01874520889157</v>
      </c>
      <c r="Q51" s="10">
        <f>INDEX(DriversGams!$A$5:$AN$23,MATCH(Drivers!$A51,DriversGams!$A$5:$A$23,0),MATCH(Drivers!Q$3,DriversGams!$A$5:$AN$5,0))</f>
        <v>264.51614782178706</v>
      </c>
      <c r="R51" s="10">
        <f>INDEX(DriversGams!$A$5:$AN$23,MATCH(Drivers!$A51,DriversGams!$A$5:$A$23,0),MATCH(Drivers!R$3,DriversGams!$A$5:$AN$5,0))</f>
        <v>270.05132115618056</v>
      </c>
      <c r="S51" s="10">
        <f>INDEX(DriversGams!$A$5:$AN$23,MATCH(Drivers!$A51,DriversGams!$A$5:$A$23,0),MATCH(Drivers!S$3,DriversGams!$A$5:$AN$5,0))</f>
        <v>275.46888002114645</v>
      </c>
      <c r="T51" s="10">
        <f>INDEX(DriversGams!$A$5:$AN$23,MATCH(Drivers!$A51,DriversGams!$A$5:$A$23,0),MATCH(Drivers!T$3,DriversGams!$A$5:$AN$5,0))</f>
        <v>281.14376272048196</v>
      </c>
      <c r="U51" s="10">
        <f>INDEX(DriversGams!$A$5:$AN$23,MATCH(Drivers!$A51,DriversGams!$A$5:$A$23,0),MATCH(Drivers!U$3,DriversGams!$A$5:$AN$5,0))</f>
        <v>287.07685260977854</v>
      </c>
      <c r="V51" s="10">
        <f>INDEX(DriversGams!$A$5:$AN$23,MATCH(Drivers!$A51,DriversGams!$A$5:$A$23,0),MATCH(Drivers!V$3,DriversGams!$A$5:$AN$5,0))</f>
        <v>294.32639915311029</v>
      </c>
      <c r="W51" s="10">
        <f>INDEX(DriversGams!$A$5:$AN$23,MATCH(Drivers!$A51,DriversGams!$A$5:$A$23,0),MATCH(Drivers!W$3,DriversGams!$A$5:$AN$5,0))</f>
        <v>302.0220597604482</v>
      </c>
      <c r="X51" s="10">
        <f>INDEX(DriversGams!$A$5:$AN$23,MATCH(Drivers!$A51,DriversGams!$A$5:$A$23,0),MATCH(Drivers!X$3,DriversGams!$A$5:$AN$5,0))</f>
        <v>310.03414586434872</v>
      </c>
      <c r="Y51" s="10">
        <f>INDEX(DriversGams!$A$5:$AN$23,MATCH(Drivers!$A51,DriversGams!$A$5:$A$23,0),MATCH(Drivers!Y$3,DriversGams!$A$5:$AN$5,0))</f>
        <v>318.75441613629829</v>
      </c>
      <c r="Z51" s="10">
        <f>INDEX(DriversGams!$A$5:$AN$23,MATCH(Drivers!$A51,DriversGams!$A$5:$A$23,0),MATCH(Drivers!Z$3,DriversGams!$A$5:$AN$5,0))</f>
        <v>327.24769359966393</v>
      </c>
      <c r="AA51" s="10">
        <f>INDEX(DriversGams!$A$5:$AN$23,MATCH(Drivers!$A51,DriversGams!$A$5:$A$23,0),MATCH(Drivers!AA$3,DriversGams!$A$5:$AN$5,0))</f>
        <v>336.34776077258857</v>
      </c>
      <c r="AB51" s="10">
        <f>INDEX(DriversGams!$A$5:$AN$23,MATCH(Drivers!$A51,DriversGams!$A$5:$A$23,0),MATCH(Drivers!AB$3,DriversGams!$A$5:$AN$5,0))</f>
        <v>345.86583669088759</v>
      </c>
      <c r="AC51" s="10">
        <f>INDEX(DriversGams!$A$5:$AN$23,MATCH(Drivers!$A51,DriversGams!$A$5:$A$23,0),MATCH(Drivers!AC$3,DriversGams!$A$5:$AN$5,0))</f>
        <v>355.50679904438169</v>
      </c>
      <c r="AD51" s="10">
        <f>INDEX(DriversGams!$A$5:$AN$23,MATCH(Drivers!$A51,DriversGams!$A$5:$A$23,0),MATCH(Drivers!AD$3,DriversGams!$A$5:$AN$5,0))</f>
        <v>365.47535593413659</v>
      </c>
      <c r="AE51" s="10">
        <f>INDEX(DriversGams!$A$5:$AN$23,MATCH(Drivers!$A51,DriversGams!$A$5:$A$23,0),MATCH(Drivers!AE$3,DriversGams!$A$5:$AN$5,0))</f>
        <v>375.78991733429598</v>
      </c>
      <c r="AF51" s="10">
        <f>INDEX(DriversGams!$A$5:$AN$23,MATCH(Drivers!$A51,DriversGams!$A$5:$A$23,0),MATCH(Drivers!AF$3,DriversGams!$A$5:$AN$5,0))</f>
        <v>433.21405342394416</v>
      </c>
      <c r="AG51" s="10">
        <f>INDEX(DriversGams!$A$5:$AN$23,MATCH(Drivers!$A51,DriversGams!$A$5:$A$23,0),MATCH(Drivers!AG$3,DriversGams!$A$5:$AN$5,0))</f>
        <v>505.20111282693648</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26.890288235521336</v>
      </c>
      <c r="E52" s="10">
        <f>INDEX(DriversGams!$A$5:$AN$23,MATCH(Drivers!$A52,DriversGams!$A$5:$A$23,0),MATCH(Drivers!E$3,DriversGams!$A$5:$AN$5,0))</f>
        <v>26.266750523562919</v>
      </c>
      <c r="F52" s="10">
        <f>INDEX(DriversGams!$A$5:$AN$23,MATCH(Drivers!$A52,DriversGams!$A$5:$A$23,0),MATCH(Drivers!F$3,DriversGams!$A$5:$AN$5,0))</f>
        <v>25.64321281160451</v>
      </c>
      <c r="G52" s="10">
        <f>INDEX(DriversGams!$A$5:$AN$23,MATCH(Drivers!$A52,DriversGams!$A$5:$A$23,0),MATCH(Drivers!G$3,DriversGams!$A$5:$AN$5,0))</f>
        <v>25.622964120271881</v>
      </c>
      <c r="H52" s="10">
        <f>INDEX(DriversGams!$A$5:$AN$23,MATCH(Drivers!$A52,DriversGams!$A$5:$A$23,0),MATCH(Drivers!H$3,DriversGams!$A$5:$AN$5,0))</f>
        <v>25.602715428939263</v>
      </c>
      <c r="I52" s="10">
        <f>INDEX(DriversGams!$A$5:$AN$23,MATCH(Drivers!$A52,DriversGams!$A$5:$A$23,0),MATCH(Drivers!I$3,DriversGams!$A$5:$AN$5,0))</f>
        <v>25.582466724929517</v>
      </c>
      <c r="J52" s="10">
        <f>INDEX(DriversGams!$A$5:$AN$23,MATCH(Drivers!$A52,DriversGams!$A$5:$A$23,0),MATCH(Drivers!J$3,DriversGams!$A$5:$AN$5,0))</f>
        <v>25.554826542393869</v>
      </c>
      <c r="K52" s="10">
        <f>INDEX(DriversGams!$A$5:$AN$23,MATCH(Drivers!$A52,DriversGams!$A$5:$A$23,0),MATCH(Drivers!K$3,DriversGams!$A$5:$AN$5,0))</f>
        <v>16.074921343745928</v>
      </c>
      <c r="L52" s="10">
        <f>INDEX(DriversGams!$A$5:$AN$23,MATCH(Drivers!$A52,DriversGams!$A$5:$A$23,0),MATCH(Drivers!L$3,DriversGams!$A$5:$AN$5,0))</f>
        <v>16.032937223553287</v>
      </c>
      <c r="M52" s="10">
        <f>INDEX(DriversGams!$A$5:$AN$23,MATCH(Drivers!$A52,DriversGams!$A$5:$A$23,0),MATCH(Drivers!M$3,DriversGams!$A$5:$AN$5,0))</f>
        <v>16.034423961080694</v>
      </c>
      <c r="N52" s="10">
        <f>INDEX(DriversGams!$A$5:$AN$23,MATCH(Drivers!$A52,DriversGams!$A$5:$A$23,0),MATCH(Drivers!N$3,DriversGams!$A$5:$AN$5,0))</f>
        <v>16.014175269748083</v>
      </c>
      <c r="O52" s="10">
        <f>INDEX(DriversGams!$A$5:$AN$23,MATCH(Drivers!$A52,DriversGams!$A$5:$A$23,0),MATCH(Drivers!O$3,DriversGams!$A$5:$AN$5,0))</f>
        <v>15.993926578415463</v>
      </c>
      <c r="P52" s="10">
        <f>INDEX(DriversGams!$A$5:$AN$23,MATCH(Drivers!$A52,DriversGams!$A$5:$A$23,0),MATCH(Drivers!P$3,DriversGams!$A$5:$AN$5,0))</f>
        <v>15.416178832881835</v>
      </c>
      <c r="Q52" s="10">
        <f>INDEX(DriversGams!$A$5:$AN$23,MATCH(Drivers!$A52,DriversGams!$A$5:$A$23,0),MATCH(Drivers!Q$3,DriversGams!$A$5:$AN$5,0))</f>
        <v>15.395930141549213</v>
      </c>
      <c r="R52" s="10">
        <f>INDEX(DriversGams!$A$5:$AN$23,MATCH(Drivers!$A52,DriversGams!$A$5:$A$23,0),MATCH(Drivers!R$3,DriversGams!$A$5:$AN$5,0))</f>
        <v>15.375681450216602</v>
      </c>
      <c r="S52" s="10">
        <f>INDEX(DriversGams!$A$5:$AN$23,MATCH(Drivers!$A52,DriversGams!$A$5:$A$23,0),MATCH(Drivers!S$3,DriversGams!$A$5:$AN$5,0))</f>
        <v>10.375482334368829</v>
      </c>
      <c r="T52" s="10">
        <f>INDEX(DriversGams!$A$5:$AN$23,MATCH(Drivers!$A52,DriversGams!$A$5:$A$23,0),MATCH(Drivers!T$3,DriversGams!$A$5:$AN$5,0))</f>
        <v>10.35523364303622</v>
      </c>
      <c r="U52" s="10">
        <f>INDEX(DriversGams!$A$5:$AN$23,MATCH(Drivers!$A52,DriversGams!$A$5:$A$23,0),MATCH(Drivers!U$3,DriversGams!$A$5:$AN$5,0))</f>
        <v>10.976536709953171</v>
      </c>
      <c r="V52" s="10">
        <f>INDEX(DriversGams!$A$5:$AN$23,MATCH(Drivers!$A52,DriversGams!$A$5:$A$23,0),MATCH(Drivers!V$3,DriversGams!$A$5:$AN$5,0))</f>
        <v>11.005769572387134</v>
      </c>
      <c r="W52" s="10">
        <f>INDEX(DriversGams!$A$5:$AN$23,MATCH(Drivers!$A52,DriversGams!$A$5:$A$23,0),MATCH(Drivers!W$3,DriversGams!$A$5:$AN$5,0))</f>
        <v>11.016925940842787</v>
      </c>
      <c r="X52" s="10">
        <f>INDEX(DriversGams!$A$5:$AN$23,MATCH(Drivers!$A52,DriversGams!$A$5:$A$23,0),MATCH(Drivers!X$3,DriversGams!$A$5:$AN$5,0))</f>
        <v>10.158488337995028</v>
      </c>
      <c r="Y52" s="10">
        <f>INDEX(DriversGams!$A$5:$AN$23,MATCH(Drivers!$A52,DriversGams!$A$5:$A$23,0),MATCH(Drivers!Y$3,DriversGams!$A$5:$AN$5,0))</f>
        <v>8.8255707508700532</v>
      </c>
      <c r="Z52" s="10">
        <f>INDEX(DriversGams!$A$5:$AN$23,MATCH(Drivers!$A52,DriversGams!$A$5:$A$23,0),MATCH(Drivers!Z$3,DriversGams!$A$5:$AN$5,0))</f>
        <v>7.4609871118640321</v>
      </c>
      <c r="AA52" s="10">
        <f>INDEX(DriversGams!$A$5:$AN$23,MATCH(Drivers!$A52,DriversGams!$A$5:$A$23,0),MATCH(Drivers!AA$3,DriversGams!$A$5:$AN$5,0))</f>
        <v>6.1962298156575084</v>
      </c>
      <c r="AB52" s="10">
        <f>INDEX(DriversGams!$A$5:$AN$23,MATCH(Drivers!$A52,DriversGams!$A$5:$A$23,0),MATCH(Drivers!AB$3,DriversGams!$A$5:$AN$5,0))</f>
        <v>5.3495920897294118</v>
      </c>
      <c r="AC52" s="10">
        <f>INDEX(DriversGams!$A$5:$AN$23,MATCH(Drivers!$A52,DriversGams!$A$5:$A$23,0),MATCH(Drivers!AC$3,DriversGams!$A$5:$AN$5,0))</f>
        <v>4.5533046936431614</v>
      </c>
      <c r="AD52" s="10">
        <f>INDEX(DriversGams!$A$5:$AN$23,MATCH(Drivers!$A52,DriversGams!$A$5:$A$23,0),MATCH(Drivers!AD$3,DriversGams!$A$5:$AN$5,0))</f>
        <v>3.7564739750305658</v>
      </c>
      <c r="AE52" s="10">
        <f>INDEX(DriversGams!$A$5:$AN$23,MATCH(Drivers!$A52,DriversGams!$A$5:$A$23,0),MATCH(Drivers!AE$3,DriversGams!$A$5:$AN$5,0))</f>
        <v>2.9598390641484227</v>
      </c>
      <c r="AF52" s="10">
        <f>INDEX(DriversGams!$A$5:$AN$23,MATCH(Drivers!$A52,DriversGams!$A$5:$A$23,0),MATCH(Drivers!AF$3,DriversGams!$A$5:$AN$5,0))</f>
        <v>1.6564325895266527</v>
      </c>
      <c r="AG52" s="10">
        <f>INDEX(DriversGams!$A$5:$AN$23,MATCH(Drivers!$A52,DriversGams!$A$5:$A$23,0),MATCH(Drivers!AG$3,DriversGams!$A$5:$AN$5,0))</f>
        <v>1.575647720926014</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18.173547426769996</v>
      </c>
      <c r="E53" s="10">
        <f>INDEX(DriversGams!$A$5:$AN$23,MATCH(Drivers!$A53,DriversGams!$A$5:$A$23,0),MATCH(Drivers!E$3,DriversGams!$A$5:$AN$5,0))</f>
        <v>18.570676416171995</v>
      </c>
      <c r="F53" s="10">
        <f>INDEX(DriversGams!$A$5:$AN$23,MATCH(Drivers!$A53,DriversGams!$A$5:$A$23,0),MATCH(Drivers!F$3,DriversGams!$A$5:$AN$5,0))</f>
        <v>18.723660158203973</v>
      </c>
      <c r="G53" s="10">
        <f>INDEX(DriversGams!$A$5:$AN$23,MATCH(Drivers!$A53,DriversGams!$A$5:$A$23,0),MATCH(Drivers!G$3,DriversGams!$A$5:$AN$5,0))</f>
        <v>19.070444963288146</v>
      </c>
      <c r="H53" s="10">
        <f>INDEX(DriversGams!$A$5:$AN$23,MATCH(Drivers!$A53,DriversGams!$A$5:$A$23,0),MATCH(Drivers!H$3,DriversGams!$A$5:$AN$5,0))</f>
        <v>19.210732504846391</v>
      </c>
      <c r="I53" s="10">
        <f>INDEX(DriversGams!$A$5:$AN$23,MATCH(Drivers!$A53,DriversGams!$A$5:$A$23,0),MATCH(Drivers!I$3,DriversGams!$A$5:$AN$5,0))</f>
        <v>19.554494541851625</v>
      </c>
      <c r="J53" s="10">
        <f>INDEX(DriversGams!$A$5:$AN$23,MATCH(Drivers!$A53,DriversGams!$A$5:$A$23,0),MATCH(Drivers!J$3,DriversGams!$A$5:$AN$5,0))</f>
        <v>19.564710270481264</v>
      </c>
      <c r="K53" s="10">
        <f>INDEX(DriversGams!$A$5:$AN$23,MATCH(Drivers!$A53,DriversGams!$A$5:$A$23,0),MATCH(Drivers!K$3,DriversGams!$A$5:$AN$5,0))</f>
        <v>18.423571491187033</v>
      </c>
      <c r="L53" s="10">
        <f>INDEX(DriversGams!$A$5:$AN$23,MATCH(Drivers!$A53,DriversGams!$A$5:$A$23,0),MATCH(Drivers!L$3,DriversGams!$A$5:$AN$5,0))</f>
        <v>18.886880780452756</v>
      </c>
      <c r="M53" s="10">
        <f>INDEX(DriversGams!$A$5:$AN$23,MATCH(Drivers!$A53,DriversGams!$A$5:$A$23,0),MATCH(Drivers!M$3,DriversGams!$A$5:$AN$5,0))</f>
        <v>19.277564401999523</v>
      </c>
      <c r="N53" s="10">
        <f>INDEX(DriversGams!$A$5:$AN$23,MATCH(Drivers!$A53,DriversGams!$A$5:$A$23,0),MATCH(Drivers!N$3,DriversGams!$A$5:$AN$5,0))</f>
        <v>19.614309839466141</v>
      </c>
      <c r="O53" s="10">
        <f>INDEX(DriversGams!$A$5:$AN$23,MATCH(Drivers!$A53,DriversGams!$A$5:$A$23,0),MATCH(Drivers!O$3,DriversGams!$A$5:$AN$5,0))</f>
        <v>19.999854769194432</v>
      </c>
      <c r="P53" s="10">
        <f>INDEX(DriversGams!$A$5:$AN$23,MATCH(Drivers!$A53,DriversGams!$A$5:$A$23,0),MATCH(Drivers!P$3,DriversGams!$A$5:$AN$5,0))</f>
        <v>20.40578515920086</v>
      </c>
      <c r="Q53" s="10">
        <f>INDEX(DriversGams!$A$5:$AN$23,MATCH(Drivers!$A53,DriversGams!$A$5:$A$23,0),MATCH(Drivers!Q$3,DriversGams!$A$5:$AN$5,0))</f>
        <v>20.792553224135386</v>
      </c>
      <c r="R53" s="10">
        <f>INDEX(DriversGams!$A$5:$AN$23,MATCH(Drivers!$A53,DriversGams!$A$5:$A$23,0),MATCH(Drivers!R$3,DriversGams!$A$5:$AN$5,0))</f>
        <v>21.204583206774618</v>
      </c>
      <c r="S53" s="10">
        <f>INDEX(DriversGams!$A$5:$AN$23,MATCH(Drivers!$A53,DriversGams!$A$5:$A$23,0),MATCH(Drivers!S$3,DriversGams!$A$5:$AN$5,0))</f>
        <v>21.629439385291217</v>
      </c>
      <c r="T53" s="10">
        <f>INDEX(DriversGams!$A$5:$AN$23,MATCH(Drivers!$A53,DriversGams!$A$5:$A$23,0),MATCH(Drivers!T$3,DriversGams!$A$5:$AN$5,0))</f>
        <v>22.01744221322361</v>
      </c>
      <c r="U53" s="10">
        <f>INDEX(DriversGams!$A$5:$AN$23,MATCH(Drivers!$A53,DriversGams!$A$5:$A$23,0),MATCH(Drivers!U$3,DriversGams!$A$5:$AN$5,0))</f>
        <v>22.427324406542496</v>
      </c>
      <c r="V53" s="10">
        <f>INDEX(DriversGams!$A$5:$AN$23,MATCH(Drivers!$A53,DriversGams!$A$5:$A$23,0),MATCH(Drivers!V$3,DriversGams!$A$5:$AN$5,0))</f>
        <v>22.955057668134412</v>
      </c>
      <c r="W53" s="10">
        <f>INDEX(DriversGams!$A$5:$AN$23,MATCH(Drivers!$A53,DriversGams!$A$5:$A$23,0),MATCH(Drivers!W$3,DriversGams!$A$5:$AN$5,0))</f>
        <v>23.51852835510871</v>
      </c>
      <c r="X53" s="10">
        <f>INDEX(DriversGams!$A$5:$AN$23,MATCH(Drivers!$A53,DriversGams!$A$5:$A$23,0),MATCH(Drivers!X$3,DriversGams!$A$5:$AN$5,0))</f>
        <v>24.119934679205368</v>
      </c>
      <c r="Y53" s="10">
        <f>INDEX(DriversGams!$A$5:$AN$23,MATCH(Drivers!$A53,DriversGams!$A$5:$A$23,0),MATCH(Drivers!Y$3,DriversGams!$A$5:$AN$5,0))</f>
        <v>24.789486781300301</v>
      </c>
      <c r="Z53" s="10">
        <f>INDEX(DriversGams!$A$5:$AN$23,MATCH(Drivers!$A53,DriversGams!$A$5:$A$23,0),MATCH(Drivers!Z$3,DriversGams!$A$5:$AN$5,0))</f>
        <v>25.444853947129758</v>
      </c>
      <c r="AA53" s="10">
        <f>INDEX(DriversGams!$A$5:$AN$23,MATCH(Drivers!$A53,DriversGams!$A$5:$A$23,0),MATCH(Drivers!AA$3,DriversGams!$A$5:$AN$5,0))</f>
        <v>26.149091157934222</v>
      </c>
      <c r="AB53" s="10">
        <f>INDEX(DriversGams!$A$5:$AN$23,MATCH(Drivers!$A53,DriversGams!$A$5:$A$23,0),MATCH(Drivers!AB$3,DriversGams!$A$5:$AN$5,0))</f>
        <v>26.867389795355177</v>
      </c>
      <c r="AC53" s="10">
        <f>INDEX(DriversGams!$A$5:$AN$23,MATCH(Drivers!$A53,DriversGams!$A$5:$A$23,0),MATCH(Drivers!AC$3,DriversGams!$A$5:$AN$5,0))</f>
        <v>27.617880847822438</v>
      </c>
      <c r="AD53" s="10">
        <f>INDEX(DriversGams!$A$5:$AN$23,MATCH(Drivers!$A53,DriversGams!$A$5:$A$23,0),MATCH(Drivers!AD$3,DriversGams!$A$5:$AN$5,0))</f>
        <v>28.397894308124631</v>
      </c>
      <c r="AE53" s="10">
        <f>INDEX(DriversGams!$A$5:$AN$23,MATCH(Drivers!$A53,DriversGams!$A$5:$A$23,0),MATCH(Drivers!AE$3,DriversGams!$A$5:$AN$5,0))</f>
        <v>29.208222681120326</v>
      </c>
      <c r="AF53" s="10">
        <f>INDEX(DriversGams!$A$5:$AN$23,MATCH(Drivers!$A53,DriversGams!$A$5:$A$23,0),MATCH(Drivers!AF$3,DriversGams!$A$5:$AN$5,0))</f>
        <v>33.634824532070162</v>
      </c>
      <c r="AG53" s="10">
        <f>INDEX(DriversGams!$A$5:$AN$23,MATCH(Drivers!$A53,DriversGams!$A$5:$A$23,0),MATCH(Drivers!AG$3,DriversGams!$A$5:$AN$5,0))</f>
        <v>39.108622966676087</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11.581745562396886</v>
      </c>
      <c r="E54" s="10">
        <f>INDEX(DriversGams!$A$5:$AN$23,MATCH(Drivers!$A54,DriversGams!$A$5:$A$23,0),MATCH(Drivers!E$3,DriversGams!$A$5:$AN$5,0))</f>
        <v>11.978475030500661</v>
      </c>
      <c r="F54" s="10">
        <f>INDEX(DriversGams!$A$5:$AN$23,MATCH(Drivers!$A54,DriversGams!$A$5:$A$23,0),MATCH(Drivers!F$3,DriversGams!$A$5:$AN$5,0))</f>
        <v>12.196495337098447</v>
      </c>
      <c r="G54" s="10">
        <f>INDEX(DriversGams!$A$5:$AN$23,MATCH(Drivers!$A54,DriversGams!$A$5:$A$23,0),MATCH(Drivers!G$3,DriversGams!$A$5:$AN$5,0))</f>
        <v>12.328155182909823</v>
      </c>
      <c r="H54" s="10">
        <f>INDEX(DriversGams!$A$5:$AN$23,MATCH(Drivers!$A54,DriversGams!$A$5:$A$23,0),MATCH(Drivers!H$3,DriversGams!$A$5:$AN$5,0))</f>
        <v>12.555735255337069</v>
      </c>
      <c r="I54" s="10">
        <f>INDEX(DriversGams!$A$5:$AN$23,MATCH(Drivers!$A54,DriversGams!$A$5:$A$23,0),MATCH(Drivers!I$3,DriversGams!$A$5:$AN$5,0))</f>
        <v>12.856067889268761</v>
      </c>
      <c r="J54" s="10">
        <f>INDEX(DriversGams!$A$5:$AN$23,MATCH(Drivers!$A54,DriversGams!$A$5:$A$23,0),MATCH(Drivers!J$3,DriversGams!$A$5:$AN$5,0))</f>
        <v>12.926962105069979</v>
      </c>
      <c r="K54" s="10">
        <f>INDEX(DriversGams!$A$5:$AN$23,MATCH(Drivers!$A54,DriversGams!$A$5:$A$23,0),MATCH(Drivers!K$3,DriversGams!$A$5:$AN$5,0))</f>
        <v>12.172930078346909</v>
      </c>
      <c r="L54" s="10">
        <f>INDEX(DriversGams!$A$5:$AN$23,MATCH(Drivers!$A54,DriversGams!$A$5:$A$23,0),MATCH(Drivers!L$3,DriversGams!$A$5:$AN$5,0))</f>
        <v>12.507239602004223</v>
      </c>
      <c r="M54" s="10">
        <f>INDEX(DriversGams!$A$5:$AN$23,MATCH(Drivers!$A54,DriversGams!$A$5:$A$23,0),MATCH(Drivers!M$3,DriversGams!$A$5:$AN$5,0))</f>
        <v>12.794379222180059</v>
      </c>
      <c r="N54" s="10">
        <f>INDEX(DriversGams!$A$5:$AN$23,MATCH(Drivers!$A54,DriversGams!$A$5:$A$23,0),MATCH(Drivers!N$3,DriversGams!$A$5:$AN$5,0))</f>
        <v>13.005936337458119</v>
      </c>
      <c r="O54" s="10">
        <f>INDEX(DriversGams!$A$5:$AN$23,MATCH(Drivers!$A54,DriversGams!$A$5:$A$23,0),MATCH(Drivers!O$3,DriversGams!$A$5:$AN$5,0))</f>
        <v>13.248786460191704</v>
      </c>
      <c r="P54" s="10">
        <f>INDEX(DriversGams!$A$5:$AN$23,MATCH(Drivers!$A54,DriversGams!$A$5:$A$23,0),MATCH(Drivers!P$3,DriversGams!$A$5:$AN$5,0))</f>
        <v>13.490960952251626</v>
      </c>
      <c r="Q54" s="10">
        <f>INDEX(DriversGams!$A$5:$AN$23,MATCH(Drivers!$A54,DriversGams!$A$5:$A$23,0),MATCH(Drivers!Q$3,DriversGams!$A$5:$AN$5,0))</f>
        <v>13.739992029416172</v>
      </c>
      <c r="R54" s="10">
        <f>INDEX(DriversGams!$A$5:$AN$23,MATCH(Drivers!$A54,DriversGams!$A$5:$A$23,0),MATCH(Drivers!R$3,DriversGams!$A$5:$AN$5,0))</f>
        <v>13.992603000324156</v>
      </c>
      <c r="S54" s="10">
        <f>INDEX(DriversGams!$A$5:$AN$23,MATCH(Drivers!$A54,DriversGams!$A$5:$A$23,0),MATCH(Drivers!S$3,DriversGams!$A$5:$AN$5,0))</f>
        <v>14.155502028610631</v>
      </c>
      <c r="T54" s="10">
        <f>INDEX(DriversGams!$A$5:$AN$23,MATCH(Drivers!$A54,DriversGams!$A$5:$A$23,0),MATCH(Drivers!T$3,DriversGams!$A$5:$AN$5,0))</f>
        <v>14.436513297792201</v>
      </c>
      <c r="U54" s="10">
        <f>INDEX(DriversGams!$A$5:$AN$23,MATCH(Drivers!$A54,DriversGams!$A$5:$A$23,0),MATCH(Drivers!U$3,DriversGams!$A$5:$AN$5,0))</f>
        <v>14.709655378279471</v>
      </c>
      <c r="V54" s="10">
        <f>INDEX(DriversGams!$A$5:$AN$23,MATCH(Drivers!$A54,DriversGams!$A$5:$A$23,0),MATCH(Drivers!V$3,DriversGams!$A$5:$AN$5,0))</f>
        <v>15.052236392592331</v>
      </c>
      <c r="W54" s="10">
        <f>INDEX(DriversGams!$A$5:$AN$23,MATCH(Drivers!$A54,DriversGams!$A$5:$A$23,0),MATCH(Drivers!W$3,DriversGams!$A$5:$AN$5,0))</f>
        <v>15.411542640524422</v>
      </c>
      <c r="X54" s="10">
        <f>INDEX(DriversGams!$A$5:$AN$23,MATCH(Drivers!$A54,DriversGams!$A$5:$A$23,0),MATCH(Drivers!X$3,DriversGams!$A$5:$AN$5,0))</f>
        <v>15.752839446155271</v>
      </c>
      <c r="Y54" s="10">
        <f>INDEX(DriversGams!$A$5:$AN$23,MATCH(Drivers!$A54,DriversGams!$A$5:$A$23,0),MATCH(Drivers!Y$3,DriversGams!$A$5:$AN$5,0))</f>
        <v>16.114208673028045</v>
      </c>
      <c r="Z54" s="10">
        <f>INDEX(DriversGams!$A$5:$AN$23,MATCH(Drivers!$A54,DriversGams!$A$5:$A$23,0),MATCH(Drivers!Z$3,DriversGams!$A$5:$AN$5,0))</f>
        <v>16.470233725279112</v>
      </c>
      <c r="AA54" s="10">
        <f>INDEX(DriversGams!$A$5:$AN$23,MATCH(Drivers!$A54,DriversGams!$A$5:$A$23,0),MATCH(Drivers!AA$3,DriversGams!$A$5:$AN$5,0))</f>
        <v>16.850123341800547</v>
      </c>
      <c r="AB54" s="10">
        <f>INDEX(DriversGams!$A$5:$AN$23,MATCH(Drivers!$A54,DriversGams!$A$5:$A$23,0),MATCH(Drivers!AB$3,DriversGams!$A$5:$AN$5,0))</f>
        <v>17.259911863613198</v>
      </c>
      <c r="AC54" s="10">
        <f>INDEX(DriversGams!$A$5:$AN$23,MATCH(Drivers!$A54,DriversGams!$A$5:$A$23,0),MATCH(Drivers!AC$3,DriversGams!$A$5:$AN$5,0))</f>
        <v>17.672545365431535</v>
      </c>
      <c r="AD54" s="10">
        <f>INDEX(DriversGams!$A$5:$AN$23,MATCH(Drivers!$A54,DriversGams!$A$5:$A$23,0),MATCH(Drivers!AD$3,DriversGams!$A$5:$AN$5,0))</f>
        <v>18.089514744725658</v>
      </c>
      <c r="AE54" s="10">
        <f>INDEX(DriversGams!$A$5:$AN$23,MATCH(Drivers!$A54,DriversGams!$A$5:$A$23,0),MATCH(Drivers!AE$3,DriversGams!$A$5:$AN$5,0))</f>
        <v>18.516012139082004</v>
      </c>
      <c r="AF54" s="10">
        <f>INDEX(DriversGams!$A$5:$AN$23,MATCH(Drivers!$A54,DriversGams!$A$5:$A$23,0),MATCH(Drivers!AF$3,DriversGams!$A$5:$AN$5,0))</f>
        <v>20.65187135220814</v>
      </c>
      <c r="AG54" s="10">
        <f>INDEX(DriversGams!$A$5:$AN$23,MATCH(Drivers!$A54,DriversGams!$A$5:$A$23,0),MATCH(Drivers!AG$3,DriversGams!$A$5:$AN$5,0))</f>
        <v>22.93555511870672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139.75383670519838</v>
      </c>
      <c r="E55" s="10">
        <f>INDEX(DriversGams!$A$5:$AN$23,MATCH(Drivers!$A55,DriversGams!$A$5:$A$23,0),MATCH(Drivers!E$3,DriversGams!$A$5:$AN$5,0))</f>
        <v>143.10965847080678</v>
      </c>
      <c r="F55" s="10">
        <f>INDEX(DriversGams!$A$5:$AN$23,MATCH(Drivers!$A55,DriversGams!$A$5:$A$23,0),MATCH(Drivers!F$3,DriversGams!$A$5:$AN$5,0))</f>
        <v>144.39498538755308</v>
      </c>
      <c r="G55" s="10">
        <f>INDEX(DriversGams!$A$5:$AN$23,MATCH(Drivers!$A55,DriversGams!$A$5:$A$23,0),MATCH(Drivers!G$3,DriversGams!$A$5:$AN$5,0))</f>
        <v>145.7143266120282</v>
      </c>
      <c r="H55" s="10">
        <f>INDEX(DriversGams!$A$5:$AN$23,MATCH(Drivers!$A55,DriversGams!$A$5:$A$23,0),MATCH(Drivers!H$3,DriversGams!$A$5:$AN$5,0))</f>
        <v>148.09031691286202</v>
      </c>
      <c r="I55" s="10">
        <f>INDEX(DriversGams!$A$5:$AN$23,MATCH(Drivers!$A55,DriversGams!$A$5:$A$23,0),MATCH(Drivers!I$3,DriversGams!$A$5:$AN$5,0))</f>
        <v>149.99576102937922</v>
      </c>
      <c r="J55" s="10">
        <f>INDEX(DriversGams!$A$5:$AN$23,MATCH(Drivers!$A55,DriversGams!$A$5:$A$23,0),MATCH(Drivers!J$3,DriversGams!$A$5:$AN$5,0))</f>
        <v>149.66128718558562</v>
      </c>
      <c r="K55" s="10">
        <f>INDEX(DriversGams!$A$5:$AN$23,MATCH(Drivers!$A55,DriversGams!$A$5:$A$23,0),MATCH(Drivers!K$3,DriversGams!$A$5:$AN$5,0))</f>
        <v>138.46582400164715</v>
      </c>
      <c r="L55" s="10">
        <f>INDEX(DriversGams!$A$5:$AN$23,MATCH(Drivers!$A55,DriversGams!$A$5:$A$23,0),MATCH(Drivers!L$3,DriversGams!$A$5:$AN$5,0))</f>
        <v>141.44978656284977</v>
      </c>
      <c r="M55" s="10">
        <f>INDEX(DriversGams!$A$5:$AN$23,MATCH(Drivers!$A55,DriversGams!$A$5:$A$23,0),MATCH(Drivers!M$3,DriversGams!$A$5:$AN$5,0))</f>
        <v>144.20204736978138</v>
      </c>
      <c r="N55" s="10">
        <f>INDEX(DriversGams!$A$5:$AN$23,MATCH(Drivers!$A55,DriversGams!$A$5:$A$23,0),MATCH(Drivers!N$3,DriversGams!$A$5:$AN$5,0))</f>
        <v>146.52818285555546</v>
      </c>
      <c r="O55" s="10">
        <f>INDEX(DriversGams!$A$5:$AN$23,MATCH(Drivers!$A55,DriversGams!$A$5:$A$23,0),MATCH(Drivers!O$3,DriversGams!$A$5:$AN$5,0))</f>
        <v>149.32613316285625</v>
      </c>
      <c r="P55" s="10">
        <f>INDEX(DriversGams!$A$5:$AN$23,MATCH(Drivers!$A55,DriversGams!$A$5:$A$23,0),MATCH(Drivers!P$3,DriversGams!$A$5:$AN$5,0))</f>
        <v>152.13186550355337</v>
      </c>
      <c r="Q55" s="10">
        <f>INDEX(DriversGams!$A$5:$AN$23,MATCH(Drivers!$A55,DriversGams!$A$5:$A$23,0),MATCH(Drivers!Q$3,DriversGams!$A$5:$AN$5,0))</f>
        <v>155.06979412740648</v>
      </c>
      <c r="R55" s="10">
        <f>INDEX(DriversGams!$A$5:$AN$23,MATCH(Drivers!$A55,DriversGams!$A$5:$A$23,0),MATCH(Drivers!R$3,DriversGams!$A$5:$AN$5,0))</f>
        <v>158.15510446376982</v>
      </c>
      <c r="S55" s="10">
        <f>INDEX(DriversGams!$A$5:$AN$23,MATCH(Drivers!$A55,DriversGams!$A$5:$A$23,0),MATCH(Drivers!S$3,DriversGams!$A$5:$AN$5,0))</f>
        <v>160.40603985812112</v>
      </c>
      <c r="T55" s="10">
        <f>INDEX(DriversGams!$A$5:$AN$23,MATCH(Drivers!$A55,DriversGams!$A$5:$A$23,0),MATCH(Drivers!T$3,DriversGams!$A$5:$AN$5,0))</f>
        <v>163.62332872630338</v>
      </c>
      <c r="U55" s="10">
        <f>INDEX(DriversGams!$A$5:$AN$23,MATCH(Drivers!$A55,DriversGams!$A$5:$A$23,0),MATCH(Drivers!U$3,DriversGams!$A$5:$AN$5,0))</f>
        <v>167.09587790211498</v>
      </c>
      <c r="V55" s="10">
        <f>INDEX(DriversGams!$A$5:$AN$23,MATCH(Drivers!$A55,DriversGams!$A$5:$A$23,0),MATCH(Drivers!V$3,DriversGams!$A$5:$AN$5,0))</f>
        <v>171.36594426038482</v>
      </c>
      <c r="W55" s="10">
        <f>INDEX(DriversGams!$A$5:$AN$23,MATCH(Drivers!$A55,DriversGams!$A$5:$A$23,0),MATCH(Drivers!W$3,DriversGams!$A$5:$AN$5,0))</f>
        <v>175.97729929580203</v>
      </c>
      <c r="X55" s="10">
        <f>INDEX(DriversGams!$A$5:$AN$23,MATCH(Drivers!$A55,DriversGams!$A$5:$A$23,0),MATCH(Drivers!X$3,DriversGams!$A$5:$AN$5,0))</f>
        <v>180.67190212666111</v>
      </c>
      <c r="Y55" s="10">
        <f>INDEX(DriversGams!$A$5:$AN$23,MATCH(Drivers!$A55,DriversGams!$A$5:$A$23,0),MATCH(Drivers!Y$3,DriversGams!$A$5:$AN$5,0))</f>
        <v>185.80002996466735</v>
      </c>
      <c r="Z55" s="10">
        <f>INDEX(DriversGams!$A$5:$AN$23,MATCH(Drivers!$A55,DriversGams!$A$5:$A$23,0),MATCH(Drivers!Z$3,DriversGams!$A$5:$AN$5,0))</f>
        <v>190.88160040323993</v>
      </c>
      <c r="AA55" s="10">
        <f>INDEX(DriversGams!$A$5:$AN$23,MATCH(Drivers!$A55,DriversGams!$A$5:$A$23,0),MATCH(Drivers!AA$3,DriversGams!$A$5:$AN$5,0))</f>
        <v>196.35384178770286</v>
      </c>
      <c r="AB55" s="10">
        <f>INDEX(DriversGams!$A$5:$AN$23,MATCH(Drivers!$A55,DriversGams!$A$5:$A$23,0),MATCH(Drivers!AB$3,DriversGams!$A$5:$AN$5,0))</f>
        <v>202.20221394322863</v>
      </c>
      <c r="AC55" s="10">
        <f>INDEX(DriversGams!$A$5:$AN$23,MATCH(Drivers!$A55,DriversGams!$A$5:$A$23,0),MATCH(Drivers!AC$3,DriversGams!$A$5:$AN$5,0))</f>
        <v>208.24868575731733</v>
      </c>
      <c r="AD55" s="10">
        <f>INDEX(DriversGams!$A$5:$AN$23,MATCH(Drivers!$A55,DriversGams!$A$5:$A$23,0),MATCH(Drivers!AD$3,DriversGams!$A$5:$AN$5,0))</f>
        <v>214.52036765353355</v>
      </c>
      <c r="AE55" s="10">
        <f>INDEX(DriversGams!$A$5:$AN$23,MATCH(Drivers!$A55,DriversGams!$A$5:$A$23,0),MATCH(Drivers!AE$3,DriversGams!$A$5:$AN$5,0))</f>
        <v>221.02742166842484</v>
      </c>
      <c r="AF55" s="10">
        <f>INDEX(DriversGams!$A$5:$AN$23,MATCH(Drivers!$A55,DriversGams!$A$5:$A$23,0),MATCH(Drivers!AF$3,DriversGams!$A$5:$AN$5,0))</f>
        <v>255.24921864089717</v>
      </c>
      <c r="AG55" s="10">
        <f>INDEX(DriversGams!$A$5:$AN$23,MATCH(Drivers!$A55,DriversGams!$A$5:$A$23,0),MATCH(Drivers!AG$3,DriversGams!$A$5:$AN$5,0))</f>
        <v>297.7532261299533</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22.359986988482593</v>
      </c>
      <c r="E56" s="10">
        <f>INDEX(DriversGams!$A$5:$AN$23,MATCH(Drivers!$A56,DriversGams!$A$5:$A$23,0),MATCH(Drivers!E$3,DriversGams!$A$5:$AN$5,0))</f>
        <v>23.938828412575539</v>
      </c>
      <c r="F56" s="10">
        <f>INDEX(DriversGams!$A$5:$AN$23,MATCH(Drivers!$A56,DriversGams!$A$5:$A$23,0),MATCH(Drivers!F$3,DriversGams!$A$5:$AN$5,0))</f>
        <v>24.870056541287713</v>
      </c>
      <c r="G56" s="10">
        <f>INDEX(DriversGams!$A$5:$AN$23,MATCH(Drivers!$A56,DriversGams!$A$5:$A$23,0),MATCH(Drivers!G$3,DriversGams!$A$5:$AN$5,0))</f>
        <v>25.695541897778032</v>
      </c>
      <c r="H56" s="10">
        <f>INDEX(DriversGams!$A$5:$AN$23,MATCH(Drivers!$A56,DriversGams!$A$5:$A$23,0),MATCH(Drivers!H$3,DriversGams!$A$5:$AN$5,0))</f>
        <v>27.655331380192401</v>
      </c>
      <c r="I56" s="10">
        <f>INDEX(DriversGams!$A$5:$AN$23,MATCH(Drivers!$A56,DriversGams!$A$5:$A$23,0),MATCH(Drivers!I$3,DriversGams!$A$5:$AN$5,0))</f>
        <v>29.63971925061734</v>
      </c>
      <c r="J56" s="10">
        <f>INDEX(DriversGams!$A$5:$AN$23,MATCH(Drivers!$A56,DriversGams!$A$5:$A$23,0),MATCH(Drivers!J$3,DriversGams!$A$5:$AN$5,0))</f>
        <v>30.726540198445488</v>
      </c>
      <c r="K56" s="10">
        <f>INDEX(DriversGams!$A$5:$AN$23,MATCH(Drivers!$A56,DriversGams!$A$5:$A$23,0),MATCH(Drivers!K$3,DriversGams!$A$5:$AN$5,0))</f>
        <v>30.182838227592288</v>
      </c>
      <c r="L56" s="10">
        <f>INDEX(DriversGams!$A$5:$AN$23,MATCH(Drivers!$A56,DriversGams!$A$5:$A$23,0),MATCH(Drivers!L$3,DriversGams!$A$5:$AN$5,0))</f>
        <v>31.495075628244162</v>
      </c>
      <c r="M56" s="10">
        <f>INDEX(DriversGams!$A$5:$AN$23,MATCH(Drivers!$A56,DriversGams!$A$5:$A$23,0),MATCH(Drivers!M$3,DriversGams!$A$5:$AN$5,0))</f>
        <v>32.822985219660687</v>
      </c>
      <c r="N56" s="10">
        <f>INDEX(DriversGams!$A$5:$AN$23,MATCH(Drivers!$A56,DriversGams!$A$5:$A$23,0),MATCH(Drivers!N$3,DriversGams!$A$5:$AN$5,0))</f>
        <v>34.045287282608271</v>
      </c>
      <c r="O56" s="10">
        <f>INDEX(DriversGams!$A$5:$AN$23,MATCH(Drivers!$A56,DriversGams!$A$5:$A$23,0),MATCH(Drivers!O$3,DriversGams!$A$5:$AN$5,0))</f>
        <v>35.584307733312258</v>
      </c>
      <c r="P56" s="10">
        <f>INDEX(DriversGams!$A$5:$AN$23,MATCH(Drivers!$A56,DriversGams!$A$5:$A$23,0),MATCH(Drivers!P$3,DriversGams!$A$5:$AN$5,0))</f>
        <v>37.280553281847169</v>
      </c>
      <c r="Q56" s="10">
        <f>INDEX(DriversGams!$A$5:$AN$23,MATCH(Drivers!$A56,DriversGams!$A$5:$A$23,0),MATCH(Drivers!Q$3,DriversGams!$A$5:$AN$5,0))</f>
        <v>39.10568498833706</v>
      </c>
      <c r="R56" s="10">
        <f>INDEX(DriversGams!$A$5:$AN$23,MATCH(Drivers!$A56,DriversGams!$A$5:$A$23,0),MATCH(Drivers!R$3,DriversGams!$A$5:$AN$5,0))</f>
        <v>41.094855423521558</v>
      </c>
      <c r="S56" s="10">
        <f>INDEX(DriversGams!$A$5:$AN$23,MATCH(Drivers!$A56,DriversGams!$A$5:$A$23,0),MATCH(Drivers!S$3,DriversGams!$A$5:$AN$5,0))</f>
        <v>43.499475507118134</v>
      </c>
      <c r="T56" s="10">
        <f>INDEX(DriversGams!$A$5:$AN$23,MATCH(Drivers!$A56,DriversGams!$A$5:$A$23,0),MATCH(Drivers!T$3,DriversGams!$A$5:$AN$5,0))</f>
        <v>45.925497797407729</v>
      </c>
      <c r="U56" s="10">
        <f>INDEX(DriversGams!$A$5:$AN$23,MATCH(Drivers!$A56,DriversGams!$A$5:$A$23,0),MATCH(Drivers!U$3,DriversGams!$A$5:$AN$5,0))</f>
        <v>48.484549396268669</v>
      </c>
      <c r="V56" s="10">
        <f>INDEX(DriversGams!$A$5:$AN$23,MATCH(Drivers!$A56,DriversGams!$A$5:$A$23,0),MATCH(Drivers!V$3,DriversGams!$A$5:$AN$5,0))</f>
        <v>51.564588991414034</v>
      </c>
      <c r="W56" s="10">
        <f>INDEX(DriversGams!$A$5:$AN$23,MATCH(Drivers!$A56,DriversGams!$A$5:$A$23,0),MATCH(Drivers!W$3,DriversGams!$A$5:$AN$5,0))</f>
        <v>54.851377938286483</v>
      </c>
      <c r="X56" s="10">
        <f>INDEX(DriversGams!$A$5:$AN$23,MATCH(Drivers!$A56,DriversGams!$A$5:$A$23,0),MATCH(Drivers!X$3,DriversGams!$A$5:$AN$5,0))</f>
        <v>58.414959587301446</v>
      </c>
      <c r="Y56" s="10">
        <f>INDEX(DriversGams!$A$5:$AN$23,MATCH(Drivers!$A56,DriversGams!$A$5:$A$23,0),MATCH(Drivers!Y$3,DriversGams!$A$5:$AN$5,0))</f>
        <v>62.488487278258766</v>
      </c>
      <c r="Z56" s="10">
        <f>INDEX(DriversGams!$A$5:$AN$23,MATCH(Drivers!$A56,DriversGams!$A$5:$A$23,0),MATCH(Drivers!Z$3,DriversGams!$A$5:$AN$5,0))</f>
        <v>66.728922101525498</v>
      </c>
      <c r="AA56" s="10">
        <f>INDEX(DriversGams!$A$5:$AN$23,MATCH(Drivers!$A56,DriversGams!$A$5:$A$23,0),MATCH(Drivers!AA$3,DriversGams!$A$5:$AN$5,0))</f>
        <v>71.488376199506419</v>
      </c>
      <c r="AB56" s="10">
        <f>INDEX(DriversGams!$A$5:$AN$23,MATCH(Drivers!$A56,DriversGams!$A$5:$A$23,0),MATCH(Drivers!AB$3,DriversGams!$A$5:$AN$5,0))</f>
        <v>76.534335934283931</v>
      </c>
      <c r="AC56" s="10">
        <f>INDEX(DriversGams!$A$5:$AN$23,MATCH(Drivers!$A56,DriversGams!$A$5:$A$23,0),MATCH(Drivers!AC$3,DriversGams!$A$5:$AN$5,0))</f>
        <v>81.861355355336798</v>
      </c>
      <c r="AD56" s="10">
        <f>INDEX(DriversGams!$A$5:$AN$23,MATCH(Drivers!$A56,DriversGams!$A$5:$A$23,0),MATCH(Drivers!AD$3,DriversGams!$A$5:$AN$5,0))</f>
        <v>87.519937976558325</v>
      </c>
      <c r="AE56" s="10">
        <f>INDEX(DriversGams!$A$5:$AN$23,MATCH(Drivers!$A56,DriversGams!$A$5:$A$23,0),MATCH(Drivers!AE$3,DriversGams!$A$5:$AN$5,0))</f>
        <v>93.514855189264864</v>
      </c>
      <c r="AF56" s="10">
        <f>INDEX(DriversGams!$A$5:$AN$23,MATCH(Drivers!$A56,DriversGams!$A$5:$A$23,0),MATCH(Drivers!AF$3,DriversGams!$A$5:$AN$5,0))</f>
        <v>124.20917140158566</v>
      </c>
      <c r="AG56" s="10">
        <f>INDEX(DriversGams!$A$5:$AN$23,MATCH(Drivers!$A56,DriversGams!$A$5:$A$23,0),MATCH(Drivers!AG$3,DriversGams!$A$5:$AN$5,0))</f>
        <v>158.33819687987915</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1.1506455004146712</v>
      </c>
      <c r="E57" s="10">
        <f>INDEX(DriversGams!$A$5:$AN$23,MATCH(Drivers!$A57,DriversGams!$A$5:$A$23,0),MATCH(Drivers!E$3,DriversGams!$A$5:$AN$5,0))</f>
        <v>1.1328401598106044</v>
      </c>
      <c r="F57" s="10">
        <f>INDEX(DriversGams!$A$5:$AN$23,MATCH(Drivers!$A57,DriversGams!$A$5:$A$23,0),MATCH(Drivers!F$3,DriversGams!$A$5:$AN$5,0))</f>
        <v>1.115853406321474</v>
      </c>
      <c r="G57" s="10">
        <f>INDEX(DriversGams!$A$5:$AN$23,MATCH(Drivers!$A57,DriversGams!$A$5:$A$23,0),MATCH(Drivers!G$3,DriversGams!$A$5:$AN$5,0))</f>
        <v>1.1249808542857367</v>
      </c>
      <c r="H57" s="10">
        <f>INDEX(DriversGams!$A$5:$AN$23,MATCH(Drivers!$A57,DriversGams!$A$5:$A$23,0),MATCH(Drivers!H$3,DriversGams!$A$5:$AN$5,0))</f>
        <v>1.1291549167104675</v>
      </c>
      <c r="I57" s="10">
        <f>INDEX(DriversGams!$A$5:$AN$23,MATCH(Drivers!$A57,DriversGams!$A$5:$A$23,0),MATCH(Drivers!I$3,DriversGams!$A$5:$AN$5,0))</f>
        <v>1.0978928988212548</v>
      </c>
      <c r="J57" s="10">
        <f>INDEX(DriversGams!$A$5:$AN$23,MATCH(Drivers!$A57,DriversGams!$A$5:$A$23,0),MATCH(Drivers!J$3,DriversGams!$A$5:$AN$5,0))</f>
        <v>1.071985453281588</v>
      </c>
      <c r="K57" s="10">
        <f>INDEX(DriversGams!$A$5:$AN$23,MATCH(Drivers!$A57,DriversGams!$A$5:$A$23,0),MATCH(Drivers!K$3,DriversGams!$A$5:$AN$5,0))</f>
        <v>0.94251645106452653</v>
      </c>
      <c r="L57" s="10">
        <f>INDEX(DriversGams!$A$5:$AN$23,MATCH(Drivers!$A57,DriversGams!$A$5:$A$23,0),MATCH(Drivers!L$3,DriversGams!$A$5:$AN$5,0))</f>
        <v>0.94306601356267461</v>
      </c>
      <c r="M57" s="10">
        <f>INDEX(DriversGams!$A$5:$AN$23,MATCH(Drivers!$A57,DriversGams!$A$5:$A$23,0),MATCH(Drivers!M$3,DriversGams!$A$5:$AN$5,0))</f>
        <v>0.94979370862774781</v>
      </c>
      <c r="N57" s="10">
        <f>INDEX(DriversGams!$A$5:$AN$23,MATCH(Drivers!$A57,DriversGams!$A$5:$A$23,0),MATCH(Drivers!N$3,DriversGams!$A$5:$AN$5,0))</f>
        <v>0.9628179554564843</v>
      </c>
      <c r="O57" s="10">
        <f>INDEX(DriversGams!$A$5:$AN$23,MATCH(Drivers!$A57,DriversGams!$A$5:$A$23,0),MATCH(Drivers!O$3,DriversGams!$A$5:$AN$5,0))</f>
        <v>0.97928541305539085</v>
      </c>
      <c r="P57" s="10">
        <f>INDEX(DriversGams!$A$5:$AN$23,MATCH(Drivers!$A57,DriversGams!$A$5:$A$23,0),MATCH(Drivers!P$3,DriversGams!$A$5:$AN$5,0))</f>
        <v>0.99439252348913254</v>
      </c>
      <c r="Q57" s="10">
        <f>INDEX(DriversGams!$A$5:$AN$23,MATCH(Drivers!$A57,DriversGams!$A$5:$A$23,0),MATCH(Drivers!Q$3,DriversGams!$A$5:$AN$5,0))</f>
        <v>1.0123195300116183</v>
      </c>
      <c r="R57" s="10">
        <f>INDEX(DriversGams!$A$5:$AN$23,MATCH(Drivers!$A57,DriversGams!$A$5:$A$23,0),MATCH(Drivers!R$3,DriversGams!$A$5:$AN$5,0))</f>
        <v>1.0327500945044028</v>
      </c>
      <c r="S57" s="10">
        <f>INDEX(DriversGams!$A$5:$AN$23,MATCH(Drivers!$A57,DriversGams!$A$5:$A$23,0),MATCH(Drivers!S$3,DriversGams!$A$5:$AN$5,0))</f>
        <v>1.0439532559520508</v>
      </c>
      <c r="T57" s="10">
        <f>INDEX(DriversGams!$A$5:$AN$23,MATCH(Drivers!$A57,DriversGams!$A$5:$A$23,0),MATCH(Drivers!T$3,DriversGams!$A$5:$AN$5,0))</f>
        <v>1.05814639141311</v>
      </c>
      <c r="U57" s="10">
        <f>INDEX(DriversGams!$A$5:$AN$23,MATCH(Drivers!$A57,DriversGams!$A$5:$A$23,0),MATCH(Drivers!U$3,DriversGams!$A$5:$AN$5,0))</f>
        <v>1.0831637852031797</v>
      </c>
      <c r="V57" s="10">
        <f>INDEX(DriversGams!$A$5:$AN$23,MATCH(Drivers!$A57,DriversGams!$A$5:$A$23,0),MATCH(Drivers!V$3,DriversGams!$A$5:$AN$5,0))</f>
        <v>1.1138985024380965</v>
      </c>
      <c r="W57" s="10">
        <f>INDEX(DriversGams!$A$5:$AN$23,MATCH(Drivers!$A57,DriversGams!$A$5:$A$23,0),MATCH(Drivers!W$3,DriversGams!$A$5:$AN$5,0))</f>
        <v>1.148417747558645</v>
      </c>
      <c r="X57" s="10">
        <f>INDEX(DriversGams!$A$5:$AN$23,MATCH(Drivers!$A57,DriversGams!$A$5:$A$23,0),MATCH(Drivers!X$3,DriversGams!$A$5:$AN$5,0))</f>
        <v>1.1876881605165848</v>
      </c>
      <c r="Y57" s="10">
        <f>INDEX(DriversGams!$A$5:$AN$23,MATCH(Drivers!$A57,DriversGams!$A$5:$A$23,0),MATCH(Drivers!Y$3,DriversGams!$A$5:$AN$5,0))</f>
        <v>1.2315993022958016</v>
      </c>
      <c r="Z57" s="10">
        <f>INDEX(DriversGams!$A$5:$AN$23,MATCH(Drivers!$A57,DriversGams!$A$5:$A$23,0),MATCH(Drivers!Z$3,DriversGams!$A$5:$AN$5,0))</f>
        <v>1.2750867141189148</v>
      </c>
      <c r="AA57" s="10">
        <f>INDEX(DriversGams!$A$5:$AN$23,MATCH(Drivers!$A57,DriversGams!$A$5:$A$23,0),MATCH(Drivers!AA$3,DriversGams!$A$5:$AN$5,0))</f>
        <v>1.3235105552746784</v>
      </c>
      <c r="AB57" s="10">
        <f>INDEX(DriversGams!$A$5:$AN$23,MATCH(Drivers!$A57,DriversGams!$A$5:$A$23,0),MATCH(Drivers!AB$3,DriversGams!$A$5:$AN$5,0))</f>
        <v>1.3750138778351713</v>
      </c>
      <c r="AC57" s="10">
        <f>INDEX(DriversGams!$A$5:$AN$23,MATCH(Drivers!$A57,DriversGams!$A$5:$A$23,0),MATCH(Drivers!AC$3,DriversGams!$A$5:$AN$5,0))</f>
        <v>1.4337054715885269</v>
      </c>
      <c r="AD57" s="10">
        <f>INDEX(DriversGams!$A$5:$AN$23,MATCH(Drivers!$A57,DriversGams!$A$5:$A$23,0),MATCH(Drivers!AD$3,DriversGams!$A$5:$AN$5,0))</f>
        <v>1.4972235480077347</v>
      </c>
      <c r="AE57" s="10">
        <f>INDEX(DriversGams!$A$5:$AN$23,MATCH(Drivers!$A57,DriversGams!$A$5:$A$23,0),MATCH(Drivers!AE$3,DriversGams!$A$5:$AN$5,0))</f>
        <v>1.564674660473083</v>
      </c>
      <c r="AF57" s="10">
        <f>INDEX(DriversGams!$A$5:$AN$23,MATCH(Drivers!$A57,DriversGams!$A$5:$A$23,0),MATCH(Drivers!AF$3,DriversGams!$A$5:$AN$5,0))</f>
        <v>1.9649915761603713</v>
      </c>
      <c r="AG57" s="10">
        <f>INDEX(DriversGams!$A$5:$AN$23,MATCH(Drivers!$A57,DriversGams!$A$5:$A$23,0),MATCH(Drivers!AG$3,DriversGams!$A$5:$AN$5,0))</f>
        <v>2.5806419011038098</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67.724517596864871</v>
      </c>
      <c r="E58" s="10">
        <f>INDEX(DriversGams!$A$5:$AN$23,MATCH(Drivers!$A58,DriversGams!$A$5:$A$23,0),MATCH(Drivers!E$3,DriversGams!$A$5:$AN$5,0))</f>
        <v>65.541972981360018</v>
      </c>
      <c r="F58" s="10">
        <f>INDEX(DriversGams!$A$5:$AN$23,MATCH(Drivers!$A58,DriversGams!$A$5:$A$23,0),MATCH(Drivers!F$3,DriversGams!$A$5:$AN$5,0))</f>
        <v>63.359428365855152</v>
      </c>
      <c r="G58" s="10">
        <f>INDEX(DriversGams!$A$5:$AN$23,MATCH(Drivers!$A58,DriversGams!$A$5:$A$23,0),MATCH(Drivers!G$3,DriversGams!$A$5:$AN$5,0))</f>
        <v>63.119937872291501</v>
      </c>
      <c r="H58" s="10">
        <f>INDEX(DriversGams!$A$5:$AN$23,MATCH(Drivers!$A58,DriversGams!$A$5:$A$23,0),MATCH(Drivers!H$3,DriversGams!$A$5:$AN$5,0))</f>
        <v>63.075916977840322</v>
      </c>
      <c r="I58" s="10">
        <f>INDEX(DriversGams!$A$5:$AN$23,MATCH(Drivers!$A58,DriversGams!$A$5:$A$23,0),MATCH(Drivers!I$3,DriversGams!$A$5:$AN$5,0))</f>
        <v>62.970859492323711</v>
      </c>
      <c r="J58" s="10">
        <f>INDEX(DriversGams!$A$5:$AN$23,MATCH(Drivers!$A58,DriversGams!$A$5:$A$23,0),MATCH(Drivers!J$3,DriversGams!$A$5:$AN$5,0))</f>
        <v>62.434131538642987</v>
      </c>
      <c r="K58" s="10">
        <f>INDEX(DriversGams!$A$5:$AN$23,MATCH(Drivers!$A58,DriversGams!$A$5:$A$23,0),MATCH(Drivers!K$3,DriversGams!$A$5:$AN$5,0))</f>
        <v>60.476158919986169</v>
      </c>
      <c r="L58" s="10">
        <f>INDEX(DriversGams!$A$5:$AN$23,MATCH(Drivers!$A58,DriversGams!$A$5:$A$23,0),MATCH(Drivers!L$3,DriversGams!$A$5:$AN$5,0))</f>
        <v>60.472935299606803</v>
      </c>
      <c r="M58" s="10">
        <f>INDEX(DriversGams!$A$5:$AN$23,MATCH(Drivers!$A58,DriversGams!$A$5:$A$23,0),MATCH(Drivers!M$3,DriversGams!$A$5:$AN$5,0))</f>
        <v>60.44194200193261</v>
      </c>
      <c r="N58" s="10">
        <f>INDEX(DriversGams!$A$5:$AN$23,MATCH(Drivers!$A58,DriversGams!$A$5:$A$23,0),MATCH(Drivers!N$3,DriversGams!$A$5:$AN$5,0))</f>
        <v>60.251431730372346</v>
      </c>
      <c r="O58" s="10">
        <f>INDEX(DriversGams!$A$5:$AN$23,MATCH(Drivers!$A58,DriversGams!$A$5:$A$23,0),MATCH(Drivers!O$3,DriversGams!$A$5:$AN$5,0))</f>
        <v>60.330237078477303</v>
      </c>
      <c r="P58" s="10">
        <f>INDEX(DriversGams!$A$5:$AN$23,MATCH(Drivers!$A58,DriversGams!$A$5:$A$23,0),MATCH(Drivers!P$3,DriversGams!$A$5:$AN$5,0))</f>
        <v>60.664115565951839</v>
      </c>
      <c r="Q58" s="10">
        <f>INDEX(DriversGams!$A$5:$AN$23,MATCH(Drivers!$A58,DriversGams!$A$5:$A$23,0),MATCH(Drivers!Q$3,DriversGams!$A$5:$AN$5,0))</f>
        <v>60.278037799317353</v>
      </c>
      <c r="R58" s="10">
        <f>INDEX(DriversGams!$A$5:$AN$23,MATCH(Drivers!$A58,DriversGams!$A$5:$A$23,0),MATCH(Drivers!R$3,DriversGams!$A$5:$AN$5,0))</f>
        <v>60.095028241583002</v>
      </c>
      <c r="S58" s="10">
        <f>INDEX(DriversGams!$A$5:$AN$23,MATCH(Drivers!$A58,DriversGams!$A$5:$A$23,0),MATCH(Drivers!S$3,DriversGams!$A$5:$AN$5,0))</f>
        <v>60.397915375420446</v>
      </c>
      <c r="T58" s="10">
        <f>INDEX(DriversGams!$A$5:$AN$23,MATCH(Drivers!$A58,DriversGams!$A$5:$A$23,0),MATCH(Drivers!T$3,DriversGams!$A$5:$AN$5,0))</f>
        <v>60.051671199291839</v>
      </c>
      <c r="U58" s="10">
        <f>INDEX(DriversGams!$A$5:$AN$23,MATCH(Drivers!$A58,DriversGams!$A$5:$A$23,0),MATCH(Drivers!U$3,DriversGams!$A$5:$AN$5,0))</f>
        <v>59.583305998098957</v>
      </c>
      <c r="V58" s="10">
        <f>INDEX(DriversGams!$A$5:$AN$23,MATCH(Drivers!$A58,DriversGams!$A$5:$A$23,0),MATCH(Drivers!V$3,DriversGams!$A$5:$AN$5,0))</f>
        <v>59.149205986207946</v>
      </c>
      <c r="W58" s="10">
        <f>INDEX(DriversGams!$A$5:$AN$23,MATCH(Drivers!$A58,DriversGams!$A$5:$A$23,0),MATCH(Drivers!W$3,DriversGams!$A$5:$AN$5,0))</f>
        <v>59.099610539099508</v>
      </c>
      <c r="X58" s="10">
        <f>INDEX(DriversGams!$A$5:$AN$23,MATCH(Drivers!$A58,DriversGams!$A$5:$A$23,0),MATCH(Drivers!X$3,DriversGams!$A$5:$AN$5,0))</f>
        <v>58.929229070299996</v>
      </c>
      <c r="Y58" s="10">
        <f>INDEX(DriversGams!$A$5:$AN$23,MATCH(Drivers!$A58,DriversGams!$A$5:$A$23,0),MATCH(Drivers!Y$3,DriversGams!$A$5:$AN$5,0))</f>
        <v>58.90698661895231</v>
      </c>
      <c r="Z58" s="10">
        <f>INDEX(DriversGams!$A$5:$AN$23,MATCH(Drivers!$A58,DriversGams!$A$5:$A$23,0),MATCH(Drivers!Z$3,DriversGams!$A$5:$AN$5,0))</f>
        <v>58.944281429883112</v>
      </c>
      <c r="AA58" s="10">
        <f>INDEX(DriversGams!$A$5:$AN$23,MATCH(Drivers!$A58,DriversGams!$A$5:$A$23,0),MATCH(Drivers!AA$3,DriversGams!$A$5:$AN$5,0))</f>
        <v>58.800544858225273</v>
      </c>
      <c r="AB58" s="10">
        <f>INDEX(DriversGams!$A$5:$AN$23,MATCH(Drivers!$A58,DriversGams!$A$5:$A$23,0),MATCH(Drivers!AB$3,DriversGams!$A$5:$AN$5,0))</f>
        <v>58.079388503287781</v>
      </c>
      <c r="AC58" s="10">
        <f>INDEX(DriversGams!$A$5:$AN$23,MATCH(Drivers!$A58,DriversGams!$A$5:$A$23,0),MATCH(Drivers!AC$3,DriversGams!$A$5:$AN$5,0))</f>
        <v>56.943220827859953</v>
      </c>
      <c r="AD58" s="10">
        <f>INDEX(DriversGams!$A$5:$AN$23,MATCH(Drivers!$A58,DriversGams!$A$5:$A$23,0),MATCH(Drivers!AD$3,DriversGams!$A$5:$AN$5,0))</f>
        <v>55.79898259360705</v>
      </c>
      <c r="AE58" s="10">
        <f>INDEX(DriversGams!$A$5:$AN$23,MATCH(Drivers!$A58,DriversGams!$A$5:$A$23,0),MATCH(Drivers!AE$3,DriversGams!$A$5:$AN$5,0))</f>
        <v>54.654435862603897</v>
      </c>
      <c r="AF58" s="10">
        <f>INDEX(DriversGams!$A$5:$AN$23,MATCH(Drivers!$A58,DriversGams!$A$5:$A$23,0),MATCH(Drivers!AF$3,DriversGams!$A$5:$AN$5,0))</f>
        <v>52.455900367805462</v>
      </c>
      <c r="AG58" s="10">
        <f>INDEX(DriversGams!$A$5:$AN$23,MATCH(Drivers!$A58,DriversGams!$A$5:$A$23,0),MATCH(Drivers!AG$3,DriversGams!$A$5:$AN$5,0))</f>
        <v>51.673260876195663</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82.703325384582186</v>
      </c>
      <c r="E59" s="10">
        <f>INDEX(DriversGams!$A$5:$AN$23,MATCH(Drivers!$A59,DriversGams!$A$5:$A$23,0),MATCH(Drivers!E$3,DriversGams!$A$5:$AN$5,0))</f>
        <v>79.598059430926057</v>
      </c>
      <c r="F59" s="10">
        <f>INDEX(DriversGams!$A$5:$AN$23,MATCH(Drivers!$A59,DriversGams!$A$5:$A$23,0),MATCH(Drivers!F$3,DriversGams!$A$5:$AN$5,0))</f>
        <v>76.650853881499771</v>
      </c>
      <c r="G59" s="10">
        <f>INDEX(DriversGams!$A$5:$AN$23,MATCH(Drivers!$A59,DriversGams!$A$5:$A$23,0),MATCH(Drivers!G$3,DriversGams!$A$5:$AN$5,0))</f>
        <v>75.33071784335074</v>
      </c>
      <c r="H59" s="10">
        <f>INDEX(DriversGams!$A$5:$AN$23,MATCH(Drivers!$A59,DriversGams!$A$5:$A$23,0),MATCH(Drivers!H$3,DriversGams!$A$5:$AN$5,0))</f>
        <v>74.393792835470322</v>
      </c>
      <c r="I59" s="10">
        <f>INDEX(DriversGams!$A$5:$AN$23,MATCH(Drivers!$A59,DriversGams!$A$5:$A$23,0),MATCH(Drivers!I$3,DriversGams!$A$5:$AN$5,0))</f>
        <v>74.84398534888426</v>
      </c>
      <c r="J59" s="10">
        <f>INDEX(DriversGams!$A$5:$AN$23,MATCH(Drivers!$A59,DriversGams!$A$5:$A$23,0),MATCH(Drivers!J$3,DriversGams!$A$5:$AN$5,0))</f>
        <v>73.185921204987778</v>
      </c>
      <c r="K59" s="10">
        <f>INDEX(DriversGams!$A$5:$AN$23,MATCH(Drivers!$A59,DriversGams!$A$5:$A$23,0),MATCH(Drivers!K$3,DriversGams!$A$5:$AN$5,0))</f>
        <v>70.818888980647671</v>
      </c>
      <c r="L59" s="10">
        <f>INDEX(DriversGams!$A$5:$AN$23,MATCH(Drivers!$A59,DriversGams!$A$5:$A$23,0),MATCH(Drivers!L$3,DriversGams!$A$5:$AN$5,0))</f>
        <v>74.671751439880282</v>
      </c>
      <c r="M59" s="10">
        <f>INDEX(DriversGams!$A$5:$AN$23,MATCH(Drivers!$A59,DriversGams!$A$5:$A$23,0),MATCH(Drivers!M$3,DriversGams!$A$5:$AN$5,0))</f>
        <v>74.376542715015617</v>
      </c>
      <c r="N59" s="10">
        <f>INDEX(DriversGams!$A$5:$AN$23,MATCH(Drivers!$A59,DriversGams!$A$5:$A$23,0),MATCH(Drivers!N$3,DriversGams!$A$5:$AN$5,0))</f>
        <v>75.025098944292367</v>
      </c>
      <c r="O59" s="10">
        <f>INDEX(DriversGams!$A$5:$AN$23,MATCH(Drivers!$A59,DriversGams!$A$5:$A$23,0),MATCH(Drivers!O$3,DriversGams!$A$5:$AN$5,0))</f>
        <v>75.635536654267028</v>
      </c>
      <c r="P59" s="10">
        <f>INDEX(DriversGams!$A$5:$AN$23,MATCH(Drivers!$A59,DriversGams!$A$5:$A$23,0),MATCH(Drivers!P$3,DriversGams!$A$5:$AN$5,0))</f>
        <v>76.078862307089366</v>
      </c>
      <c r="Q59" s="10">
        <f>INDEX(DriversGams!$A$5:$AN$23,MATCH(Drivers!$A59,DriversGams!$A$5:$A$23,0),MATCH(Drivers!Q$3,DriversGams!$A$5:$AN$5,0))</f>
        <v>77.661412415208147</v>
      </c>
      <c r="R59" s="10">
        <f>INDEX(DriversGams!$A$5:$AN$23,MATCH(Drivers!$A59,DriversGams!$A$5:$A$23,0),MATCH(Drivers!R$3,DriversGams!$A$5:$AN$5,0))</f>
        <v>77.892195779084503</v>
      </c>
      <c r="S59" s="10">
        <f>INDEX(DriversGams!$A$5:$AN$23,MATCH(Drivers!$A59,DriversGams!$A$5:$A$23,0),MATCH(Drivers!S$3,DriversGams!$A$5:$AN$5,0))</f>
        <v>78.49775181446293</v>
      </c>
      <c r="T59" s="10">
        <f>INDEX(DriversGams!$A$5:$AN$23,MATCH(Drivers!$A59,DriversGams!$A$5:$A$23,0),MATCH(Drivers!T$3,DriversGams!$A$5:$AN$5,0))</f>
        <v>80.013830246341627</v>
      </c>
      <c r="U59" s="10">
        <f>INDEX(DriversGams!$A$5:$AN$23,MATCH(Drivers!$A59,DriversGams!$A$5:$A$23,0),MATCH(Drivers!U$3,DriversGams!$A$5:$AN$5,0))</f>
        <v>81.348308815733745</v>
      </c>
      <c r="V59" s="10">
        <f>INDEX(DriversGams!$A$5:$AN$23,MATCH(Drivers!$A59,DriversGams!$A$5:$A$23,0),MATCH(Drivers!V$3,DriversGams!$A$5:$AN$5,0))</f>
        <v>82.907952507254535</v>
      </c>
      <c r="W59" s="10">
        <f>INDEX(DriversGams!$A$5:$AN$23,MATCH(Drivers!$A59,DriversGams!$A$5:$A$23,0),MATCH(Drivers!W$3,DriversGams!$A$5:$AN$5,0))</f>
        <v>85.360010656639062</v>
      </c>
      <c r="X59" s="10">
        <f>INDEX(DriversGams!$A$5:$AN$23,MATCH(Drivers!$A59,DriversGams!$A$5:$A$23,0),MATCH(Drivers!X$3,DriversGams!$A$5:$AN$5,0))</f>
        <v>87.126247245379446</v>
      </c>
      <c r="Y59" s="10">
        <f>INDEX(DriversGams!$A$5:$AN$23,MATCH(Drivers!$A59,DriversGams!$A$5:$A$23,0),MATCH(Drivers!Y$3,DriversGams!$A$5:$AN$5,0))</f>
        <v>89.383073450706732</v>
      </c>
      <c r="Z59" s="10">
        <f>INDEX(DriversGams!$A$5:$AN$23,MATCH(Drivers!$A59,DriversGams!$A$5:$A$23,0),MATCH(Drivers!Z$3,DriversGams!$A$5:$AN$5,0))</f>
        <v>91.517955465707288</v>
      </c>
      <c r="AA59" s="10">
        <f>INDEX(DriversGams!$A$5:$AN$23,MATCH(Drivers!$A59,DriversGams!$A$5:$A$23,0),MATCH(Drivers!AA$3,DriversGams!$A$5:$AN$5,0))</f>
        <v>93.207199191173459</v>
      </c>
      <c r="AB59" s="10">
        <f>INDEX(DriversGams!$A$5:$AN$23,MATCH(Drivers!$A59,DriversGams!$A$5:$A$23,0),MATCH(Drivers!AB$3,DriversGams!$A$5:$AN$5,0))</f>
        <v>94.912768910821001</v>
      </c>
      <c r="AC59" s="10">
        <f>INDEX(DriversGams!$A$5:$AN$23,MATCH(Drivers!$A59,DriversGams!$A$5:$A$23,0),MATCH(Drivers!AC$3,DriversGams!$A$5:$AN$5,0))</f>
        <v>96.113907758826088</v>
      </c>
      <c r="AD59" s="10">
        <f>INDEX(DriversGams!$A$5:$AN$23,MATCH(Drivers!$A59,DriversGams!$A$5:$A$23,0),MATCH(Drivers!AD$3,DriversGams!$A$5:$AN$5,0))</f>
        <v>97.429181892265888</v>
      </c>
      <c r="AE59" s="10">
        <f>INDEX(DriversGams!$A$5:$AN$23,MATCH(Drivers!$A59,DriversGams!$A$5:$A$23,0),MATCH(Drivers!AE$3,DriversGams!$A$5:$AN$5,0))</f>
        <v>98.695998156789969</v>
      </c>
      <c r="AF59" s="10">
        <f>INDEX(DriversGams!$A$5:$AN$23,MATCH(Drivers!$A59,DriversGams!$A$5:$A$23,0),MATCH(Drivers!AF$3,DriversGams!$A$5:$AN$5,0))</f>
        <v>106.32788406004167</v>
      </c>
      <c r="AG59" s="10">
        <f>INDEX(DriversGams!$A$5:$AN$23,MATCH(Drivers!$A59,DriversGams!$A$5:$A$23,0),MATCH(Drivers!AG$3,DriversGams!$A$5:$AN$5,0))</f>
        <v>115.99901379344115</v>
      </c>
      <c r="AH59" s="126"/>
      <c r="AI59" s="126"/>
      <c r="AJ59" s="126"/>
      <c r="AK59" s="126"/>
      <c r="AL59" s="126"/>
      <c r="AM59" s="126"/>
    </row>
    <row r="60" spans="1:41" s="338" customFormat="1">
      <c r="A60" s="5" t="s">
        <v>5</v>
      </c>
      <c r="B60" s="338">
        <f t="shared" si="85"/>
        <v>19</v>
      </c>
      <c r="C60" s="339">
        <v>2893.5650000000564</v>
      </c>
      <c r="D60" s="127">
        <f t="shared" ref="D60:K60" si="87">SUM(D42:D59)</f>
        <v>2963.5979369127162</v>
      </c>
      <c r="E60" s="127">
        <f t="shared" si="87"/>
        <v>3022.0036827371569</v>
      </c>
      <c r="F60" s="127">
        <f t="shared" si="87"/>
        <v>3053.8828567182318</v>
      </c>
      <c r="G60" s="127">
        <f t="shared" si="87"/>
        <v>3083.0110779325059</v>
      </c>
      <c r="H60" s="127">
        <f t="shared" si="87"/>
        <v>3130.358501661774</v>
      </c>
      <c r="I60" s="127">
        <f t="shared" si="87"/>
        <v>3169.6850311170433</v>
      </c>
      <c r="J60" s="127">
        <f t="shared" si="87"/>
        <v>3178.5323794452797</v>
      </c>
      <c r="K60" s="127">
        <f t="shared" si="87"/>
        <v>2962.5534330201299</v>
      </c>
      <c r="L60" s="127">
        <f t="shared" ref="L60:AG60" si="88">SUM(L42:L59)</f>
        <v>3033.3934777508161</v>
      </c>
      <c r="M60" s="127">
        <f t="shared" si="88"/>
        <v>3094.3781235900774</v>
      </c>
      <c r="N60" s="127">
        <f t="shared" si="88"/>
        <v>3147.4325544036305</v>
      </c>
      <c r="O60" s="127">
        <f t="shared" si="88"/>
        <v>3208.3571178809066</v>
      </c>
      <c r="P60" s="127">
        <f t="shared" si="88"/>
        <v>3269.3697053181158</v>
      </c>
      <c r="Q60" s="127">
        <f t="shared" si="88"/>
        <v>3333.6613270921835</v>
      </c>
      <c r="R60" s="127">
        <f t="shared" si="88"/>
        <v>3399.0850831518646</v>
      </c>
      <c r="S60" s="127">
        <f t="shared" si="88"/>
        <v>3461.2279430124145</v>
      </c>
      <c r="T60" s="127">
        <f t="shared" si="88"/>
        <v>3531.3115827560882</v>
      </c>
      <c r="U60" s="127">
        <f t="shared" si="88"/>
        <v>3604.3674692772179</v>
      </c>
      <c r="V60" s="127">
        <f t="shared" si="88"/>
        <v>3694.7851128872467</v>
      </c>
      <c r="W60" s="127">
        <f t="shared" si="88"/>
        <v>3792.1461307976929</v>
      </c>
      <c r="X60" s="127">
        <f t="shared" si="88"/>
        <v>3893.5225038466251</v>
      </c>
      <c r="Y60" s="127">
        <f t="shared" si="88"/>
        <v>4005.6625438264091</v>
      </c>
      <c r="Z60" s="127">
        <f t="shared" si="88"/>
        <v>4117.6688490727774</v>
      </c>
      <c r="AA60" s="127">
        <f t="shared" si="88"/>
        <v>4238.4111871352343</v>
      </c>
      <c r="AB60" s="127">
        <f t="shared" si="88"/>
        <v>4364.3723161503276</v>
      </c>
      <c r="AC60" s="127">
        <f t="shared" si="88"/>
        <v>4494.0055064015032</v>
      </c>
      <c r="AD60" s="127">
        <f t="shared" si="88"/>
        <v>4628.9459839201691</v>
      </c>
      <c r="AE60" s="127">
        <f t="shared" si="88"/>
        <v>4769.3975217071711</v>
      </c>
      <c r="AF60" s="127">
        <f t="shared" si="88"/>
        <v>5531.3458624524383</v>
      </c>
      <c r="AG60" s="127">
        <f t="shared" si="88"/>
        <v>6468.7843706859458</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2.3911820101239378E-2</v>
      </c>
      <c r="M61" s="249">
        <f t="shared" ref="M61" si="90">M60/L60-1</f>
        <v>2.010442967144499E-2</v>
      </c>
      <c r="N61" s="249">
        <f t="shared" ref="N61" si="91">N60/M60-1</f>
        <v>1.7145425896431643E-2</v>
      </c>
      <c r="O61" s="249">
        <f t="shared" ref="O61" si="92">O60/N60-1</f>
        <v>1.935690834487791E-2</v>
      </c>
      <c r="P61" s="249">
        <f t="shared" ref="P61" si="93">P60/O60-1</f>
        <v>1.9016769391777544E-2</v>
      </c>
      <c r="Q61" s="249">
        <f t="shared" ref="Q61" si="94">Q60/P60-1</f>
        <v>1.9664836824507148E-2</v>
      </c>
      <c r="R61" s="249">
        <f t="shared" ref="R61" si="95">R60/Q60-1</f>
        <v>1.9625195735389234E-2</v>
      </c>
      <c r="S61" s="249">
        <f t="shared" ref="S61" si="96">S60/R60-1</f>
        <v>1.8282231347656275E-2</v>
      </c>
      <c r="T61" s="249">
        <f t="shared" ref="T61" si="97">T60/S60-1</f>
        <v>2.0248201186853221E-2</v>
      </c>
      <c r="U61" s="249">
        <f t="shared" ref="U61" si="98">U60/T60-1</f>
        <v>2.0688031857022171E-2</v>
      </c>
      <c r="V61" s="249">
        <f t="shared" ref="V61" si="99">V60/U60-1</f>
        <v>2.5085578643334161E-2</v>
      </c>
      <c r="W61" s="249">
        <f t="shared" ref="W61" si="100">W60/V60-1</f>
        <v>2.6350928385755257E-2</v>
      </c>
      <c r="X61" s="249">
        <f t="shared" ref="X61" si="101">X60/W60-1</f>
        <v>2.6733245384614746E-2</v>
      </c>
      <c r="Y61" s="249">
        <f t="shared" ref="Y61" si="102">Y60/X60-1</f>
        <v>2.880169303477631E-2</v>
      </c>
      <c r="Z61" s="249">
        <f t="shared" ref="Z61" si="103">Z60/Y60-1</f>
        <v>2.7961992309859962E-2</v>
      </c>
      <c r="AA61" s="249">
        <f t="shared" ref="AA61" si="104">AA60/Z60-1</f>
        <v>2.9322984068921754E-2</v>
      </c>
      <c r="AB61" s="249">
        <f t="shared" ref="AB61" si="105">AB60/AA60-1</f>
        <v>2.9718949732253641E-2</v>
      </c>
      <c r="AC61" s="249">
        <f t="shared" ref="AC61" si="106">AC60/AB60-1</f>
        <v>2.9702596584500585E-2</v>
      </c>
      <c r="AD61" s="249">
        <f t="shared" ref="AD61" si="107">AD60/AC60-1</f>
        <v>3.0026771735470525E-2</v>
      </c>
      <c r="AE61" s="249">
        <f t="shared" ref="AE61" si="108">AE60/AD60-1</f>
        <v>3.0342012690339537E-2</v>
      </c>
      <c r="AF61" s="249">
        <f>(AF60/AE60)^(1/5)-1</f>
        <v>3.0085938190572481E-2</v>
      </c>
      <c r="AG61" s="249">
        <f>(AG60/AF60)^(1/5)-1</f>
        <v>3.180676738449062E-2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59.991580449204264</v>
      </c>
      <c r="M62" s="126">
        <f>INDEX(DriversGams!$A$43:$AN$43,1,MATCH(Drivers!M$3,DriversGams!$A$42:$AN$42,0))/1000</f>
        <v>60.682333816399378</v>
      </c>
      <c r="N62" s="126">
        <f>INDEX(DriversGams!$A$43:$AN$43,1,MATCH(Drivers!N$3,DriversGams!$A$42:$AN$42,0))/1000</f>
        <v>61.381040636574369</v>
      </c>
      <c r="O62" s="126">
        <f>INDEX(DriversGams!$A$43:$AN$43,1,MATCH(Drivers!O$3,DriversGams!$A$42:$AN$42,0))/1000</f>
        <v>62.087792487153699</v>
      </c>
      <c r="P62" s="126">
        <f>INDEX(DriversGams!$A$43:$AN$43,1,MATCH(Drivers!P$3,DriversGams!$A$42:$AN$42,0))/1000</f>
        <v>62.802682000000026</v>
      </c>
      <c r="Q62" s="126">
        <f>INDEX(DriversGams!$A$43:$AN$43,1,MATCH(Drivers!Q$3,DriversGams!$A$42:$AN$42,0))/1000</f>
        <v>63.421065342005143</v>
      </c>
      <c r="R62" s="126">
        <f>INDEX(DriversGams!$A$43:$AN$43,1,MATCH(Drivers!R$3,DriversGams!$A$42:$AN$42,0))/1000</f>
        <v>64.045537563425796</v>
      </c>
      <c r="S62" s="126">
        <f>INDEX(DriversGams!$A$43:$AN$43,1,MATCH(Drivers!S$3,DriversGams!$A$42:$AN$42,0))/1000</f>
        <v>64.676158618096451</v>
      </c>
      <c r="T62" s="126">
        <f>INDEX(DriversGams!$A$43:$AN$43,1,MATCH(Drivers!T$3,DriversGams!$A$42:$AN$42,0))/1000</f>
        <v>65.31298905018393</v>
      </c>
      <c r="U62" s="126">
        <f>INDEX(DriversGams!$A$43:$AN$43,1,MATCH(Drivers!U$3,DriversGams!$A$42:$AN$42,0))/1000</f>
        <v>65.956090000000003</v>
      </c>
      <c r="V62" s="126">
        <f>INDEX(DriversGams!$A$43:$AN$43,1,MATCH(Drivers!V$3,DriversGams!$A$42:$AN$42,0))/1000</f>
        <v>66.518977190687664</v>
      </c>
      <c r="W62" s="126">
        <f>INDEX(DriversGams!$A$43:$AN$43,1,MATCH(Drivers!W$3,DriversGams!$A$42:$AN$42,0))/1000</f>
        <v>67.08666821358311</v>
      </c>
      <c r="X62" s="126">
        <f>INDEX(DriversGams!$A$43:$AN$43,1,MATCH(Drivers!X$3,DriversGams!$A$42:$AN$42,0))/1000</f>
        <v>67.659204065895452</v>
      </c>
      <c r="Y62" s="126">
        <f>INDEX(DriversGams!$A$43:$AN$43,1,MATCH(Drivers!Y$3,DriversGams!$A$42:$AN$42,0))/1000</f>
        <v>68.236626094715163</v>
      </c>
      <c r="Z62" s="126">
        <f>INDEX(DriversGams!$A$43:$AN$43,1,MATCH(Drivers!Z$3,DriversGams!$A$42:$AN$42,0))/1000</f>
        <v>68.818976000000006</v>
      </c>
      <c r="AA62" s="126">
        <f>INDEX(DriversGams!$A$43:$AN$43,1,MATCH(Drivers!AA$3,DriversGams!$A$42:$AN$42,0))/1000</f>
        <v>69.322810489383542</v>
      </c>
      <c r="AB62" s="126">
        <f>INDEX(DriversGams!$A$43:$AN$43,1,MATCH(Drivers!AB$3,DriversGams!$A$42:$AN$42,0))/1000</f>
        <v>69.830333629884052</v>
      </c>
      <c r="AC62" s="126">
        <f>INDEX(DriversGams!$A$43:$AN$43,1,MATCH(Drivers!AC$3,DriversGams!$A$42:$AN$42,0))/1000</f>
        <v>70.341572426693446</v>
      </c>
      <c r="AD62" s="126">
        <f>INDEX(DriversGams!$A$43:$AN$43,1,MATCH(Drivers!AD$3,DriversGams!$A$42:$AN$42,0))/1000</f>
        <v>70.856554082712819</v>
      </c>
      <c r="AE62" s="126">
        <f>INDEX(DriversGams!$A$43:$AN$43,1,MATCH(Drivers!AE$3,DriversGams!$A$42:$AN$42,0))/1000</f>
        <v>71.375305999999995</v>
      </c>
      <c r="AF62" s="126">
        <f>INDEX(DriversGams!$A$43:$AN$43,1,MATCH(Drivers!AF$3,DriversGams!$A$42:$AN$42,0))/1000</f>
        <v>73.619545999999971</v>
      </c>
      <c r="AG62" s="126">
        <f>INDEX(DriversGams!$A$43:$AN$43,1,MATCH(Drivers!AG$3,DriversGams!$A$42:$AN$42,0))/1000</f>
        <v>75.517908999999989</v>
      </c>
      <c r="AH62" s="126"/>
      <c r="AI62" s="126"/>
      <c r="AJ62" s="126"/>
      <c r="AK62" s="126"/>
      <c r="AL62" s="126"/>
      <c r="AM62" s="126"/>
    </row>
    <row r="63" spans="1:41" s="338" customFormat="1">
      <c r="A63" s="338" t="s">
        <v>396</v>
      </c>
      <c r="B63" s="338">
        <f t="shared" si="85"/>
        <v>22</v>
      </c>
      <c r="C63" s="334">
        <v>0.5</v>
      </c>
      <c r="D63" s="24">
        <f>INDEX(DriversGams!$B61:$AN61,1,MATCH(Drivers!D$3,DriversGams!$B$60:$AN$60,0))</f>
        <v>0.49529634448935544</v>
      </c>
      <c r="E63" s="24">
        <f>INDEX(DriversGams!$B61:$AN61,1,MATCH(Drivers!E$3,DriversGams!$B$60:$AN$60,0))</f>
        <v>0.48566977766191582</v>
      </c>
      <c r="F63" s="24">
        <f>INDEX(DriversGams!$B61:$AN61,1,MATCH(Drivers!F$3,DriversGams!$B$60:$AN$60,0))</f>
        <v>0.48010675779237738</v>
      </c>
      <c r="G63" s="24">
        <f>INDEX(DriversGams!$B61:$AN61,1,MATCH(Drivers!G$3,DriversGams!$B$60:$AN$60,0))</f>
        <v>0.47831875818766556</v>
      </c>
      <c r="H63" s="24">
        <f>INDEX(DriversGams!$B61:$AN61,1,MATCH(Drivers!H$3,DriversGams!$B$60:$AN$60,0))</f>
        <v>0.47291410220827651</v>
      </c>
      <c r="I63" s="24">
        <f>INDEX(DriversGams!$B61:$AN61,1,MATCH(Drivers!I$3,DriversGams!$B$60:$AN$60,0))</f>
        <v>0.46873111446428734</v>
      </c>
      <c r="J63" s="24">
        <f>INDEX(DriversGams!$B61:$AN61,1,MATCH(Drivers!J$3,DriversGams!$B$60:$AN$60,0))</f>
        <v>0.47138790434203326</v>
      </c>
      <c r="K63" s="24">
        <f>INDEX(DriversGams!$B61:$AN61,1,MATCH(Drivers!K$3,DriversGams!$B$60:$AN$60,0))</f>
        <v>0.48859046763062297</v>
      </c>
      <c r="L63" s="24">
        <f>INDEX(DriversGams!$B61:$AN61,1,MATCH(Drivers!L$3,DriversGams!$B$60:$AN$60,0))</f>
        <v>0.50273569164807252</v>
      </c>
      <c r="M63" s="24">
        <f>INDEX(DriversGams!$B61:$AN61,1,MATCH(Drivers!M$3,DriversGams!$B$60:$AN$60,0))</f>
        <v>0.49820664333815384</v>
      </c>
      <c r="N63" s="24">
        <f>INDEX(DriversGams!$B61:$AN61,1,MATCH(Drivers!N$3,DriversGams!$B$60:$AN$60,0))</f>
        <v>0.4943534955717348</v>
      </c>
      <c r="O63" s="24">
        <f>INDEX(DriversGams!$B61:$AN61,1,MATCH(Drivers!O$3,DriversGams!$B$60:$AN$60,0))</f>
        <v>0.48951517218903967</v>
      </c>
      <c r="P63" s="24">
        <f>INDEX(DriversGams!$B61:$AN61,1,MATCH(Drivers!P$3,DriversGams!$B$60:$AN$60,0))</f>
        <v>0.48386455285225377</v>
      </c>
      <c r="Q63" s="24">
        <f>INDEX(DriversGams!$B61:$AN61,1,MATCH(Drivers!Q$3,DriversGams!$B$60:$AN$60,0))</f>
        <v>0.47720999740060077</v>
      </c>
      <c r="R63" s="24">
        <f>INDEX(DriversGams!$B61:$AN61,1,MATCH(Drivers!R$3,DriversGams!$B$60:$AN$60,0))</f>
        <v>0.47005162395257039</v>
      </c>
      <c r="S63" s="24">
        <f>INDEX(DriversGams!$B61:$AN61,1,MATCH(Drivers!S$3,DriversGams!$B$60:$AN$60,0))</f>
        <v>0.46558671129571577</v>
      </c>
      <c r="T63" s="24">
        <f>INDEX(DriversGams!$B61:$AN61,1,MATCH(Drivers!T$3,DriversGams!$B$60:$AN$60,0))</f>
        <v>0.4585559251338101</v>
      </c>
      <c r="U63" s="24">
        <f>INDEX(DriversGams!$B61:$AN61,1,MATCH(Drivers!U$3,DriversGams!$B$60:$AN$60,0))</f>
        <v>0.45062530885502711</v>
      </c>
      <c r="V63" s="24">
        <f>INDEX(DriversGams!$B61:$AN61,1,MATCH(Drivers!V$3,DriversGams!$B$60:$AN$60,0))</f>
        <v>0.44229702709341012</v>
      </c>
      <c r="W63" s="24">
        <f>INDEX(DriversGams!$B61:$AN61,1,MATCH(Drivers!W$3,DriversGams!$B$60:$AN$60,0))</f>
        <v>0.43304211353509159</v>
      </c>
      <c r="X63" s="24">
        <f>INDEX(DriversGams!$B61:$AN61,1,MATCH(Drivers!X$3,DriversGams!$B$60:$AN$60,0))</f>
        <v>0.4239924622758498</v>
      </c>
      <c r="Y63" s="24">
        <f>INDEX(DriversGams!$B61:$AN61,1,MATCH(Drivers!Y$3,DriversGams!$B$60:$AN$60,0))</f>
        <v>0.41466652719470376</v>
      </c>
      <c r="Z63" s="24">
        <f>INDEX(DriversGams!$B61:$AN61,1,MATCH(Drivers!Z$3,DriversGams!$B$60:$AN$60,0))</f>
        <v>0.40543964487669393</v>
      </c>
      <c r="AA63" s="24">
        <f>INDEX(DriversGams!$B61:$AN61,1,MATCH(Drivers!AA$3,DriversGams!$B$60:$AN$60,0))</f>
        <v>0.39617869935311428</v>
      </c>
      <c r="AB63" s="24">
        <f>INDEX(DriversGams!$B61:$AN61,1,MATCH(Drivers!AB$3,DriversGams!$B$60:$AN$60,0))</f>
        <v>0.38638452209674667</v>
      </c>
      <c r="AC63" s="24">
        <f>INDEX(DriversGams!$B61:$AN61,1,MATCH(Drivers!AC$3,DriversGams!$B$60:$AN$60,0))</f>
        <v>0.37688754316972922</v>
      </c>
      <c r="AD63" s="24">
        <f>INDEX(DriversGams!$B61:$AN61,1,MATCH(Drivers!AD$3,DriversGams!$B$60:$AN$60,0))</f>
        <v>0.36771546972786451</v>
      </c>
      <c r="AE63" s="24">
        <f>INDEX(DriversGams!$B61:$AN61,1,MATCH(Drivers!AE$3,DriversGams!$B$60:$AN$60,0))</f>
        <v>0.35858301165225359</v>
      </c>
      <c r="AF63" s="24">
        <f>INDEX(DriversGams!$B61:$AN61,1,MATCH(Drivers!AF$3,DriversGams!$B$60:$AN$60,0))</f>
        <v>0.31579496211778024</v>
      </c>
      <c r="AG63" s="24">
        <f>INDEX(DriversGams!$B61:$AN61,1,MATCH(Drivers!AG$3,DriversGams!$B$60:$AN$60,0))</f>
        <v>0.2757597129032775</v>
      </c>
      <c r="AH63" s="126"/>
      <c r="AI63" s="126"/>
      <c r="AJ63" s="126"/>
      <c r="AK63" s="126"/>
      <c r="AL63" s="126"/>
      <c r="AM63" s="126"/>
    </row>
    <row r="64" spans="1:41" s="338" customFormat="1">
      <c r="A64" s="338" t="s">
        <v>397</v>
      </c>
      <c r="B64" s="338">
        <f t="shared" si="85"/>
        <v>23</v>
      </c>
      <c r="C64" s="334">
        <v>0.3</v>
      </c>
      <c r="D64" s="24">
        <f>INDEX(DriversGams!$B62:$AN62,1,MATCH(Drivers!D$3,DriversGams!$B$60:$AN$60,0))</f>
        <v>0.29570620518318136</v>
      </c>
      <c r="E64" s="24">
        <f>INDEX(DriversGams!$B62:$AN62,1,MATCH(Drivers!E$3,DriversGams!$B$60:$AN$60,0))</f>
        <v>0.29933228807500739</v>
      </c>
      <c r="F64" s="24">
        <f>INDEX(DriversGams!$B62:$AN62,1,MATCH(Drivers!F$3,DriversGams!$B$60:$AN$60,0))</f>
        <v>0.30291891818621569</v>
      </c>
      <c r="G64" s="24">
        <f>INDEX(DriversGams!$B62:$AN62,1,MATCH(Drivers!G$3,DriversGams!$B$60:$AN$60,0))</f>
        <v>0.30444679184939444</v>
      </c>
      <c r="H64" s="24">
        <f>INDEX(DriversGams!$B62:$AN62,1,MATCH(Drivers!H$3,DriversGams!$B$60:$AN$60,0))</f>
        <v>0.30477831295727698</v>
      </c>
      <c r="I64" s="24">
        <f>INDEX(DriversGams!$B62:$AN62,1,MATCH(Drivers!I$3,DriversGams!$B$60:$AN$60,0))</f>
        <v>0.3081834052628119</v>
      </c>
      <c r="J64" s="24">
        <f>INDEX(DriversGams!$B62:$AN62,1,MATCH(Drivers!J$3,DriversGams!$B$60:$AN$60,0))</f>
        <v>0.31105586810232749</v>
      </c>
      <c r="K64" s="24">
        <f>INDEX(DriversGams!$B62:$AN62,1,MATCH(Drivers!K$3,DriversGams!$B$60:$AN$60,0))</f>
        <v>0.31140953236937707</v>
      </c>
      <c r="L64" s="24">
        <f>INDEX(DriversGams!$B62:$AN62,1,MATCH(Drivers!L$3,DriversGams!$B$60:$AN$60,0))</f>
        <v>0.29726430835192758</v>
      </c>
      <c r="M64" s="24">
        <f>INDEX(DriversGams!$B62:$AN62,1,MATCH(Drivers!M$3,DriversGams!$B$60:$AN$60,0))</f>
        <v>0.3017933566618462</v>
      </c>
      <c r="N64" s="24">
        <f>INDEX(DriversGams!$B62:$AN62,1,MATCH(Drivers!N$3,DriversGams!$B$60:$AN$60,0))</f>
        <v>0.30564650442826524</v>
      </c>
      <c r="O64" s="24">
        <f>INDEX(DriversGams!$B62:$AN62,1,MATCH(Drivers!O$3,DriversGams!$B$60:$AN$60,0))</f>
        <v>0.30941620909079387</v>
      </c>
      <c r="P64" s="24">
        <f>INDEX(DriversGams!$B62:$AN62,1,MATCH(Drivers!P$3,DriversGams!$B$60:$AN$60,0))</f>
        <v>0.3114041255594901</v>
      </c>
      <c r="Q64" s="24">
        <f>INDEX(DriversGams!$B62:$AN62,1,MATCH(Drivers!Q$3,DriversGams!$B$60:$AN$60,0))</f>
        <v>0.31276468005549862</v>
      </c>
      <c r="R64" s="24">
        <f>INDEX(DriversGams!$B62:$AN62,1,MATCH(Drivers!R$3,DriversGams!$B$60:$AN$60,0))</f>
        <v>0.31503998788006704</v>
      </c>
      <c r="S64" s="24">
        <f>INDEX(DriversGams!$B62:$AN62,1,MATCH(Drivers!S$3,DriversGams!$B$60:$AN$60,0))</f>
        <v>0.31722282807608299</v>
      </c>
      <c r="T64" s="24">
        <f>INDEX(DriversGams!$B62:$AN62,1,MATCH(Drivers!T$3,DriversGams!$B$60:$AN$60,0))</f>
        <v>0.318534893319037</v>
      </c>
      <c r="U64" s="24">
        <f>INDEX(DriversGams!$B62:$AN62,1,MATCH(Drivers!U$3,DriversGams!$B$60:$AN$60,0))</f>
        <v>0.32068835565399584</v>
      </c>
      <c r="V64" s="24">
        <f>INDEX(DriversGams!$B62:$AN62,1,MATCH(Drivers!V$3,DriversGams!$B$60:$AN$60,0))</f>
        <v>0.32232756889370234</v>
      </c>
      <c r="W64" s="24">
        <f>INDEX(DriversGams!$B62:$AN62,1,MATCH(Drivers!W$3,DriversGams!$B$60:$AN$60,0))</f>
        <v>0.32449966388742607</v>
      </c>
      <c r="X64" s="24">
        <f>INDEX(DriversGams!$B62:$AN62,1,MATCH(Drivers!X$3,DriversGams!$B$60:$AN$60,0))</f>
        <v>0.32676732305929307</v>
      </c>
      <c r="Y64" s="24">
        <f>INDEX(DriversGams!$B62:$AN62,1,MATCH(Drivers!Y$3,DriversGams!$B$60:$AN$60,0))</f>
        <v>0.32880255474146936</v>
      </c>
      <c r="Z64" s="24">
        <f>INDEX(DriversGams!$B62:$AN62,1,MATCH(Drivers!Z$3,DriversGams!$B$60:$AN$60,0))</f>
        <v>0.33125917929433851</v>
      </c>
      <c r="AA64" s="24">
        <f>INDEX(DriversGams!$B62:$AN62,1,MATCH(Drivers!AA$3,DriversGams!$B$60:$AN$60,0))</f>
        <v>0.33331662773031884</v>
      </c>
      <c r="AB64" s="24">
        <f>INDEX(DriversGams!$B62:$AN62,1,MATCH(Drivers!AB$3,DriversGams!$B$60:$AN$60,0))</f>
        <v>0.33546256248248807</v>
      </c>
      <c r="AC64" s="24">
        <f>INDEX(DriversGams!$B62:$AN62,1,MATCH(Drivers!AC$3,DriversGams!$B$60:$AN$60,0))</f>
        <v>0.33786944430292876</v>
      </c>
      <c r="AD64" s="24">
        <f>INDEX(DriversGams!$B62:$AN62,1,MATCH(Drivers!AD$3,DriversGams!$B$60:$AN$60,0))</f>
        <v>0.33997880143728249</v>
      </c>
      <c r="AE64" s="24">
        <f>INDEX(DriversGams!$B62:$AN62,1,MATCH(Drivers!AE$3,DriversGams!$B$60:$AN$60,0))</f>
        <v>0.34205985929300026</v>
      </c>
      <c r="AF64" s="24">
        <f>INDEX(DriversGams!$B62:$AN62,1,MATCH(Drivers!AF$3,DriversGams!$B$60:$AN$60,0))</f>
        <v>0.35185636829724731</v>
      </c>
      <c r="AG64" s="24">
        <f>INDEX(DriversGams!$B62:$AN62,1,MATCH(Drivers!AG$3,DriversGams!$B$60:$AN$60,0))</f>
        <v>0.35964900058646887</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0.20899745032746325</v>
      </c>
      <c r="E65" s="24">
        <f>INDEX(DriversGams!$B63:$AN63,1,MATCH(Drivers!E$3,DriversGams!$B$60:$AN$60,0))</f>
        <v>0.21499793426307676</v>
      </c>
      <c r="F65" s="24">
        <f>INDEX(DriversGams!$B63:$AN63,1,MATCH(Drivers!F$3,DriversGams!$B$60:$AN$60,0))</f>
        <v>0.21697432402140693</v>
      </c>
      <c r="G65" s="24">
        <f>INDEX(DriversGams!$B63:$AN63,1,MATCH(Drivers!G$3,DriversGams!$B$60:$AN$60,0))</f>
        <v>0.21723444996294008</v>
      </c>
      <c r="H65" s="24">
        <f>INDEX(DriversGams!$B63:$AN63,1,MATCH(Drivers!H$3,DriversGams!$B$60:$AN$60,0))</f>
        <v>0.22230758483444651</v>
      </c>
      <c r="I65" s="24">
        <f>INDEX(DriversGams!$B63:$AN63,1,MATCH(Drivers!I$3,DriversGams!$B$60:$AN$60,0))</f>
        <v>0.22308548027290076</v>
      </c>
      <c r="J65" s="24">
        <f>INDEX(DriversGams!$B63:$AN63,1,MATCH(Drivers!J$3,DriversGams!$B$60:$AN$60,0))</f>
        <v>0.21755622755563922</v>
      </c>
      <c r="K65" s="24">
        <f>INDEX(DriversGams!$B63:$AN63,1,MATCH(Drivers!K$3,DriversGams!$B$60:$AN$60,0))</f>
        <v>0.2</v>
      </c>
      <c r="L65" s="24">
        <f>INDEX(DriversGams!$B63:$AN63,1,MATCH(Drivers!L$3,DriversGams!$B$60:$AN$60,0))</f>
        <v>0.2</v>
      </c>
      <c r="M65" s="24">
        <f>INDEX(DriversGams!$B63:$AN63,1,MATCH(Drivers!M$3,DriversGams!$B$60:$AN$60,0))</f>
        <v>0.2</v>
      </c>
      <c r="N65" s="24">
        <f>INDEX(DriversGams!$B63:$AN63,1,MATCH(Drivers!N$3,DriversGams!$B$60:$AN$60,0))</f>
        <v>0.2</v>
      </c>
      <c r="O65" s="24">
        <f>INDEX(DriversGams!$B63:$AN63,1,MATCH(Drivers!O$3,DriversGams!$B$60:$AN$60,0))</f>
        <v>0.20106861872016649</v>
      </c>
      <c r="P65" s="24">
        <f>INDEX(DriversGams!$B63:$AN63,1,MATCH(Drivers!P$3,DriversGams!$B$60:$AN$60,0))</f>
        <v>0.2047313215882561</v>
      </c>
      <c r="Q65" s="24">
        <f>INDEX(DriversGams!$B63:$AN63,1,MATCH(Drivers!Q$3,DriversGams!$B$60:$AN$60,0))</f>
        <v>0.21002532254390069</v>
      </c>
      <c r="R65" s="24">
        <f>INDEX(DriversGams!$B63:$AN63,1,MATCH(Drivers!R$3,DriversGams!$B$60:$AN$60,0))</f>
        <v>0.21490838816736266</v>
      </c>
      <c r="S65" s="24">
        <f>INDEX(DriversGams!$B63:$AN63,1,MATCH(Drivers!S$3,DriversGams!$B$60:$AN$60,0))</f>
        <v>0.21719046062820133</v>
      </c>
      <c r="T65" s="24">
        <f>INDEX(DriversGams!$B63:$AN63,1,MATCH(Drivers!T$3,DriversGams!$B$60:$AN$60,0))</f>
        <v>0.22290918154715283</v>
      </c>
      <c r="U65" s="24">
        <f>INDEX(DriversGams!$B63:$AN63,1,MATCH(Drivers!U$3,DriversGams!$B$60:$AN$60,0))</f>
        <v>0.22868633549097703</v>
      </c>
      <c r="V65" s="24">
        <f>INDEX(DriversGams!$B63:$AN63,1,MATCH(Drivers!V$3,DriversGams!$B$60:$AN$60,0))</f>
        <v>0.23537540401288756</v>
      </c>
      <c r="W65" s="24">
        <f>INDEX(DriversGams!$B63:$AN63,1,MATCH(Drivers!W$3,DriversGams!$B$60:$AN$60,0))</f>
        <v>0.24245822257748234</v>
      </c>
      <c r="X65" s="24">
        <f>INDEX(DriversGams!$B63:$AN63,1,MATCH(Drivers!X$3,DriversGams!$B$60:$AN$60,0))</f>
        <v>0.24924021466485705</v>
      </c>
      <c r="Y65" s="24">
        <f>INDEX(DriversGams!$B63:$AN63,1,MATCH(Drivers!Y$3,DriversGams!$B$60:$AN$60,0))</f>
        <v>0.25653091806382683</v>
      </c>
      <c r="Z65" s="24">
        <f>INDEX(DriversGams!$B63:$AN63,1,MATCH(Drivers!Z$3,DriversGams!$B$60:$AN$60,0))</f>
        <v>0.26330117582896745</v>
      </c>
      <c r="AA65" s="24">
        <f>INDEX(DriversGams!$B63:$AN63,1,MATCH(Drivers!AA$3,DriversGams!$B$60:$AN$60,0))</f>
        <v>0.27050467291656699</v>
      </c>
      <c r="AB65" s="24">
        <f>INDEX(DriversGams!$B63:$AN63,1,MATCH(Drivers!AB$3,DriversGams!$B$60:$AN$60,0))</f>
        <v>0.27815291542076537</v>
      </c>
      <c r="AC65" s="24">
        <f>INDEX(DriversGams!$B63:$AN63,1,MATCH(Drivers!AC$3,DriversGams!$B$60:$AN$60,0))</f>
        <v>0.28524301252734208</v>
      </c>
      <c r="AD65" s="24">
        <f>INDEX(DriversGams!$B63:$AN63,1,MATCH(Drivers!AD$3,DriversGams!$B$60:$AN$60,0))</f>
        <v>0.29230572883485301</v>
      </c>
      <c r="AE65" s="24">
        <f>INDEX(DriversGams!$B63:$AN63,1,MATCH(Drivers!AE$3,DriversGams!$B$60:$AN$60,0))</f>
        <v>0.29935712905474615</v>
      </c>
      <c r="AF65" s="24">
        <f>INDEX(DriversGams!$B63:$AN63,1,MATCH(Drivers!AF$3,DriversGams!$B$60:$AN$60,0))</f>
        <v>0.3323486695849725</v>
      </c>
      <c r="AG65" s="24">
        <f>INDEX(DriversGams!$B63:$AN63,1,MATCH(Drivers!AG$3,DriversGams!$B$60:$AN$60,0))</f>
        <v>0.36459128651025363</v>
      </c>
      <c r="AH65" s="126"/>
      <c r="AI65" s="126"/>
      <c r="AJ65" s="126"/>
      <c r="AK65" s="126"/>
      <c r="AL65" s="126"/>
      <c r="AM65" s="126"/>
    </row>
    <row r="66" spans="1:39" s="338" customFormat="1">
      <c r="A66" s="338" t="s">
        <v>399</v>
      </c>
      <c r="B66" s="338">
        <f t="shared" si="85"/>
        <v>25</v>
      </c>
      <c r="C66" s="331">
        <v>26.162716441035041</v>
      </c>
      <c r="D66" s="10">
        <f t="shared" ref="D66:K66" si="109">D63*D$27</f>
        <v>26.30240848920711</v>
      </c>
      <c r="E66" s="10">
        <f t="shared" si="109"/>
        <v>26.183606658584353</v>
      </c>
      <c r="F66" s="10">
        <f t="shared" si="109"/>
        <v>26.286080941113692</v>
      </c>
      <c r="G66" s="10">
        <f t="shared" si="109"/>
        <v>26.604060855998494</v>
      </c>
      <c r="H66" s="10">
        <f t="shared" si="109"/>
        <v>26.730026313178861</v>
      </c>
      <c r="I66" s="10">
        <f t="shared" si="109"/>
        <v>26.922040579718363</v>
      </c>
      <c r="J66" s="10">
        <f t="shared" si="109"/>
        <v>27.512477221065186</v>
      </c>
      <c r="K66" s="10">
        <f t="shared" si="109"/>
        <v>28.977660581659656</v>
      </c>
      <c r="L66" s="10">
        <f t="shared" ref="L66:L68" si="110">L63*L$27</f>
        <v>30.159908690191692</v>
      </c>
      <c r="M66" s="10">
        <f t="shared" ref="M66:AG66" si="111">M63*M$27</f>
        <v>30.232341840593676</v>
      </c>
      <c r="N66" s="10">
        <f t="shared" si="111"/>
        <v>30.343932000521242</v>
      </c>
      <c r="O66" s="10">
        <f t="shared" si="111"/>
        <v>30.392916430186407</v>
      </c>
      <c r="P66" s="10">
        <f t="shared" si="111"/>
        <v>30.387991643852299</v>
      </c>
      <c r="Q66" s="10">
        <f t="shared" si="111"/>
        <v>30.265166427001606</v>
      </c>
      <c r="R66" s="10">
        <f t="shared" si="111"/>
        <v>30.104708938603643</v>
      </c>
      <c r="S66" s="10">
        <f t="shared" si="111"/>
        <v>30.112359990239593</v>
      </c>
      <c r="T66" s="10">
        <f t="shared" si="111"/>
        <v>29.949658117161501</v>
      </c>
      <c r="U66" s="10">
        <f t="shared" si="111"/>
        <v>29.721483427119967</v>
      </c>
      <c r="V66" s="10">
        <f t="shared" si="111"/>
        <v>29.42114585673551</v>
      </c>
      <c r="W66" s="10">
        <f t="shared" si="111"/>
        <v>29.051352593237478</v>
      </c>
      <c r="X66" s="10">
        <f t="shared" si="111"/>
        <v>28.686992527523202</v>
      </c>
      <c r="Y66" s="10">
        <f t="shared" si="111"/>
        <v>28.295444770179039</v>
      </c>
      <c r="Z66" s="10">
        <f t="shared" si="111"/>
        <v>27.901941190217723</v>
      </c>
      <c r="AA66" s="10">
        <f t="shared" si="111"/>
        <v>27.464220895186401</v>
      </c>
      <c r="AB66" s="10">
        <f t="shared" si="111"/>
        <v>26.981360087439128</v>
      </c>
      <c r="AC66" s="10">
        <f t="shared" si="111"/>
        <v>26.510862414592061</v>
      </c>
      <c r="AD66" s="10">
        <f t="shared" si="111"/>
        <v>26.055051067822578</v>
      </c>
      <c r="AE66" s="10">
        <f t="shared" si="111"/>
        <v>25.593972183081164</v>
      </c>
      <c r="AF66" s="10">
        <f t="shared" si="111"/>
        <v>23.248681740198172</v>
      </c>
      <c r="AG66" s="10">
        <f t="shared" si="111"/>
        <v>20.824796904895834</v>
      </c>
      <c r="AH66" s="10"/>
      <c r="AI66" s="10"/>
      <c r="AJ66" s="10"/>
      <c r="AK66" s="10"/>
      <c r="AL66" s="10"/>
      <c r="AM66" s="10"/>
    </row>
    <row r="67" spans="1:39" s="338" customFormat="1">
      <c r="A67" s="338" t="s">
        <v>400</v>
      </c>
      <c r="B67" s="338">
        <f t="shared" si="85"/>
        <v>26</v>
      </c>
      <c r="C67" s="331">
        <v>15.697629864621025</v>
      </c>
      <c r="D67" s="10">
        <f t="shared" ref="D67:K67" si="112">D64*D$27</f>
        <v>15.70329659820149</v>
      </c>
      <c r="E67" s="10">
        <f t="shared" si="112"/>
        <v>16.137711777952052</v>
      </c>
      <c r="F67" s="10">
        <f t="shared" si="112"/>
        <v>16.584959642415356</v>
      </c>
      <c r="G67" s="10">
        <f t="shared" si="112"/>
        <v>16.933312438892468</v>
      </c>
      <c r="H67" s="10">
        <f t="shared" si="112"/>
        <v>17.226663969192373</v>
      </c>
      <c r="I67" s="10">
        <f t="shared" si="112"/>
        <v>17.700822254916375</v>
      </c>
      <c r="J67" s="10">
        <f t="shared" si="112"/>
        <v>18.154724393255588</v>
      </c>
      <c r="K67" s="10">
        <f t="shared" si="112"/>
        <v>18.469291418340351</v>
      </c>
      <c r="L67" s="10">
        <f t="shared" si="110"/>
        <v>17.833355669171727</v>
      </c>
      <c r="M67" s="10">
        <f t="shared" ref="M67:AG67" si="113">M64*M$27</f>
        <v>18.313525212525828</v>
      </c>
      <c r="N67" s="10">
        <f t="shared" si="113"/>
        <v>18.760900508738256</v>
      </c>
      <c r="O67" s="10">
        <f t="shared" si="113"/>
        <v>19.210969382190971</v>
      </c>
      <c r="P67" s="10">
        <f t="shared" si="113"/>
        <v>19.557014271000735</v>
      </c>
      <c r="Q67" s="10">
        <f t="shared" si="113"/>
        <v>19.83586921047111</v>
      </c>
      <c r="R67" s="10">
        <f t="shared" si="113"/>
        <v>20.176905377754043</v>
      </c>
      <c r="S67" s="10">
        <f t="shared" si="113"/>
        <v>20.516753945929885</v>
      </c>
      <c r="T67" s="10">
        <f t="shared" si="113"/>
        <v>20.804465999447771</v>
      </c>
      <c r="U67" s="10">
        <f t="shared" si="113"/>
        <v>21.151350047466959</v>
      </c>
      <c r="V67" s="10">
        <f t="shared" si="113"/>
        <v>21.440900203169992</v>
      </c>
      <c r="W67" s="10">
        <f t="shared" si="113"/>
        <v>21.769601286634991</v>
      </c>
      <c r="X67" s="10">
        <f t="shared" si="113"/>
        <v>22.108816992935093</v>
      </c>
      <c r="Y67" s="10">
        <f t="shared" si="113"/>
        <v>22.436376986880759</v>
      </c>
      <c r="Z67" s="10">
        <f t="shared" si="113"/>
        <v>22.796917509636781</v>
      </c>
      <c r="AA67" s="10">
        <f t="shared" si="113"/>
        <v>23.106445417109295</v>
      </c>
      <c r="AB67" s="10">
        <f t="shared" si="113"/>
        <v>23.425462658487966</v>
      </c>
      <c r="AC67" s="10">
        <f t="shared" si="113"/>
        <v>23.766267987201129</v>
      </c>
      <c r="AD67" s="10">
        <f t="shared" si="113"/>
        <v>24.089726331016688</v>
      </c>
      <c r="AE67" s="10">
        <f t="shared" si="113"/>
        <v>24.414627127354834</v>
      </c>
      <c r="AF67" s="10">
        <f t="shared" si="113"/>
        <v>25.90350609125213</v>
      </c>
      <c r="AG67" s="10">
        <f t="shared" si="113"/>
        <v>27.159940498229897</v>
      </c>
      <c r="AH67" s="10"/>
      <c r="AI67" s="10"/>
      <c r="AJ67" s="10"/>
      <c r="AK67" s="10"/>
      <c r="AL67" s="10"/>
      <c r="AM67" s="10"/>
    </row>
    <row r="68" spans="1:39" s="338" customFormat="1">
      <c r="A68" s="338" t="s">
        <v>401</v>
      </c>
      <c r="B68" s="338">
        <f t="shared" si="85"/>
        <v>27</v>
      </c>
      <c r="C68" s="331">
        <v>10.465086576414015</v>
      </c>
      <c r="D68" s="10">
        <f t="shared" ref="D68:K68" si="114">D65*D$27</f>
        <v>11.098681371014745</v>
      </c>
      <c r="E68" s="10">
        <f t="shared" si="114"/>
        <v>11.591047254892866</v>
      </c>
      <c r="F68" s="10">
        <f t="shared" si="114"/>
        <v>11.879450873792063</v>
      </c>
      <c r="G68" s="10">
        <f t="shared" si="114"/>
        <v>12.082567174933867</v>
      </c>
      <c r="H68" s="10">
        <f t="shared" si="114"/>
        <v>12.565257759276863</v>
      </c>
      <c r="I68" s="10">
        <f t="shared" si="114"/>
        <v>12.813137782664919</v>
      </c>
      <c r="J68" s="10">
        <f t="shared" si="114"/>
        <v>12.69763330749867</v>
      </c>
      <c r="K68" s="10">
        <f t="shared" si="114"/>
        <v>11.861738000000003</v>
      </c>
      <c r="L68" s="10">
        <f t="shared" si="110"/>
        <v>11.998316089840854</v>
      </c>
      <c r="M68" s="10">
        <f t="shared" ref="M68:AG68" si="115">M65*M$27</f>
        <v>12.136466763279877</v>
      </c>
      <c r="N68" s="10">
        <f t="shared" si="115"/>
        <v>12.276208127314874</v>
      </c>
      <c r="O68" s="10">
        <f t="shared" si="115"/>
        <v>12.483906674776325</v>
      </c>
      <c r="P68" s="10">
        <f t="shared" si="115"/>
        <v>12.857676085146988</v>
      </c>
      <c r="Q68" s="10">
        <f t="shared" si="115"/>
        <v>13.320029704532431</v>
      </c>
      <c r="R68" s="10">
        <f t="shared" si="115"/>
        <v>13.763923247068117</v>
      </c>
      <c r="S68" s="10">
        <f t="shared" si="115"/>
        <v>14.047044681926982</v>
      </c>
      <c r="T68" s="10">
        <f t="shared" si="115"/>
        <v>14.558864933574656</v>
      </c>
      <c r="U68" s="10">
        <f t="shared" si="115"/>
        <v>15.083256525413075</v>
      </c>
      <c r="V68" s="10">
        <f t="shared" si="115"/>
        <v>15.656931130782162</v>
      </c>
      <c r="W68" s="10">
        <f t="shared" si="115"/>
        <v>16.265714333710644</v>
      </c>
      <c r="X68" s="10">
        <f t="shared" si="115"/>
        <v>16.863394545437153</v>
      </c>
      <c r="Y68" s="10">
        <f t="shared" si="115"/>
        <v>17.504804337655361</v>
      </c>
      <c r="Z68" s="10">
        <f t="shared" si="115"/>
        <v>18.120117300145491</v>
      </c>
      <c r="AA68" s="10">
        <f t="shared" si="115"/>
        <v>18.752144177087853</v>
      </c>
      <c r="AB68" s="10">
        <f t="shared" si="115"/>
        <v>19.423510883956965</v>
      </c>
      <c r="AC68" s="10">
        <f t="shared" si="115"/>
        <v>20.064442024900259</v>
      </c>
      <c r="AD68" s="10">
        <f t="shared" si="115"/>
        <v>20.711776683873548</v>
      </c>
      <c r="AE68" s="10">
        <f t="shared" si="115"/>
        <v>21.366706689563994</v>
      </c>
      <c r="AF68" s="10">
        <f t="shared" si="115"/>
        <v>24.467358168549673</v>
      </c>
      <c r="AG68" s="10">
        <f t="shared" si="115"/>
        <v>27.533171596874258</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0.39838130852703707</v>
      </c>
      <c r="E69" s="338">
        <f>INDEX(DriversGams!$A71:$AN71,1,MATCH(Drivers!E$3,DriversGams!$A$70:$AN$70,0))</f>
        <v>0.40280918350289019</v>
      </c>
      <c r="F69" s="338">
        <f>INDEX(DriversGams!$A71:$AN71,1,MATCH(Drivers!F$3,DriversGams!$A$70:$AN$70,0))</f>
        <v>0.39090766905085989</v>
      </c>
      <c r="G69" s="338">
        <f>INDEX(DriversGams!$A71:$AN71,1,MATCH(Drivers!G$3,DriversGams!$A$70:$AN$70,0))</f>
        <v>0.39054441083406444</v>
      </c>
      <c r="H69" s="338">
        <f>INDEX(DriversGams!$A71:$AN71,1,MATCH(Drivers!H$3,DriversGams!$A$70:$AN$70,0))</f>
        <v>0.39445759883079462</v>
      </c>
      <c r="I69" s="338">
        <f>INDEX(DriversGams!$A71:$AN71,1,MATCH(Drivers!I$3,DriversGams!$A$70:$AN$70,0))</f>
        <v>0.39399949932690215</v>
      </c>
      <c r="J69" s="338">
        <f>INDEX(DriversGams!$A71:$AN71,1,MATCH(Drivers!J$3,DriversGams!$A$70:$AN$70,0))</f>
        <v>0.38712384712709669</v>
      </c>
      <c r="K69" s="338">
        <f>INDEX(DriversGams!$A71:$AN71,1,MATCH(Drivers!K$3,DriversGams!$A$70:$AN$70,0))</f>
        <v>0.35710637215713298</v>
      </c>
      <c r="L69" s="338">
        <f>INDEX(DriversGams!$A71:$AN71,1,MATCH(Drivers!L$3,DriversGams!$A$70:$AN$70,0))</f>
        <v>0.37351436646742431</v>
      </c>
      <c r="M69" s="338">
        <f>INDEX(DriversGams!$A71:$AN71,1,MATCH(Drivers!M$3,DriversGams!$A$70:$AN$70,0))</f>
        <v>0.36396303688270087</v>
      </c>
      <c r="N69" s="338">
        <f>INDEX(DriversGams!$A71:$AN71,1,MATCH(Drivers!N$3,DriversGams!$A$70:$AN$70,0))</f>
        <v>0.36588714188781624</v>
      </c>
      <c r="O69" s="338">
        <f>INDEX(DriversGams!$A71:$AN71,1,MATCH(Drivers!O$3,DriversGams!$A$70:$AN$70,0))</f>
        <v>0.36914218394441362</v>
      </c>
      <c r="P69" s="338">
        <f>INDEX(DriversGams!$A71:$AN71,1,MATCH(Drivers!P$3,DriversGams!$A$70:$AN$70,0))</f>
        <v>0.37253935585233916</v>
      </c>
      <c r="Q69" s="338">
        <f>INDEX(DriversGams!$A71:$AN71,1,MATCH(Drivers!Q$3,DriversGams!$A$70:$AN$70,0))</f>
        <v>0.37761965282172172</v>
      </c>
      <c r="R69" s="338">
        <f>INDEX(DriversGams!$A71:$AN71,1,MATCH(Drivers!R$3,DriversGams!$A$70:$AN$70,0))</f>
        <v>0.3822258601742734</v>
      </c>
      <c r="S69" s="338">
        <f>INDEX(DriversGams!$A71:$AN71,1,MATCH(Drivers!S$3,DriversGams!$A$70:$AN$70,0))</f>
        <v>0.38525671443100551</v>
      </c>
      <c r="T69" s="338">
        <f>INDEX(DriversGams!$A71:$AN71,1,MATCH(Drivers!T$3,DriversGams!$A$70:$AN$70,0))</f>
        <v>0.39117514223352828</v>
      </c>
      <c r="U69" s="338">
        <f>INDEX(DriversGams!$A71:$AN71,1,MATCH(Drivers!U$3,DriversGams!$A$70:$AN$70,0))</f>
        <v>0.3970558493641545</v>
      </c>
      <c r="V69" s="338">
        <f>INDEX(DriversGams!$A71:$AN71,1,MATCH(Drivers!V$3,DriversGams!$A$70:$AN$70,0))</f>
        <v>0.4044985939182979</v>
      </c>
      <c r="W69" s="338">
        <f>INDEX(DriversGams!$A71:$AN71,1,MATCH(Drivers!W$3,DriversGams!$A$70:$AN$70,0))</f>
        <v>0.4125468388996158</v>
      </c>
      <c r="X69" s="338">
        <f>INDEX(DriversGams!$A71:$AN71,1,MATCH(Drivers!X$3,DriversGams!$A$70:$AN$70,0))</f>
        <v>0.42074444675169048</v>
      </c>
      <c r="Y69" s="338">
        <f>INDEX(DriversGams!$A71:$AN71,1,MATCH(Drivers!Y$3,DriversGams!$A$70:$AN$70,0))</f>
        <v>0.43007588639271066</v>
      </c>
      <c r="Z69" s="338">
        <f>INDEX(DriversGams!$A71:$AN71,1,MATCH(Drivers!Z$3,DriversGams!$A$70:$AN$70,0))</f>
        <v>0.43908688158164327</v>
      </c>
      <c r="AA69" s="338">
        <f>INDEX(DriversGams!$A71:$AN71,1,MATCH(Drivers!AA$3,DriversGams!$A$70:$AN$70,0))</f>
        <v>0.44911130074332734</v>
      </c>
      <c r="AB69" s="338">
        <f>INDEX(DriversGams!$A71:$AN71,1,MATCH(Drivers!AB$3,DriversGams!$A$70:$AN$70,0))</f>
        <v>0.4600783466996658</v>
      </c>
      <c r="AC69" s="338">
        <f>INDEX(DriversGams!$A71:$AN71,1,MATCH(Drivers!AC$3,DriversGams!$A$70:$AN$70,0))</f>
        <v>0.47065141328006926</v>
      </c>
      <c r="AD69" s="338">
        <f>INDEX(DriversGams!$A71:$AN71,1,MATCH(Drivers!AD$3,DriversGams!$A$70:$AN$70,0))</f>
        <v>0.4817551403757242</v>
      </c>
      <c r="AE69" s="338">
        <f>INDEX(DriversGams!$A71:$AN71,1,MATCH(Drivers!AE$3,DriversGams!$A$70:$AN$70,0))</f>
        <v>0.49336818487579026</v>
      </c>
      <c r="AF69" s="338">
        <f>INDEX(DriversGams!$A71:$AN71,1,MATCH(Drivers!AF$3,DriversGams!$A$70:$AN$70,0))</f>
        <v>0.5547147096592151</v>
      </c>
      <c r="AG69" s="338">
        <f>INDEX(DriversGams!$A71:$AN71,1,MATCH(Drivers!AG$3,DriversGams!$A$70:$AN$70,0))</f>
        <v>0.63096597455940651</v>
      </c>
      <c r="AH69" s="126"/>
      <c r="AI69" s="126"/>
      <c r="AJ69" s="126"/>
      <c r="AK69" s="126"/>
      <c r="AL69" s="126"/>
      <c r="AM69" s="126"/>
    </row>
    <row r="70" spans="1:39" s="338" customFormat="1">
      <c r="A70" s="338" t="s">
        <v>279</v>
      </c>
      <c r="C70" s="109"/>
      <c r="D70" s="109">
        <f t="shared" ref="D70" si="116">(D69/C69)^(1/(D$5-C$5))-1</f>
        <v>0.32071911568081557</v>
      </c>
      <c r="E70" s="109">
        <f t="shared" ref="E70" si="117">(E69/D69)^(1/(E$5-D$5))-1</f>
        <v>1.1114665475206786E-2</v>
      </c>
      <c r="F70" s="109">
        <f t="shared" ref="F70" si="118">(F69/E69)^(1/(F$5-E$5))-1</f>
        <v>-2.9546283797536432E-2</v>
      </c>
      <c r="G70" s="109">
        <f t="shared" ref="G70" si="119">(G69/F69)^(1/(G$5-F$5))-1</f>
        <v>-9.2926858579533977E-4</v>
      </c>
      <c r="H70" s="109">
        <f t="shared" ref="H70" si="120">(H69/G69)^(1/(H$5-G$5))-1</f>
        <v>1.0019828445049228E-2</v>
      </c>
      <c r="I70" s="109">
        <f t="shared" ref="I70" si="121">(I69/H69)^(1/(I$5-H$5))-1</f>
        <v>-1.161340294242863E-3</v>
      </c>
      <c r="J70" s="109">
        <f t="shared" ref="J70" si="122">(J69/I69)^(1/(J$5-I$5))-1</f>
        <v>-1.745091608378091E-2</v>
      </c>
      <c r="K70" s="109">
        <f t="shared" ref="K70" si="123">(K69/J69)^(1/(K$5-J$5))-1</f>
        <v>-7.7539720667501699E-2</v>
      </c>
      <c r="L70" s="109">
        <f t="shared" ref="L70" si="124">(L69/K69)^(1/(L$5-K$5))-1</f>
        <v>4.5947077928566227E-2</v>
      </c>
      <c r="M70" s="109">
        <f t="shared" ref="M70" si="125">(M69/L69)^(1/(M$5-L$5))-1</f>
        <v>-2.5571518640786883E-2</v>
      </c>
      <c r="N70" s="109">
        <f t="shared" ref="N70" si="126">(N69/M69)^(1/(N$5-M$5))-1</f>
        <v>5.2865395936771975E-3</v>
      </c>
      <c r="O70" s="109">
        <f t="shared" ref="O70" si="127">(O69/N69)^(1/(O$5-N$5))-1</f>
        <v>8.8963007549345274E-3</v>
      </c>
      <c r="P70" s="109">
        <f t="shared" ref="P70" si="128">(P69/O69)^(1/(P$5-O$5))-1</f>
        <v>9.2028818587612804E-3</v>
      </c>
      <c r="Q70" s="109">
        <f t="shared" ref="Q70" si="129">(Q69/P69)^(1/(Q$5-P$5))-1</f>
        <v>1.3636940338180636E-2</v>
      </c>
      <c r="R70" s="109">
        <f t="shared" ref="R70" si="130">(R69/Q69)^(1/(R$5-Q$5))-1</f>
        <v>1.2198007487513651E-2</v>
      </c>
      <c r="S70" s="109">
        <f t="shared" ref="S70" si="131">(S69/R69)^(1/(S$5-R$5))-1</f>
        <v>7.9294850833750985E-3</v>
      </c>
      <c r="T70" s="109">
        <f t="shared" ref="T70" si="132">(T69/S69)^(1/(T$5-S$5))-1</f>
        <v>1.5362296310043044E-2</v>
      </c>
      <c r="U70" s="109">
        <f t="shared" ref="U70" si="133">(U69/T69)^(1/(U$5-T$5))-1</f>
        <v>1.503343770017862E-2</v>
      </c>
      <c r="V70" s="109">
        <f t="shared" ref="V70" si="134">(V69/U69)^(1/(V$5-U$5))-1</f>
        <v>1.8744830396182799E-2</v>
      </c>
      <c r="W70" s="109">
        <f t="shared" ref="W70" si="135">(W69/V69)^(1/(W$5-V$5))-1</f>
        <v>1.9896842912001667E-2</v>
      </c>
      <c r="X70" s="109">
        <f t="shared" ref="X70" si="136">(X69/W69)^(1/(X$5-W$5))-1</f>
        <v>1.9870732433534322E-2</v>
      </c>
      <c r="Y70" s="109">
        <f t="shared" ref="Y70" si="137">(Y69/X69)^(1/(Y$5-X$5))-1</f>
        <v>2.2178402384303464E-2</v>
      </c>
      <c r="Z70" s="109">
        <f t="shared" ref="Z70" si="138">(Z69/Y69)^(1/(Z$5-Y$5))-1</f>
        <v>2.0952105137800103E-2</v>
      </c>
      <c r="AA70" s="109">
        <f t="shared" ref="AA70" si="139">(AA69/Z69)^(1/(AA$5-Z$5))-1</f>
        <v>2.2830149526615218E-2</v>
      </c>
      <c r="AB70" s="109">
        <f t="shared" ref="AB70" si="140">(AB69/AA69)^(1/(AB$5-AA$5))-1</f>
        <v>2.4419438874476729E-2</v>
      </c>
      <c r="AC70" s="109">
        <f t="shared" ref="AC70" si="141">(AC69/AB69)^(1/(AC$5-AB$5))-1</f>
        <v>2.2981013247522997E-2</v>
      </c>
      <c r="AD70" s="109">
        <f t="shared" ref="AD70" si="142">(AD69/AC69)^(1/(AD$5-AC$5))-1</f>
        <v>2.3592252742365538E-2</v>
      </c>
      <c r="AE70" s="109">
        <f t="shared" ref="AE70" si="143">(AE69/AD69)^(1/(AE$5-AD$5))-1</f>
        <v>2.4105699196087294E-2</v>
      </c>
      <c r="AF70" s="109">
        <f t="shared" ref="AF70" si="144">(AF69/AE69)^(1/(AF$5-AE$5))-1</f>
        <v>2.3716512332888406E-2</v>
      </c>
      <c r="AG70" s="109">
        <f t="shared" ref="AG70" si="145">(AG69/AF69)^(1/(AG$5-AF$5))-1</f>
        <v>2.6094244350190365E-2</v>
      </c>
      <c r="AH70" s="109"/>
      <c r="AI70" s="109"/>
      <c r="AJ70" s="109"/>
      <c r="AK70" s="109"/>
      <c r="AL70" s="109"/>
      <c r="AM70" s="109"/>
    </row>
    <row r="72" spans="1:39">
      <c r="A72" s="338" t="s">
        <v>657</v>
      </c>
      <c r="L72">
        <f>L63/K63</f>
        <v>1.0289510847111807</v>
      </c>
      <c r="M72" s="338">
        <f t="shared" ref="M72:AG74" si="146">M63/L63</f>
        <v>0.99099119401077029</v>
      </c>
      <c r="N72" s="338">
        <f t="shared" si="146"/>
        <v>0.99226596469970441</v>
      </c>
      <c r="O72" s="338">
        <f t="shared" si="146"/>
        <v>0.99021282659870857</v>
      </c>
      <c r="P72" s="338">
        <f t="shared" si="146"/>
        <v>0.98845670234996563</v>
      </c>
      <c r="Q72" s="338">
        <f t="shared" si="146"/>
        <v>0.98624706973795428</v>
      </c>
      <c r="R72" s="338">
        <f t="shared" si="146"/>
        <v>0.98499953167992582</v>
      </c>
      <c r="S72" s="338">
        <f t="shared" si="146"/>
        <v>0.99050122916434147</v>
      </c>
      <c r="T72" s="338">
        <f t="shared" si="146"/>
        <v>0.98489908326133457</v>
      </c>
      <c r="U72" s="338">
        <f t="shared" si="146"/>
        <v>0.98270523649548569</v>
      </c>
      <c r="V72" s="338">
        <f t="shared" si="146"/>
        <v>0.98151838878562336</v>
      </c>
      <c r="W72" s="338">
        <f t="shared" si="146"/>
        <v>0.97907534305817534</v>
      </c>
      <c r="X72" s="338">
        <f t="shared" si="146"/>
        <v>0.97910214508846272</v>
      </c>
      <c r="Y72" s="338">
        <f t="shared" si="146"/>
        <v>0.97800447906293542</v>
      </c>
      <c r="Z72" s="338">
        <f t="shared" si="146"/>
        <v>0.9777486685977973</v>
      </c>
      <c r="AA72" s="338">
        <f t="shared" si="146"/>
        <v>0.97715826352798785</v>
      </c>
      <c r="AB72" s="338">
        <f t="shared" si="146"/>
        <v>0.9752783850510901</v>
      </c>
      <c r="AC72" s="338">
        <f t="shared" si="146"/>
        <v>0.97542091263003672</v>
      </c>
      <c r="AD72" s="338">
        <f t="shared" si="146"/>
        <v>0.97566363333549044</v>
      </c>
      <c r="AE72" s="338">
        <f t="shared" si="146"/>
        <v>0.97516433539668701</v>
      </c>
      <c r="AF72" s="338">
        <f t="shared" si="146"/>
        <v>0.88067463280728897</v>
      </c>
      <c r="AG72" s="338">
        <f t="shared" si="146"/>
        <v>0.8732239141941377</v>
      </c>
    </row>
    <row r="73" spans="1:39">
      <c r="A73" s="338" t="s">
        <v>658</v>
      </c>
      <c r="L73" s="338">
        <f t="shared" ref="L73:AA74" si="147">L64/K64</f>
        <v>0.95457677897710846</v>
      </c>
      <c r="M73" s="338">
        <f t="shared" si="147"/>
        <v>1.0152357621909884</v>
      </c>
      <c r="N73" s="338">
        <f t="shared" si="147"/>
        <v>1.0127675035959669</v>
      </c>
      <c r="O73" s="338">
        <f t="shared" si="147"/>
        <v>1.0123335441692034</v>
      </c>
      <c r="P73" s="338">
        <f t="shared" si="147"/>
        <v>1.006424732804198</v>
      </c>
      <c r="Q73" s="338">
        <f t="shared" si="147"/>
        <v>1.0043690959249947</v>
      </c>
      <c r="R73" s="338">
        <f t="shared" si="147"/>
        <v>1.0072748234364721</v>
      </c>
      <c r="S73" s="338">
        <f t="shared" si="147"/>
        <v>1.0069287718384718</v>
      </c>
      <c r="T73" s="338">
        <f t="shared" si="147"/>
        <v>1.0041360996965809</v>
      </c>
      <c r="U73" s="338">
        <f t="shared" si="147"/>
        <v>1.0067605225679372</v>
      </c>
      <c r="V73" s="338">
        <f t="shared" si="147"/>
        <v>1.0051115458693958</v>
      </c>
      <c r="W73" s="338">
        <f t="shared" si="147"/>
        <v>1.006738781299964</v>
      </c>
      <c r="X73" s="338">
        <f t="shared" si="147"/>
        <v>1.0069881710960837</v>
      </c>
      <c r="Y73" s="338">
        <f t="shared" si="147"/>
        <v>1.0062283819052709</v>
      </c>
      <c r="Z73" s="338">
        <f t="shared" si="147"/>
        <v>1.007471427814181</v>
      </c>
      <c r="AA73" s="338">
        <f t="shared" si="147"/>
        <v>1.0062109929764458</v>
      </c>
      <c r="AB73" s="338">
        <f t="shared" si="146"/>
        <v>1.006438126914885</v>
      </c>
      <c r="AC73" s="338">
        <f t="shared" si="146"/>
        <v>1.0071748149857001</v>
      </c>
      <c r="AD73" s="338">
        <f t="shared" si="146"/>
        <v>1.0062431130423932</v>
      </c>
      <c r="AE73" s="338">
        <f t="shared" si="146"/>
        <v>1.006121140044379</v>
      </c>
      <c r="AF73" s="338">
        <f t="shared" si="146"/>
        <v>1.0286397504357727</v>
      </c>
      <c r="AG73" s="338">
        <f t="shared" si="146"/>
        <v>1.0221471969569083</v>
      </c>
    </row>
    <row r="74" spans="1:39">
      <c r="A74" s="338" t="s">
        <v>659</v>
      </c>
      <c r="L74" s="338">
        <f t="shared" si="147"/>
        <v>1</v>
      </c>
      <c r="M74" s="338">
        <f t="shared" si="146"/>
        <v>1</v>
      </c>
      <c r="N74" s="338">
        <f t="shared" si="146"/>
        <v>1</v>
      </c>
      <c r="O74" s="338">
        <f t="shared" si="146"/>
        <v>1.0053430936008323</v>
      </c>
      <c r="P74" s="338">
        <f t="shared" si="146"/>
        <v>1.0182161835666017</v>
      </c>
      <c r="Q74" s="338">
        <f t="shared" si="146"/>
        <v>1.0258582854571299</v>
      </c>
      <c r="R74" s="338">
        <f t="shared" si="146"/>
        <v>1.0232498898909739</v>
      </c>
      <c r="S74" s="338">
        <f t="shared" si="146"/>
        <v>1.0106188152091182</v>
      </c>
      <c r="T74" s="338">
        <f t="shared" si="146"/>
        <v>1.026330442425559</v>
      </c>
      <c r="U74" s="338">
        <f t="shared" si="146"/>
        <v>1.025917074854102</v>
      </c>
      <c r="V74" s="338">
        <f t="shared" si="146"/>
        <v>1.0292499703034266</v>
      </c>
      <c r="W74" s="338">
        <f t="shared" si="146"/>
        <v>1.0300915832488893</v>
      </c>
      <c r="X74" s="338">
        <f t="shared" si="146"/>
        <v>1.0279717966059385</v>
      </c>
      <c r="Y74" s="338">
        <f t="shared" si="146"/>
        <v>1.0292517136882315</v>
      </c>
      <c r="Z74" s="338">
        <f t="shared" si="146"/>
        <v>1.0263915859196986</v>
      </c>
      <c r="AA74" s="338">
        <f t="shared" si="146"/>
        <v>1.0273583931591659</v>
      </c>
      <c r="AB74" s="338">
        <f t="shared" si="146"/>
        <v>1.0282739755351928</v>
      </c>
      <c r="AC74" s="338">
        <f t="shared" si="146"/>
        <v>1.0254899255535446</v>
      </c>
      <c r="AD74" s="338">
        <f t="shared" si="146"/>
        <v>1.0247603481849847</v>
      </c>
      <c r="AE74" s="338">
        <f t="shared" si="146"/>
        <v>1.0241233733187523</v>
      </c>
      <c r="AF74" s="338">
        <f t="shared" si="146"/>
        <v>1.1102079667666538</v>
      </c>
      <c r="AG74" s="338">
        <f t="shared" si="146"/>
        <v>1.0970144305543477</v>
      </c>
    </row>
    <row r="75" spans="1:39">
      <c r="A75" s="338" t="s">
        <v>396</v>
      </c>
      <c r="K75" s="24">
        <f>K63</f>
        <v>0.48859046763062297</v>
      </c>
      <c r="L75">
        <f>K75*L72</f>
        <v>0.50273569164807252</v>
      </c>
      <c r="M75" s="338">
        <f t="shared" ref="M75:AG77" si="148">L75*M72</f>
        <v>0.49820664333815384</v>
      </c>
      <c r="N75" s="338">
        <f t="shared" si="148"/>
        <v>0.4943534955717348</v>
      </c>
      <c r="O75" s="338">
        <f t="shared" si="148"/>
        <v>0.48951517218903967</v>
      </c>
      <c r="P75" s="338">
        <f t="shared" si="148"/>
        <v>0.48386455285225377</v>
      </c>
      <c r="Q75" s="338">
        <f t="shared" si="148"/>
        <v>0.47720999740060077</v>
      </c>
      <c r="R75" s="338">
        <f t="shared" si="148"/>
        <v>0.47005162395257039</v>
      </c>
      <c r="S75" s="338">
        <f t="shared" si="148"/>
        <v>0.46558671129571577</v>
      </c>
      <c r="T75" s="338">
        <f t="shared" si="148"/>
        <v>0.4585559251338101</v>
      </c>
      <c r="U75" s="338">
        <f t="shared" si="148"/>
        <v>0.45062530885502711</v>
      </c>
      <c r="V75" s="338">
        <f t="shared" si="148"/>
        <v>0.44229702709341012</v>
      </c>
      <c r="W75" s="338">
        <f t="shared" si="148"/>
        <v>0.43304211353509159</v>
      </c>
      <c r="X75" s="338">
        <f t="shared" si="148"/>
        <v>0.4239924622758498</v>
      </c>
      <c r="Y75" s="338">
        <f t="shared" si="148"/>
        <v>0.41466652719470376</v>
      </c>
      <c r="Z75" s="338">
        <f t="shared" si="148"/>
        <v>0.40543964487669393</v>
      </c>
      <c r="AA75" s="338">
        <f t="shared" si="148"/>
        <v>0.39617869935311428</v>
      </c>
      <c r="AB75" s="338">
        <f t="shared" si="148"/>
        <v>0.38638452209674667</v>
      </c>
      <c r="AC75" s="338">
        <f t="shared" si="148"/>
        <v>0.37688754316972922</v>
      </c>
      <c r="AD75" s="338">
        <f t="shared" si="148"/>
        <v>0.36771546972786451</v>
      </c>
      <c r="AE75" s="338">
        <f t="shared" si="148"/>
        <v>0.35858301165225359</v>
      </c>
      <c r="AF75" s="338">
        <f t="shared" si="148"/>
        <v>0.31579496211778024</v>
      </c>
      <c r="AG75" s="338">
        <f t="shared" si="148"/>
        <v>0.2757597129032775</v>
      </c>
    </row>
    <row r="76" spans="1:39">
      <c r="A76" s="338" t="s">
        <v>397</v>
      </c>
      <c r="K76" s="24">
        <f t="shared" ref="K76:K77" si="149">K64</f>
        <v>0.31140953236937707</v>
      </c>
      <c r="L76" s="338">
        <f t="shared" ref="L76:AA77" si="150">K76*L73</f>
        <v>0.29726430835192758</v>
      </c>
      <c r="M76" s="338">
        <f t="shared" si="150"/>
        <v>0.3017933566618462</v>
      </c>
      <c r="N76" s="338">
        <f t="shared" si="150"/>
        <v>0.30564650442826524</v>
      </c>
      <c r="O76" s="338">
        <f t="shared" si="150"/>
        <v>0.30941620909079387</v>
      </c>
      <c r="P76" s="338">
        <f t="shared" si="150"/>
        <v>0.3114041255594901</v>
      </c>
      <c r="Q76" s="338">
        <f t="shared" si="150"/>
        <v>0.31276468005549862</v>
      </c>
      <c r="R76" s="338">
        <f t="shared" si="150"/>
        <v>0.3150399878800671</v>
      </c>
      <c r="S76" s="338">
        <f t="shared" si="150"/>
        <v>0.31722282807608304</v>
      </c>
      <c r="T76" s="338">
        <f t="shared" si="150"/>
        <v>0.31853489331903706</v>
      </c>
      <c r="U76" s="338">
        <f t="shared" si="150"/>
        <v>0.32068835565399589</v>
      </c>
      <c r="V76" s="338">
        <f t="shared" si="150"/>
        <v>0.3223275688937024</v>
      </c>
      <c r="W76" s="338">
        <f t="shared" si="150"/>
        <v>0.32449966388742613</v>
      </c>
      <c r="X76" s="338">
        <f t="shared" si="150"/>
        <v>0.32676732305929312</v>
      </c>
      <c r="Y76" s="338">
        <f t="shared" si="150"/>
        <v>0.32880255474146941</v>
      </c>
      <c r="Z76" s="338">
        <f t="shared" si="150"/>
        <v>0.33125917929433857</v>
      </c>
      <c r="AA76" s="338">
        <f t="shared" si="150"/>
        <v>0.33331662773031889</v>
      </c>
      <c r="AB76" s="338">
        <f t="shared" si="148"/>
        <v>0.33546256248248818</v>
      </c>
      <c r="AC76" s="338">
        <f t="shared" si="148"/>
        <v>0.33786944430292887</v>
      </c>
      <c r="AD76" s="338">
        <f t="shared" si="148"/>
        <v>0.33997880143728265</v>
      </c>
      <c r="AE76" s="338">
        <f t="shared" si="148"/>
        <v>0.34205985929300037</v>
      </c>
      <c r="AF76" s="338">
        <f t="shared" si="148"/>
        <v>0.35185636829724742</v>
      </c>
      <c r="AG76" s="338">
        <f t="shared" si="148"/>
        <v>0.35964900058646904</v>
      </c>
    </row>
    <row r="77" spans="1:39">
      <c r="A77" s="338" t="s">
        <v>398</v>
      </c>
      <c r="K77" s="24">
        <f t="shared" si="149"/>
        <v>0.2</v>
      </c>
      <c r="L77" s="338">
        <f t="shared" si="150"/>
        <v>0.2</v>
      </c>
      <c r="M77" s="338">
        <f t="shared" si="148"/>
        <v>0.2</v>
      </c>
      <c r="N77" s="338">
        <f t="shared" si="148"/>
        <v>0.2</v>
      </c>
      <c r="O77" s="338">
        <f t="shared" si="148"/>
        <v>0.20106861872016646</v>
      </c>
      <c r="P77" s="338">
        <f t="shared" si="148"/>
        <v>0.20473132158825605</v>
      </c>
      <c r="Q77" s="338">
        <f t="shared" si="148"/>
        <v>0.21002532254390063</v>
      </c>
      <c r="R77" s="338">
        <f t="shared" si="148"/>
        <v>0.2149083881673626</v>
      </c>
      <c r="S77" s="338">
        <f t="shared" si="148"/>
        <v>0.21719046062820127</v>
      </c>
      <c r="T77" s="338">
        <f t="shared" si="148"/>
        <v>0.22290918154715278</v>
      </c>
      <c r="U77" s="338">
        <f t="shared" si="148"/>
        <v>0.22868633549097694</v>
      </c>
      <c r="V77" s="338">
        <f t="shared" si="148"/>
        <v>0.23537540401288748</v>
      </c>
      <c r="W77" s="338">
        <f t="shared" si="148"/>
        <v>0.24245822257748223</v>
      </c>
      <c r="X77" s="338">
        <f t="shared" si="148"/>
        <v>0.24924021466485693</v>
      </c>
      <c r="Y77" s="338">
        <f t="shared" si="148"/>
        <v>0.25653091806382672</v>
      </c>
      <c r="Z77" s="338">
        <f t="shared" si="148"/>
        <v>0.26330117582896734</v>
      </c>
      <c r="AA77" s="338">
        <f t="shared" si="148"/>
        <v>0.27050467291656688</v>
      </c>
      <c r="AB77" s="338">
        <f t="shared" si="148"/>
        <v>0.27815291542076526</v>
      </c>
      <c r="AC77" s="338">
        <f t="shared" si="148"/>
        <v>0.28524301252734197</v>
      </c>
      <c r="AD77" s="338">
        <f t="shared" si="148"/>
        <v>0.2923057288348529</v>
      </c>
      <c r="AE77" s="338">
        <f t="shared" si="148"/>
        <v>0.29935712905474604</v>
      </c>
      <c r="AF77" s="338">
        <f t="shared" si="148"/>
        <v>0.33234866958497239</v>
      </c>
      <c r="AG77" s="338">
        <f t="shared" si="148"/>
        <v>0.36459128651025352</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E111" workbookViewId="0">
      <selection activeCell="G133" sqref="G133"/>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2.773927619459287</v>
      </c>
      <c r="R5" s="126">
        <f ca="1">OFFSET(AGR!U$21,$E5,0)</f>
        <v>2.8454145523451184</v>
      </c>
      <c r="S5" s="126">
        <f ca="1">OFFSET(AGR!V$21,$E5,0)</f>
        <v>2.891435090362489</v>
      </c>
      <c r="T5" s="203">
        <f ca="1">OFFSET(AGR!W$21,$E5,0)</f>
        <v>2.9465688274985986</v>
      </c>
      <c r="U5" s="126">
        <f ca="1">OFFSET(AGR!X$21,$E5,0)</f>
        <v>3.0007569649444403</v>
      </c>
      <c r="V5" s="126">
        <f ca="1">OFFSET(AGR!Y$21,$E5,0)</f>
        <v>3.0520172437121387</v>
      </c>
      <c r="W5" s="126">
        <f ca="1">OFFSET(AGR!Z$21,$E5,0)</f>
        <v>3.1017944247534044</v>
      </c>
      <c r="X5" s="126">
        <f ca="1">OFFSET(AGR!AA$21,$E5,0)</f>
        <v>3.1678021872137405</v>
      </c>
      <c r="Y5" s="205">
        <f ca="1">OFFSET(AGR!AB$21,$E5,0)</f>
        <v>3.2197464667778672</v>
      </c>
      <c r="Z5" s="126">
        <f ca="1">OFFSET(AGR!AC$21,$E5,0)</f>
        <v>3.2677313167401576</v>
      </c>
      <c r="AA5" s="126">
        <f ca="1">OFFSET(AGR!AD$21,$E5,0)</f>
        <v>3.329380969174581</v>
      </c>
      <c r="AB5" s="126">
        <f ca="1">OFFSET(AGR!AE$21,$E5,0)</f>
        <v>3.3911016154800988</v>
      </c>
      <c r="AC5" s="126">
        <f ca="1">OFFSET(AGR!AF$21,$E5,0)</f>
        <v>3.4565342010337994</v>
      </c>
      <c r="AD5" s="126">
        <f ca="1">OFFSET(AGR!AG$21,$E5,0)</f>
        <v>3.5317349444133646</v>
      </c>
      <c r="AE5" s="126">
        <f ca="1">OFFSET(AGR!AH$21,$E5,0)</f>
        <v>3.6053476456705376</v>
      </c>
      <c r="AF5" s="126">
        <f ca="1">OFFSET(AGR!AI$21,$E5,0)</f>
        <v>3.6870177032020086</v>
      </c>
      <c r="AG5" s="126">
        <f ca="1">OFFSET(AGR!AJ$21,$E5,0)</f>
        <v>3.7694317473786829</v>
      </c>
      <c r="AH5" s="126">
        <f ca="1">OFFSET(AGR!AK$21,$E5,0)</f>
        <v>3.8520680845177657</v>
      </c>
      <c r="AI5" s="126">
        <f ca="1">OFFSET(AGR!AL$21,$E5,0)</f>
        <v>3.9356679002430366</v>
      </c>
      <c r="AJ5" s="126">
        <f ca="1">OFFSET(AGR!AM$21,$E5,0)</f>
        <v>4.0204253522341373</v>
      </c>
      <c r="AK5" s="126">
        <f ca="1">OFFSET(AGR!AN$21,$E5,0)</f>
        <v>4.4668321213188706</v>
      </c>
      <c r="AL5" s="126">
        <f ca="1">OFFSET(AGR!AO$21,$E5,0)</f>
        <v>5.0156469540947901</v>
      </c>
      <c r="AM5" s="126">
        <f ca="1">OFFSET(AGR!AP$21,$E5,0)</f>
        <v>5.0156469540947901</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5.5606084741223833</v>
      </c>
      <c r="R6" s="126">
        <f ca="1">OFFSET(AGR!U$21,$E6,0)</f>
        <v>5.703911003721716</v>
      </c>
      <c r="S6" s="126">
        <f ca="1">OFFSET(AGR!V$21,$E6,0)</f>
        <v>5.79616366088836</v>
      </c>
      <c r="T6" s="203">
        <f ca="1">OFFSET(AGR!W$21,$E6,0)</f>
        <v>5.9066846145637291</v>
      </c>
      <c r="U6" s="126">
        <f ca="1">OFFSET(AGR!X$21,$E6,0)</f>
        <v>6.0153100214288848</v>
      </c>
      <c r="V6" s="126">
        <f ca="1">OFFSET(AGR!Y$21,$E6,0)</f>
        <v>6.118066249998793</v>
      </c>
      <c r="W6" s="126">
        <f ca="1">OFFSET(AGR!Z$21,$E6,0)</f>
        <v>6.2178494645189826</v>
      </c>
      <c r="X6" s="126">
        <f ca="1">OFFSET(AGR!AA$21,$E6,0)</f>
        <v>6.3501684625778978</v>
      </c>
      <c r="Y6" s="205">
        <f ca="1">OFFSET(AGR!AB$21,$E6,0)</f>
        <v>6.454295837459715</v>
      </c>
      <c r="Z6" s="126">
        <f ca="1">OFFSET(AGR!AC$21,$E6,0)</f>
        <v>6.5504861495132847</v>
      </c>
      <c r="AA6" s="126">
        <f ca="1">OFFSET(AGR!AD$21,$E6,0)</f>
        <v>6.6740688909477486</v>
      </c>
      <c r="AB6" s="126">
        <f ca="1">OFFSET(AGR!AE$21,$E6,0)</f>
        <v>6.7977939465213586</v>
      </c>
      <c r="AC6" s="126">
        <f ca="1">OFFSET(AGR!AF$21,$E6,0)</f>
        <v>6.9289599463698224</v>
      </c>
      <c r="AD6" s="126">
        <f ca="1">OFFSET(AGR!AG$21,$E6,0)</f>
        <v>7.0797071713382316</v>
      </c>
      <c r="AE6" s="126">
        <f ca="1">OFFSET(AGR!AH$21,$E6,0)</f>
        <v>7.2272710109792477</v>
      </c>
      <c r="AF6" s="126">
        <f ca="1">OFFSET(AGR!AI$21,$E6,0)</f>
        <v>7.3909866071634349</v>
      </c>
      <c r="AG6" s="126">
        <f ca="1">OFFSET(AGR!AJ$21,$E6,0)</f>
        <v>7.5561935971442482</v>
      </c>
      <c r="AH6" s="126">
        <f ca="1">OFFSET(AGR!AK$21,$E6,0)</f>
        <v>7.7218461950500243</v>
      </c>
      <c r="AI6" s="126">
        <f ca="1">OFFSET(AGR!AL$21,$E6,0)</f>
        <v>7.8894301797567437</v>
      </c>
      <c r="AJ6" s="126">
        <f ca="1">OFFSET(AGR!AM$21,$E6,0)</f>
        <v>8.0593347592708291</v>
      </c>
      <c r="AK6" s="126">
        <f ca="1">OFFSET(AGR!AN$21,$E6,0)</f>
        <v>8.9542006691326126</v>
      </c>
      <c r="AL6" s="126">
        <f ca="1">OFFSET(AGR!AO$21,$E6,0)</f>
        <v>10.054353531251165</v>
      </c>
      <c r="AM6" s="126">
        <f ca="1">OFFSET(AGR!AP$21,$E6,0)</f>
        <v>10.054353531251165</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9.3384340161288257</v>
      </c>
      <c r="R7" s="126">
        <f ca="1">OFFSET(AGR!U$21,$E7,0)</f>
        <v>9.5790949479738661</v>
      </c>
      <c r="S7" s="126">
        <f ca="1">OFFSET(AGR!V$21,$E7,0)</f>
        <v>9.7340232001197293</v>
      </c>
      <c r="T7" s="203">
        <f ca="1">OFFSET(AGR!W$21,$E7,0)</f>
        <v>9.9196310590618122</v>
      </c>
      <c r="U7" s="126">
        <f ca="1">OFFSET(AGR!X$21,$E7,0)</f>
        <v>10.102055554367697</v>
      </c>
      <c r="V7" s="126">
        <f ca="1">OFFSET(AGR!Y$21,$E7,0)</f>
        <v>10.274623406377415</v>
      </c>
      <c r="W7" s="126">
        <f ca="1">OFFSET(AGR!Z$21,$E7,0)</f>
        <v>10.442198406316804</v>
      </c>
      <c r="X7" s="126">
        <f ca="1">OFFSET(AGR!AA$21,$E7,0)</f>
        <v>10.664413697719509</v>
      </c>
      <c r="Y7" s="205">
        <f ca="1">OFFSET(AGR!AB$21,$E7,0)</f>
        <v>10.839284240058857</v>
      </c>
      <c r="Z7" s="126">
        <f ca="1">OFFSET(AGR!AC$21,$E7,0)</f>
        <v>11.000825353101323</v>
      </c>
      <c r="AA7" s="126">
        <f ca="1">OFFSET(AGR!AD$21,$E7,0)</f>
        <v>11.208369056598663</v>
      </c>
      <c r="AB7" s="126">
        <f ca="1">OFFSET(AGR!AE$21,$E7,0)</f>
        <v>11.416151761134138</v>
      </c>
      <c r="AC7" s="126">
        <f ca="1">OFFSET(AGR!AF$21,$E7,0)</f>
        <v>11.636430718094466</v>
      </c>
      <c r="AD7" s="126">
        <f ca="1">OFFSET(AGR!AG$21,$E7,0)</f>
        <v>11.889594201917015</v>
      </c>
      <c r="AE7" s="126">
        <f ca="1">OFFSET(AGR!AH$21,$E7,0)</f>
        <v>12.137411538107321</v>
      </c>
      <c r="AF7" s="126">
        <f ca="1">OFFSET(AGR!AI$21,$E7,0)</f>
        <v>12.412353983613434</v>
      </c>
      <c r="AG7" s="126">
        <f ca="1">OFFSET(AGR!AJ$21,$E7,0)</f>
        <v>12.689801061953647</v>
      </c>
      <c r="AH7" s="126">
        <f ca="1">OFFSET(AGR!AK$21,$E7,0)</f>
        <v>12.967996490087536</v>
      </c>
      <c r="AI7" s="126">
        <f ca="1">OFFSET(AGR!AL$21,$E7,0)</f>
        <v>13.249435471203832</v>
      </c>
      <c r="AJ7" s="126">
        <f ca="1">OFFSET(AGR!AM$21,$E7,0)</f>
        <v>13.53477163759897</v>
      </c>
      <c r="AK7" s="126">
        <f ca="1">OFFSET(AGR!AN$21,$E7,0)</f>
        <v>15.037601101571662</v>
      </c>
      <c r="AL7" s="126">
        <f ca="1">OFFSET(AGR!AO$21,$E7,0)</f>
        <v>16.885187558766141</v>
      </c>
      <c r="AM7" s="126">
        <f ca="1">OFFSET(AGR!AP$21,$E7,0)</f>
        <v>16.885187558766141</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4.2476989360361239</v>
      </c>
      <c r="R8" s="126">
        <f ca="1">OFFSET(AGR!U$21,$E8,0)</f>
        <v>4.3571664530071761</v>
      </c>
      <c r="S8" s="126">
        <f ca="1">OFFSET(AGR!V$21,$E8,0)</f>
        <v>4.4276374303322079</v>
      </c>
      <c r="T8" s="203">
        <f ca="1">OFFSET(AGR!W$21,$E8,0)</f>
        <v>4.5120633954979459</v>
      </c>
      <c r="U8" s="126">
        <f ca="1">OFFSET(AGR!X$21,$E8,0)</f>
        <v>4.5950413694579693</v>
      </c>
      <c r="V8" s="126">
        <f ca="1">OFFSET(AGR!Y$21,$E8,0)</f>
        <v>4.6735359307633972</v>
      </c>
      <c r="W8" s="126">
        <f ca="1">OFFSET(AGR!Z$21,$E8,0)</f>
        <v>4.7497594333034803</v>
      </c>
      <c r="X8" s="126">
        <f ca="1">OFFSET(AGR!AA$21,$E8,0)</f>
        <v>4.8508367290504939</v>
      </c>
      <c r="Y8" s="205">
        <f ca="1">OFFSET(AGR!AB$21,$E8,0)</f>
        <v>4.9303786967247305</v>
      </c>
      <c r="Z8" s="126">
        <f ca="1">OFFSET(AGR!AC$21,$E8,0)</f>
        <v>5.0038576132980497</v>
      </c>
      <c r="AA8" s="126">
        <f ca="1">OFFSET(AGR!AD$21,$E8,0)</f>
        <v>5.0982613609718053</v>
      </c>
      <c r="AB8" s="126">
        <f ca="1">OFFSET(AGR!AE$21,$E8,0)</f>
        <v>5.192773821139931</v>
      </c>
      <c r="AC8" s="126">
        <f ca="1">OFFSET(AGR!AF$21,$E8,0)</f>
        <v>5.2929703518961029</v>
      </c>
      <c r="AD8" s="126">
        <f ca="1">OFFSET(AGR!AG$21,$E8,0)</f>
        <v>5.4081248048824317</v>
      </c>
      <c r="AE8" s="126">
        <f ca="1">OFFSET(AGR!AH$21,$E8,0)</f>
        <v>5.5208474983713804</v>
      </c>
      <c r="AF8" s="126">
        <f ca="1">OFFSET(AGR!AI$21,$E8,0)</f>
        <v>5.645908373806213</v>
      </c>
      <c r="AG8" s="126">
        <f ca="1">OFFSET(AGR!AJ$21,$E8,0)</f>
        <v>5.772108511584837</v>
      </c>
      <c r="AH8" s="126">
        <f ca="1">OFFSET(AGR!AK$21,$E8,0)</f>
        <v>5.8986490452603428</v>
      </c>
      <c r="AI8" s="126">
        <f ca="1">OFFSET(AGR!AL$21,$E8,0)</f>
        <v>6.0266649479890049</v>
      </c>
      <c r="AJ8" s="126">
        <f ca="1">OFFSET(AGR!AM$21,$E8,0)</f>
        <v>6.156453532275826</v>
      </c>
      <c r="AK8" s="126">
        <f ca="1">OFFSET(AGR!AN$21,$E8,0)</f>
        <v>6.8400335740831775</v>
      </c>
      <c r="AL8" s="126">
        <f ca="1">OFFSET(AGR!AO$21,$E8,0)</f>
        <v>7.6804304773439513</v>
      </c>
      <c r="AM8" s="126">
        <f ca="1">OFFSET(AGR!AP$21,$E8,0)</f>
        <v>7.6804304773439513</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16.138498789258524</v>
      </c>
      <c r="R9" s="126">
        <f ca="1">OFFSET(AGR!U$21,$E9,0)</f>
        <v>16.554404298736337</v>
      </c>
      <c r="S9" s="126">
        <f ca="1">OFFSET(AGR!V$21,$E9,0)</f>
        <v>16.822148270087375</v>
      </c>
      <c r="T9" s="203">
        <f ca="1">OFFSET(AGR!W$21,$E9,0)</f>
        <v>17.1429121370955</v>
      </c>
      <c r="U9" s="126">
        <f ca="1">OFFSET(AGR!X$21,$E9,0)</f>
        <v>17.458174577408329</v>
      </c>
      <c r="V9" s="126">
        <f ca="1">OFFSET(AGR!Y$21,$E9,0)</f>
        <v>17.75640295980239</v>
      </c>
      <c r="W9" s="126">
        <f ca="1">OFFSET(AGR!Z$21,$E9,0)</f>
        <v>18.04600279302506</v>
      </c>
      <c r="X9" s="126">
        <f ca="1">OFFSET(AGR!AA$21,$E9,0)</f>
        <v>18.430030907917061</v>
      </c>
      <c r="Y9" s="205">
        <f ca="1">OFFSET(AGR!AB$21,$E9,0)</f>
        <v>18.732238754644502</v>
      </c>
      <c r="Z9" s="126">
        <f ca="1">OFFSET(AGR!AC$21,$E9,0)</f>
        <v>19.011410942695367</v>
      </c>
      <c r="AA9" s="126">
        <f ca="1">OFFSET(AGR!AD$21,$E9,0)</f>
        <v>19.370083906687515</v>
      </c>
      <c r="AB9" s="126">
        <f ca="1">OFFSET(AGR!AE$21,$E9,0)</f>
        <v>19.729169907593342</v>
      </c>
      <c r="AC9" s="126">
        <f ca="1">OFFSET(AGR!AF$21,$E9,0)</f>
        <v>20.109851687221859</v>
      </c>
      <c r="AD9" s="126">
        <f ca="1">OFFSET(AGR!AG$21,$E9,0)</f>
        <v>20.547363862185897</v>
      </c>
      <c r="AE9" s="126">
        <f ca="1">OFFSET(AGR!AH$21,$E9,0)</f>
        <v>20.975636929507136</v>
      </c>
      <c r="AF9" s="126">
        <f ca="1">OFFSET(AGR!AI$21,$E9,0)</f>
        <v>21.450787079548629</v>
      </c>
      <c r="AG9" s="126">
        <f ca="1">OFFSET(AGR!AJ$21,$E9,0)</f>
        <v>21.930265687005019</v>
      </c>
      <c r="AH9" s="126">
        <f ca="1">OFFSET(AGR!AK$21,$E9,0)</f>
        <v>22.411037577919679</v>
      </c>
      <c r="AI9" s="126">
        <f ca="1">OFFSET(AGR!AL$21,$E9,0)</f>
        <v>22.897414913579038</v>
      </c>
      <c r="AJ9" s="126">
        <f ca="1">OFFSET(AGR!AM$21,$E9,0)</f>
        <v>23.390527288517521</v>
      </c>
      <c r="AK9" s="126">
        <f ca="1">OFFSET(AGR!AN$21,$E9,0)</f>
        <v>25.987687737785155</v>
      </c>
      <c r="AL9" s="126">
        <f ca="1">OFFSET(AGR!AO$21,$E9,0)</f>
        <v>29.180650471256826</v>
      </c>
      <c r="AM9" s="126">
        <f ca="1">OFFSET(AGR!AP$21,$E9,0)</f>
        <v>29.180650471256826</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0.3043501100091856</v>
      </c>
      <c r="Q10" s="126">
        <f ca="1">OFFSET(IND!T$25,$E10,0)</f>
        <v>0.30663795116427106</v>
      </c>
      <c r="R10" s="126">
        <f ca="1">OFFSET(IND!U$25,$E10,0)</f>
        <v>0.30777528312852942</v>
      </c>
      <c r="S10" s="126">
        <f ca="1">OFFSET(IND!V$25,$E10,0)</f>
        <v>0.30943284376687108</v>
      </c>
      <c r="T10" s="203">
        <f ca="1">OFFSET(IND!W$25,$E10,0)</f>
        <v>0.31120802333716918</v>
      </c>
      <c r="U10" s="126">
        <f ca="1">OFFSET(IND!X$25,$E10,0)</f>
        <v>0.31700304456887696</v>
      </c>
      <c r="V10" s="126">
        <f ca="1">OFFSET(IND!Y$25,$E10,0)</f>
        <v>0.32302998731722343</v>
      </c>
      <c r="W10" s="126">
        <f ca="1">OFFSET(IND!Z$25,$E10,0)</f>
        <v>0.33001749322948359</v>
      </c>
      <c r="X10" s="126">
        <f ca="1">OFFSET(IND!AA$25,$E10,0)</f>
        <v>0.33588463908336391</v>
      </c>
      <c r="Y10" s="205">
        <f ca="1">OFFSET(IND!AB$25,$E10,0)</f>
        <v>0.34205823024308063</v>
      </c>
      <c r="Z10" s="126">
        <f ca="1">OFFSET(IND!AC$25,$E10,0)</f>
        <v>0.35066279717747223</v>
      </c>
      <c r="AA10" s="126">
        <f ca="1">OFFSET(IND!AD$25,$E10,0)</f>
        <v>0.35996314809786156</v>
      </c>
      <c r="AB10" s="126">
        <f ca="1">OFFSET(IND!AE$25,$E10,0)</f>
        <v>0.37002063656818357</v>
      </c>
      <c r="AC10" s="126">
        <f ca="1">OFFSET(IND!AF$25,$E10,0)</f>
        <v>0.38112371574256731</v>
      </c>
      <c r="AD10" s="126">
        <f ca="1">OFFSET(IND!AG$25,$E10,0)</f>
        <v>0.39213229161382918</v>
      </c>
      <c r="AE10" s="126">
        <f ca="1">OFFSET(IND!AH$25,$E10,0)</f>
        <v>0.40373908957222893</v>
      </c>
      <c r="AF10" s="126">
        <f ca="1">OFFSET(IND!AI$25,$E10,0)</f>
        <v>0.41561177490396151</v>
      </c>
      <c r="AG10" s="126">
        <f ca="1">OFFSET(IND!AJ$25,$E10,0)</f>
        <v>0.42831502050135389</v>
      </c>
      <c r="AH10" s="126">
        <f ca="1">OFFSET(IND!AK$25,$E10,0)</f>
        <v>0.44146679958199431</v>
      </c>
      <c r="AI10" s="126">
        <f ca="1">OFFSET(IND!AL$25,$E10,0)</f>
        <v>0.45508218770532394</v>
      </c>
      <c r="AJ10" s="126">
        <f ca="1">OFFSET(IND!AM$25,$E10,0)</f>
        <v>0.52652268813916037</v>
      </c>
      <c r="AK10" s="126">
        <f ca="1">OFFSET(IND!AN$25,$E10,0)</f>
        <v>0.61637742385771599</v>
      </c>
      <c r="AL10" s="126">
        <f ca="1">OFFSET(IND!AO$25,$E10,0)</f>
        <v>0.77460362079598544</v>
      </c>
      <c r="AM10" s="126">
        <f ca="1">OFFSET(IND!AP$25,$E10,0)</f>
        <v>0.93589885694837638</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4.0580014667891406</v>
      </c>
      <c r="Q11" s="126">
        <f ca="1">OFFSET(IND!T$25,$E11,0)</f>
        <v>4.0885060155236133</v>
      </c>
      <c r="R11" s="126">
        <f ca="1">OFFSET(IND!U$25,$E11,0)</f>
        <v>4.1036704417137253</v>
      </c>
      <c r="S11" s="126">
        <f ca="1">OFFSET(IND!V$25,$E11,0)</f>
        <v>4.1257712502249468</v>
      </c>
      <c r="T11" s="203">
        <f ca="1">OFFSET(IND!W$25,$E11,0)</f>
        <v>4.1494403111622553</v>
      </c>
      <c r="U11" s="126">
        <f ca="1">OFFSET(IND!X$25,$E11,0)</f>
        <v>4.2267072609183591</v>
      </c>
      <c r="V11" s="126">
        <f ca="1">OFFSET(IND!Y$25,$E11,0)</f>
        <v>4.3070664975629791</v>
      </c>
      <c r="W11" s="126">
        <f ca="1">OFFSET(IND!Z$25,$E11,0)</f>
        <v>4.4002332430597813</v>
      </c>
      <c r="X11" s="126">
        <f ca="1">OFFSET(IND!AA$25,$E11,0)</f>
        <v>4.478461854444852</v>
      </c>
      <c r="Y11" s="205">
        <f ca="1">OFFSET(IND!AB$25,$E11,0)</f>
        <v>4.5607764032410749</v>
      </c>
      <c r="Z11" s="126">
        <f ca="1">OFFSET(IND!AC$25,$E11,0)</f>
        <v>4.6755039623662968</v>
      </c>
      <c r="AA11" s="126">
        <f ca="1">OFFSET(IND!AD$25,$E11,0)</f>
        <v>4.7995086413048211</v>
      </c>
      <c r="AB11" s="126">
        <f ca="1">OFFSET(IND!AE$25,$E11,0)</f>
        <v>4.9336084875757811</v>
      </c>
      <c r="AC11" s="126">
        <f ca="1">OFFSET(IND!AF$25,$E11,0)</f>
        <v>5.0816495432342315</v>
      </c>
      <c r="AD11" s="126">
        <f ca="1">OFFSET(IND!AG$25,$E11,0)</f>
        <v>5.2284305548510561</v>
      </c>
      <c r="AE11" s="126">
        <f ca="1">OFFSET(IND!AH$25,$E11,0)</f>
        <v>5.3831878609630532</v>
      </c>
      <c r="AF11" s="126">
        <f ca="1">OFFSET(IND!AI$25,$E11,0)</f>
        <v>5.5414903320528204</v>
      </c>
      <c r="AG11" s="126">
        <f ca="1">OFFSET(IND!AJ$25,$E11,0)</f>
        <v>5.7108669400180521</v>
      </c>
      <c r="AH11" s="126">
        <f ca="1">OFFSET(IND!AK$25,$E11,0)</f>
        <v>5.8862239944265911</v>
      </c>
      <c r="AI11" s="126">
        <f ca="1">OFFSET(IND!AL$25,$E11,0)</f>
        <v>6.0677625027376534</v>
      </c>
      <c r="AJ11" s="126">
        <f ca="1">OFFSET(IND!AM$25,$E11,0)</f>
        <v>7.0203025085221391</v>
      </c>
      <c r="AK11" s="126">
        <f ca="1">OFFSET(IND!AN$25,$E11,0)</f>
        <v>8.2183656514362138</v>
      </c>
      <c r="AL11" s="126">
        <f ca="1">OFFSET(IND!AO$25,$E11,0)</f>
        <v>10.328048277279805</v>
      </c>
      <c r="AM11" s="126">
        <f ca="1">OFFSET(IND!AP$25,$E11,0)</f>
        <v>12.478651425978352</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2.467264891807798</v>
      </c>
      <c r="Q12" s="126">
        <f ca="1">OFFSET(IND!T$25,$E12,0)</f>
        <v>2.4858116574383571</v>
      </c>
      <c r="R12" s="126">
        <f ca="1">OFFSET(IND!U$25,$E12,0)</f>
        <v>2.4950316285619452</v>
      </c>
      <c r="S12" s="126">
        <f ca="1">OFFSET(IND!V$25,$E12,0)</f>
        <v>2.5084689201367683</v>
      </c>
      <c r="T12" s="203">
        <f ca="1">OFFSET(IND!W$25,$E12,0)</f>
        <v>2.5228597091866516</v>
      </c>
      <c r="U12" s="126">
        <f ca="1">OFFSET(IND!X$25,$E12,0)</f>
        <v>2.5698380146383628</v>
      </c>
      <c r="V12" s="126">
        <f ca="1">OFFSET(IND!Y$25,$E12,0)</f>
        <v>2.6186964305182916</v>
      </c>
      <c r="W12" s="126">
        <f ca="1">OFFSET(IND!Z$25,$E12,0)</f>
        <v>2.6753418117803474</v>
      </c>
      <c r="X12" s="126">
        <f ca="1">OFFSET(IND!AA$25,$E12,0)</f>
        <v>2.7229048075024704</v>
      </c>
      <c r="Y12" s="205">
        <f ca="1">OFFSET(IND!AB$25,$E12,0)</f>
        <v>2.7729520531705738</v>
      </c>
      <c r="Z12" s="126">
        <f ca="1">OFFSET(IND!AC$25,$E12,0)</f>
        <v>2.8427064091187084</v>
      </c>
      <c r="AA12" s="126">
        <f ca="1">OFFSET(IND!AD$25,$E12,0)</f>
        <v>2.9181012539133313</v>
      </c>
      <c r="AB12" s="126">
        <f ca="1">OFFSET(IND!AE$25,$E12,0)</f>
        <v>2.9996339604460753</v>
      </c>
      <c r="AC12" s="126">
        <f ca="1">OFFSET(IND!AF$25,$E12,0)</f>
        <v>3.089642922286413</v>
      </c>
      <c r="AD12" s="126">
        <f ca="1">OFFSET(IND!AG$25,$E12,0)</f>
        <v>3.1788857773494423</v>
      </c>
      <c r="AE12" s="126">
        <f ca="1">OFFSET(IND!AH$25,$E12,0)</f>
        <v>3.2729782194655366</v>
      </c>
      <c r="AF12" s="126">
        <f ca="1">OFFSET(IND!AI$25,$E12,0)</f>
        <v>3.3692261218881154</v>
      </c>
      <c r="AG12" s="126">
        <f ca="1">OFFSET(IND!AJ$25,$E12,0)</f>
        <v>3.4722070995309764</v>
      </c>
      <c r="AH12" s="126">
        <f ca="1">OFFSET(IND!AK$25,$E12,0)</f>
        <v>3.5788241886113683</v>
      </c>
      <c r="AI12" s="126">
        <f ca="1">OFFSET(IND!AL$25,$E12,0)</f>
        <v>3.6891996016644941</v>
      </c>
      <c r="AJ12" s="126">
        <f ca="1">OFFSET(IND!AM$25,$E12,0)</f>
        <v>4.2683439251814619</v>
      </c>
      <c r="AK12" s="126">
        <f ca="1">OFFSET(IND!AN$25,$E12,0)</f>
        <v>4.9967663160732201</v>
      </c>
      <c r="AL12" s="126">
        <f ca="1">OFFSET(IND!AO$25,$E12,0)</f>
        <v>6.2794533525861249</v>
      </c>
      <c r="AM12" s="126">
        <f ca="1">OFFSET(IND!AP$25,$E12,0)</f>
        <v>7.5870200669948415</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2.5971209387450505</v>
      </c>
      <c r="Q13" s="126">
        <f ca="1">OFFSET(IND!T$25,$E13,0)</f>
        <v>2.6166438499351128</v>
      </c>
      <c r="R13" s="126">
        <f ca="1">OFFSET(IND!U$25,$E13,0)</f>
        <v>2.6263490826967844</v>
      </c>
      <c r="S13" s="126">
        <f ca="1">OFFSET(IND!V$25,$E13,0)</f>
        <v>2.6404936001439663</v>
      </c>
      <c r="T13" s="203">
        <f ca="1">OFFSET(IND!W$25,$E13,0)</f>
        <v>2.6556417991438437</v>
      </c>
      <c r="U13" s="126">
        <f ca="1">OFFSET(IND!X$25,$E13,0)</f>
        <v>2.7050926469877501</v>
      </c>
      <c r="V13" s="126">
        <f ca="1">OFFSET(IND!Y$25,$E13,0)</f>
        <v>2.7565225584403068</v>
      </c>
      <c r="W13" s="126">
        <f ca="1">OFFSET(IND!Z$25,$E13,0)</f>
        <v>2.8161492755582604</v>
      </c>
      <c r="X13" s="126">
        <f ca="1">OFFSET(IND!AA$25,$E13,0)</f>
        <v>2.8662155868447061</v>
      </c>
      <c r="Y13" s="205">
        <f ca="1">OFFSET(IND!AB$25,$E13,0)</f>
        <v>2.9188968980742884</v>
      </c>
      <c r="Z13" s="126">
        <f ca="1">OFFSET(IND!AC$25,$E13,0)</f>
        <v>2.9923225359144303</v>
      </c>
      <c r="AA13" s="126">
        <f ca="1">OFFSET(IND!AD$25,$E13,0)</f>
        <v>3.0716855304350861</v>
      </c>
      <c r="AB13" s="126">
        <f ca="1">OFFSET(IND!AE$25,$E13,0)</f>
        <v>3.1575094320485007</v>
      </c>
      <c r="AC13" s="126">
        <f ca="1">OFFSET(IND!AF$25,$E13,0)</f>
        <v>3.2522557076699088</v>
      </c>
      <c r="AD13" s="126">
        <f ca="1">OFFSET(IND!AG$25,$E13,0)</f>
        <v>3.3461955551046767</v>
      </c>
      <c r="AE13" s="126">
        <f ca="1">OFFSET(IND!AH$25,$E13,0)</f>
        <v>3.445240231016355</v>
      </c>
      <c r="AF13" s="126">
        <f ca="1">OFFSET(IND!AI$25,$E13,0)</f>
        <v>3.5465538125138063</v>
      </c>
      <c r="AG13" s="126">
        <f ca="1">OFFSET(IND!AJ$25,$E13,0)</f>
        <v>3.6549548416115547</v>
      </c>
      <c r="AH13" s="126">
        <f ca="1">OFFSET(IND!AK$25,$E13,0)</f>
        <v>3.7671833564330197</v>
      </c>
      <c r="AI13" s="126">
        <f ca="1">OFFSET(IND!AL$25,$E13,0)</f>
        <v>3.8833680017520993</v>
      </c>
      <c r="AJ13" s="126">
        <f ca="1">OFFSET(IND!AM$25,$E13,0)</f>
        <v>4.4929936054541706</v>
      </c>
      <c r="AK13" s="126">
        <f ca="1">OFFSET(IND!AN$25,$E13,0)</f>
        <v>5.259754016919179</v>
      </c>
      <c r="AL13" s="126">
        <f ca="1">OFFSET(IND!AO$25,$E13,0)</f>
        <v>6.6099508974590782</v>
      </c>
      <c r="AM13" s="126">
        <f ca="1">OFFSET(IND!AP$25,$E13,0)</f>
        <v>7.9863369126261485</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0.73044026402204532</v>
      </c>
      <c r="Q14" s="126">
        <f ca="1">OFFSET(IND!T$25,$E14,0)</f>
        <v>0.73593108279425035</v>
      </c>
      <c r="R14" s="126">
        <f ca="1">OFFSET(IND!U$25,$E14,0)</f>
        <v>0.73866067950847047</v>
      </c>
      <c r="S14" s="126">
        <f ca="1">OFFSET(IND!V$25,$E14,0)</f>
        <v>0.74263882504049039</v>
      </c>
      <c r="T14" s="203">
        <f ca="1">OFFSET(IND!W$25,$E14,0)</f>
        <v>0.74689925600920593</v>
      </c>
      <c r="U14" s="126">
        <f ca="1">OFFSET(IND!X$25,$E14,0)</f>
        <v>0.76080730696530463</v>
      </c>
      <c r="V14" s="126">
        <f ca="1">OFFSET(IND!Y$25,$E14,0)</f>
        <v>0.77527196956133626</v>
      </c>
      <c r="W14" s="126">
        <f ca="1">OFFSET(IND!Z$25,$E14,0)</f>
        <v>0.79204198375076074</v>
      </c>
      <c r="X14" s="126">
        <f ca="1">OFFSET(IND!AA$25,$E14,0)</f>
        <v>0.8061231338000735</v>
      </c>
      <c r="Y14" s="205">
        <f ca="1">OFFSET(IND!AB$25,$E14,0)</f>
        <v>0.82093975258339358</v>
      </c>
      <c r="Z14" s="126">
        <f ca="1">OFFSET(IND!AC$25,$E14,0)</f>
        <v>0.84159071322593348</v>
      </c>
      <c r="AA14" s="126">
        <f ca="1">OFFSET(IND!AD$25,$E14,0)</f>
        <v>0.86391155543486786</v>
      </c>
      <c r="AB14" s="126">
        <f ca="1">OFFSET(IND!AE$25,$E14,0)</f>
        <v>0.88804952776364077</v>
      </c>
      <c r="AC14" s="126">
        <f ca="1">OFFSET(IND!AF$25,$E14,0)</f>
        <v>0.91469691778216178</v>
      </c>
      <c r="AD14" s="126">
        <f ca="1">OFFSET(IND!AG$25,$E14,0)</f>
        <v>0.94111749987319027</v>
      </c>
      <c r="AE14" s="126">
        <f ca="1">OFFSET(IND!AH$25,$E14,0)</f>
        <v>0.96897381497334978</v>
      </c>
      <c r="AF14" s="126">
        <f ca="1">OFFSET(IND!AI$25,$E14,0)</f>
        <v>0.99746825976950793</v>
      </c>
      <c r="AG14" s="126">
        <f ca="1">OFFSET(IND!AJ$25,$E14,0)</f>
        <v>1.0279560492032496</v>
      </c>
      <c r="AH14" s="126">
        <f ca="1">OFFSET(IND!AK$25,$E14,0)</f>
        <v>1.0595203189967866</v>
      </c>
      <c r="AI14" s="126">
        <f ca="1">OFFSET(IND!AL$25,$E14,0)</f>
        <v>1.0921972504927777</v>
      </c>
      <c r="AJ14" s="126">
        <f ca="1">OFFSET(IND!AM$25,$E14,0)</f>
        <v>1.2636544515339851</v>
      </c>
      <c r="AK14" s="126">
        <f ca="1">OFFSET(IND!AN$25,$E14,0)</f>
        <v>1.4793058172585187</v>
      </c>
      <c r="AL14" s="126">
        <f ca="1">OFFSET(IND!AO$25,$E14,0)</f>
        <v>1.8590486899103653</v>
      </c>
      <c r="AM14" s="126">
        <f ca="1">OFFSET(IND!AP$25,$E14,0)</f>
        <v>2.2461572566761037</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0.81160029335782813</v>
      </c>
      <c r="Q15" s="126">
        <f ca="1">OFFSET(IND!T$25,$E15,0)</f>
        <v>0.81770120310472261</v>
      </c>
      <c r="R15" s="126">
        <f ca="1">OFFSET(IND!U$25,$E15,0)</f>
        <v>0.82073408834274497</v>
      </c>
      <c r="S15" s="126">
        <f ca="1">OFFSET(IND!V$25,$E15,0)</f>
        <v>0.82515425004498932</v>
      </c>
      <c r="T15" s="203">
        <f ca="1">OFFSET(IND!W$25,$E15,0)</f>
        <v>0.82988806223245104</v>
      </c>
      <c r="U15" s="126">
        <f ca="1">OFFSET(IND!X$25,$E15,0)</f>
        <v>0.84534145218367185</v>
      </c>
      <c r="V15" s="126">
        <f ca="1">OFFSET(IND!Y$25,$E15,0)</f>
        <v>0.86141329951259582</v>
      </c>
      <c r="W15" s="126">
        <f ca="1">OFFSET(IND!Z$25,$E15,0)</f>
        <v>0.88004664861195636</v>
      </c>
      <c r="X15" s="126">
        <f ca="1">OFFSET(IND!AA$25,$E15,0)</f>
        <v>0.89569237088897058</v>
      </c>
      <c r="Y15" s="205">
        <f ca="1">OFFSET(IND!AB$25,$E15,0)</f>
        <v>0.91215528064821516</v>
      </c>
      <c r="Z15" s="126">
        <f ca="1">OFFSET(IND!AC$25,$E15,0)</f>
        <v>0.9351007924732595</v>
      </c>
      <c r="AA15" s="126">
        <f ca="1">OFFSET(IND!AD$25,$E15,0)</f>
        <v>0.95990172826096443</v>
      </c>
      <c r="AB15" s="126">
        <f ca="1">OFFSET(IND!AE$25,$E15,0)</f>
        <v>0.98672169751515648</v>
      </c>
      <c r="AC15" s="126">
        <f ca="1">OFFSET(IND!AF$25,$E15,0)</f>
        <v>1.0163299086468465</v>
      </c>
      <c r="AD15" s="126">
        <f ca="1">OFFSET(IND!AG$25,$E15,0)</f>
        <v>1.0456861109702114</v>
      </c>
      <c r="AE15" s="126">
        <f ca="1">OFFSET(IND!AH$25,$E15,0)</f>
        <v>1.0766375721926107</v>
      </c>
      <c r="AF15" s="126">
        <f ca="1">OFFSET(IND!AI$25,$E15,0)</f>
        <v>1.1082980664105642</v>
      </c>
      <c r="AG15" s="126">
        <f ca="1">OFFSET(IND!AJ$25,$E15,0)</f>
        <v>1.1421733880036105</v>
      </c>
      <c r="AH15" s="126">
        <f ca="1">OFFSET(IND!AK$25,$E15,0)</f>
        <v>1.1772447988853183</v>
      </c>
      <c r="AI15" s="126">
        <f ca="1">OFFSET(IND!AL$25,$E15,0)</f>
        <v>1.2135525005475307</v>
      </c>
      <c r="AJ15" s="126">
        <f ca="1">OFFSET(IND!AM$25,$E15,0)</f>
        <v>1.4040605017044279</v>
      </c>
      <c r="AK15" s="126">
        <f ca="1">OFFSET(IND!AN$25,$E15,0)</f>
        <v>1.6436731302872429</v>
      </c>
      <c r="AL15" s="126">
        <f ca="1">OFFSET(IND!AO$25,$E15,0)</f>
        <v>2.0656096554559613</v>
      </c>
      <c r="AM15" s="126">
        <f ca="1">OFFSET(IND!AP$25,$E15,0)</f>
        <v>2.4957302851956706</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0.48696017601469688</v>
      </c>
      <c r="Q16" s="126">
        <f ca="1">OFFSET(IND!T$25,$E16,0)</f>
        <v>0.49062072186283356</v>
      </c>
      <c r="R16" s="126">
        <f ca="1">OFFSET(IND!U$25,$E16,0)</f>
        <v>0.49244045300564698</v>
      </c>
      <c r="S16" s="126">
        <f ca="1">OFFSET(IND!V$25,$E16,0)</f>
        <v>0.49509255002699359</v>
      </c>
      <c r="T16" s="203">
        <f ca="1">OFFSET(IND!W$25,$E16,0)</f>
        <v>0.49793283733947058</v>
      </c>
      <c r="U16" s="126">
        <f ca="1">OFFSET(IND!X$25,$E16,0)</f>
        <v>0.50720487131020298</v>
      </c>
      <c r="V16" s="126">
        <f ca="1">OFFSET(IND!Y$25,$E16,0)</f>
        <v>0.51684797970755736</v>
      </c>
      <c r="W16" s="126">
        <f ca="1">OFFSET(IND!Z$25,$E16,0)</f>
        <v>0.52802798916717364</v>
      </c>
      <c r="X16" s="126">
        <f ca="1">OFFSET(IND!AA$25,$E16,0)</f>
        <v>0.53741542253338215</v>
      </c>
      <c r="Y16" s="205">
        <f ca="1">OFFSET(IND!AB$25,$E16,0)</f>
        <v>0.54729316838892883</v>
      </c>
      <c r="Z16" s="126">
        <f ca="1">OFFSET(IND!AC$25,$E16,0)</f>
        <v>0.56106047548395543</v>
      </c>
      <c r="AA16" s="126">
        <f ca="1">OFFSET(IND!AD$25,$E16,0)</f>
        <v>0.57594103695657839</v>
      </c>
      <c r="AB16" s="126">
        <f ca="1">OFFSET(IND!AE$25,$E16,0)</f>
        <v>0.59203301850909362</v>
      </c>
      <c r="AC16" s="126">
        <f ca="1">OFFSET(IND!AF$25,$E16,0)</f>
        <v>0.60979794518810759</v>
      </c>
      <c r="AD16" s="126">
        <f ca="1">OFFSET(IND!AG$25,$E16,0)</f>
        <v>0.62741166658212655</v>
      </c>
      <c r="AE16" s="126">
        <f ca="1">OFFSET(IND!AH$25,$E16,0)</f>
        <v>0.64598254331556615</v>
      </c>
      <c r="AF16" s="126">
        <f ca="1">OFFSET(IND!AI$25,$E16,0)</f>
        <v>0.66497883984633821</v>
      </c>
      <c r="AG16" s="126">
        <f ca="1">OFFSET(IND!AJ$25,$E16,0)</f>
        <v>0.68530403280216601</v>
      </c>
      <c r="AH16" s="126">
        <f ca="1">OFFSET(IND!AK$25,$E16,0)</f>
        <v>0.70634687933119067</v>
      </c>
      <c r="AI16" s="126">
        <f ca="1">OFFSET(IND!AL$25,$E16,0)</f>
        <v>0.72813150032851814</v>
      </c>
      <c r="AJ16" s="126">
        <f ca="1">OFFSET(IND!AM$25,$E16,0)</f>
        <v>0.84243630102265632</v>
      </c>
      <c r="AK16" s="126">
        <f ca="1">OFFSET(IND!AN$25,$E16,0)</f>
        <v>0.98620387817234523</v>
      </c>
      <c r="AL16" s="126">
        <f ca="1">OFFSET(IND!AO$25,$E16,0)</f>
        <v>1.2393657932735762</v>
      </c>
      <c r="AM16" s="126">
        <f ca="1">OFFSET(IND!AP$25,$E16,0)</f>
        <v>1.4974381711174016</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6.492802346862625</v>
      </c>
      <c r="Q17" s="126">
        <f ca="1">OFFSET(IND!T$25,$E17,0)</f>
        <v>6.5416096248377809</v>
      </c>
      <c r="R17" s="126">
        <f ca="1">OFFSET(IND!U$25,$E17,0)</f>
        <v>6.5658727067419598</v>
      </c>
      <c r="S17" s="126">
        <f ca="1">OFFSET(IND!V$25,$E17,0)</f>
        <v>6.6012340003599146</v>
      </c>
      <c r="T17" s="203">
        <f ca="1">OFFSET(IND!W$25,$E17,0)</f>
        <v>6.6391044978596083</v>
      </c>
      <c r="U17" s="126">
        <f ca="1">OFFSET(IND!X$25,$E17,0)</f>
        <v>6.7627316174693748</v>
      </c>
      <c r="V17" s="126">
        <f ca="1">OFFSET(IND!Y$25,$E17,0)</f>
        <v>6.8913063961007666</v>
      </c>
      <c r="W17" s="126">
        <f ca="1">OFFSET(IND!Z$25,$E17,0)</f>
        <v>7.0403731888956509</v>
      </c>
      <c r="X17" s="126">
        <f ca="1">OFFSET(IND!AA$25,$E17,0)</f>
        <v>7.1655389671117646</v>
      </c>
      <c r="Y17" s="205">
        <f ca="1">OFFSET(IND!AB$25,$E17,0)</f>
        <v>7.2972422451857213</v>
      </c>
      <c r="Z17" s="126">
        <f ca="1">OFFSET(IND!AC$25,$E17,0)</f>
        <v>7.480806339786076</v>
      </c>
      <c r="AA17" s="126">
        <f ca="1">OFFSET(IND!AD$25,$E17,0)</f>
        <v>7.6792138260877154</v>
      </c>
      <c r="AB17" s="126">
        <f ca="1">OFFSET(IND!AE$25,$E17,0)</f>
        <v>7.8937735801212519</v>
      </c>
      <c r="AC17" s="126">
        <f ca="1">OFFSET(IND!AF$25,$E17,0)</f>
        <v>8.1306392691747718</v>
      </c>
      <c r="AD17" s="126">
        <f ca="1">OFFSET(IND!AG$25,$E17,0)</f>
        <v>8.3654888877616909</v>
      </c>
      <c r="AE17" s="126">
        <f ca="1">OFFSET(IND!AH$25,$E17,0)</f>
        <v>8.6131005775408855</v>
      </c>
      <c r="AF17" s="126">
        <f ca="1">OFFSET(IND!AI$25,$E17,0)</f>
        <v>8.8663845312845133</v>
      </c>
      <c r="AG17" s="126">
        <f ca="1">OFFSET(IND!AJ$25,$E17,0)</f>
        <v>9.1373871040288837</v>
      </c>
      <c r="AH17" s="126">
        <f ca="1">OFFSET(IND!AK$25,$E17,0)</f>
        <v>9.4179583910825464</v>
      </c>
      <c r="AI17" s="126">
        <f ca="1">OFFSET(IND!AL$25,$E17,0)</f>
        <v>9.7084200043802458</v>
      </c>
      <c r="AJ17" s="126">
        <f ca="1">OFFSET(IND!AM$25,$E17,0)</f>
        <v>11.232484013635423</v>
      </c>
      <c r="AK17" s="126">
        <f ca="1">OFFSET(IND!AN$25,$E17,0)</f>
        <v>13.149385042297943</v>
      </c>
      <c r="AL17" s="126">
        <f ca="1">OFFSET(IND!AO$25,$E17,0)</f>
        <v>16.524877243647691</v>
      </c>
      <c r="AM17" s="126">
        <f ca="1">OFFSET(IND!AP$25,$E17,0)</f>
        <v>19.965842281565365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11.362404107009594</v>
      </c>
      <c r="Q18" s="126">
        <f ca="1">OFFSET(IND!T$25,$E18,0)</f>
        <v>11.447816843466116</v>
      </c>
      <c r="R18" s="126">
        <f ca="1">OFFSET(IND!U$25,$E18,0)</f>
        <v>11.490277236798429</v>
      </c>
      <c r="S18" s="126">
        <f ca="1">OFFSET(IND!V$25,$E18,0)</f>
        <v>11.55215950062985</v>
      </c>
      <c r="T18" s="203">
        <f ca="1">OFFSET(IND!W$25,$E18,0)</f>
        <v>11.618432871254313</v>
      </c>
      <c r="U18" s="126">
        <f ca="1">OFFSET(IND!X$25,$E18,0)</f>
        <v>11.834780330571403</v>
      </c>
      <c r="V18" s="126">
        <f ca="1">OFFSET(IND!Y$25,$E18,0)</f>
        <v>12.05978619317634</v>
      </c>
      <c r="W18" s="126">
        <f ca="1">OFFSET(IND!Z$25,$E18,0)</f>
        <v>12.320653080567386</v>
      </c>
      <c r="X18" s="126">
        <f ca="1">OFFSET(IND!AA$25,$E18,0)</f>
        <v>12.539693192445585</v>
      </c>
      <c r="Y18" s="205">
        <f ca="1">OFFSET(IND!AB$25,$E18,0)</f>
        <v>12.770173929075009</v>
      </c>
      <c r="Z18" s="126">
        <f ca="1">OFFSET(IND!AC$25,$E18,0)</f>
        <v>13.091411094625629</v>
      </c>
      <c r="AA18" s="126">
        <f ca="1">OFFSET(IND!AD$25,$E18,0)</f>
        <v>13.438624195653498</v>
      </c>
      <c r="AB18" s="126">
        <f ca="1">OFFSET(IND!AE$25,$E18,0)</f>
        <v>13.814103765212186</v>
      </c>
      <c r="AC18" s="126">
        <f ca="1">OFFSET(IND!AF$25,$E18,0)</f>
        <v>14.228618721055847</v>
      </c>
      <c r="AD18" s="126">
        <f ca="1">OFFSET(IND!AG$25,$E18,0)</f>
        <v>14.639605553582957</v>
      </c>
      <c r="AE18" s="126">
        <f ca="1">OFFSET(IND!AH$25,$E18,0)</f>
        <v>15.072926010696548</v>
      </c>
      <c r="AF18" s="126">
        <f ca="1">OFFSET(IND!AI$25,$E18,0)</f>
        <v>15.516172929747897</v>
      </c>
      <c r="AG18" s="126">
        <f ca="1">OFFSET(IND!AJ$25,$E18,0)</f>
        <v>15.990427432050547</v>
      </c>
      <c r="AH18" s="126">
        <f ca="1">OFFSET(IND!AK$25,$E18,0)</f>
        <v>16.481427184394455</v>
      </c>
      <c r="AI18" s="126">
        <f ca="1">OFFSET(IND!AL$25,$E18,0)</f>
        <v>16.989735007665431</v>
      </c>
      <c r="AJ18" s="126">
        <f ca="1">OFFSET(IND!AM$25,$E18,0)</f>
        <v>19.656847023861989</v>
      </c>
      <c r="AK18" s="126">
        <f ca="1">OFFSET(IND!AN$25,$E18,0)</f>
        <v>23.011423824021399</v>
      </c>
      <c r="AL18" s="126">
        <f ca="1">OFFSET(IND!AO$25,$E18,0)</f>
        <v>28.918535176383457</v>
      </c>
      <c r="AM18" s="126">
        <f ca="1">OFFSET(IND!AP$25,$E18,0)</f>
        <v>34.940223992739391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19.307168400000002</v>
      </c>
      <c r="K19" s="126">
        <f ca="1">OFFSET(IND!N$25,$E19,0)</f>
        <v>19.307168400000002</v>
      </c>
      <c r="L19" s="126">
        <f ca="1">OFFSET(IND!O$25,$E19,0)</f>
        <v>19.307168400000002</v>
      </c>
      <c r="M19" s="126">
        <f ca="1">OFFSET(IND!P$25,$E19,0)</f>
        <v>19.525808872601448</v>
      </c>
      <c r="N19" s="126">
        <f ca="1">OFFSET(IND!Q$25,$E19,0)</f>
        <v>19.484645079920313</v>
      </c>
      <c r="O19" s="203">
        <f ca="1">OFFSET(IND!R$25,$E19,0)</f>
        <v>17.959897710034607</v>
      </c>
      <c r="P19" s="126">
        <f ca="1">OFFSET(IND!S$25,$E19,0)</f>
        <v>19.36491699912132</v>
      </c>
      <c r="Q19" s="126">
        <f ca="1">OFFSET(IND!T$25,$E19,0)</f>
        <v>19.510485712975459</v>
      </c>
      <c r="R19" s="126">
        <f ca="1">OFFSET(IND!U$25,$E19,0)</f>
        <v>19.58285085550045</v>
      </c>
      <c r="S19" s="126">
        <f ca="1">OFFSET(IND!V$25,$E19,0)</f>
        <v>19.688316643508635</v>
      </c>
      <c r="T19" s="203">
        <f ca="1">OFFSET(IND!W$25,$E19,0)</f>
        <v>19.801266183879498</v>
      </c>
      <c r="U19" s="126">
        <f ca="1">OFFSET(IND!X$25,$E19,0)</f>
        <v>20.169986619553992</v>
      </c>
      <c r="V19" s="126">
        <f ca="1">OFFSET(IND!Y$25,$E19,0)</f>
        <v>20.553463550371148</v>
      </c>
      <c r="W19" s="126">
        <f ca="1">OFFSET(IND!Z$25,$E19,0)</f>
        <v>20.998058336348731</v>
      </c>
      <c r="X19" s="126">
        <f ca="1">OFFSET(IND!AA$25,$E19,0)</f>
        <v>21.371367853071764</v>
      </c>
      <c r="Y19" s="205">
        <f ca="1">OFFSET(IND!AB$25,$E19,0)</f>
        <v>21.764175598042893</v>
      </c>
      <c r="Z19" s="126">
        <f ca="1">OFFSET(IND!AC$25,$E19,0)</f>
        <v>22.311659298616711</v>
      </c>
      <c r="AA19" s="126">
        <f ca="1">OFFSET(IND!AD$25,$E19,0)</f>
        <v>22.903413721280153</v>
      </c>
      <c r="AB19" s="126">
        <f ca="1">OFFSET(IND!AE$25,$E19,0)</f>
        <v>23.54334261580734</v>
      </c>
      <c r="AC19" s="126">
        <f ca="1">OFFSET(IND!AF$25,$E19,0)</f>
        <v>24.249799421885459</v>
      </c>
      <c r="AD19" s="126">
        <f ca="1">OFFSET(IND!AG$25,$E19,0)</f>
        <v>24.950243256188926</v>
      </c>
      <c r="AE19" s="126">
        <f ca="1">OFFSET(IND!AH$25,$E19,0)</f>
        <v>25.688750231209237</v>
      </c>
      <c r="AF19" s="126">
        <f ca="1">OFFSET(IND!AI$25,$E19,0)</f>
        <v>26.444174850568658</v>
      </c>
      <c r="AG19" s="126">
        <f ca="1">OFFSET(IND!AJ$25,$E19,0)</f>
        <v>27.252445616777784</v>
      </c>
      <c r="AH19" s="126">
        <f ca="1">OFFSET(IND!AK$25,$E19,0)</f>
        <v>28.089255270895194</v>
      </c>
      <c r="AI19" s="126">
        <f ca="1">OFFSET(IND!AL$25,$E19,0)</f>
        <v>28.955563027153744</v>
      </c>
      <c r="AJ19" s="126">
        <f ca="1">OFFSET(IND!AM$25,$E19,0)</f>
        <v>33.501115388659969</v>
      </c>
      <c r="AK19" s="126">
        <f ca="1">OFFSET(IND!AN$25,$E19,0)</f>
        <v>39.218312267988502</v>
      </c>
      <c r="AL19" s="126">
        <f ca="1">OFFSET(IND!AO$25,$E19,0)</f>
        <v>49.28578742251937</v>
      </c>
      <c r="AM19" s="126">
        <f ca="1">OFFSET(IND!AP$25,$E19,0)</f>
        <v>59.548536663354064</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0</v>
      </c>
      <c r="K20" s="126">
        <f ca="1">OFFSET(IND!N$25,$E20,0)</f>
        <v>0</v>
      </c>
      <c r="L20" s="126">
        <f ca="1">OFFSET(IND!O$25,$E20,0)</f>
        <v>0</v>
      </c>
      <c r="M20" s="126">
        <f ca="1">OFFSET(IND!P$25,$E20,0)</f>
        <v>0</v>
      </c>
      <c r="N20" s="126">
        <f ca="1">OFFSET(IND!Q$25,$E20,0)</f>
        <v>0</v>
      </c>
      <c r="O20" s="203">
        <f ca="1">OFFSET(IND!R$25,$E20,0)</f>
        <v>0</v>
      </c>
      <c r="P20" s="126">
        <f ca="1">OFFSET(IND!S$25,$E20,0)</f>
        <v>0</v>
      </c>
      <c r="Q20" s="126">
        <f ca="1">OFFSET(IND!T$25,$E20,0)</f>
        <v>0</v>
      </c>
      <c r="R20" s="126">
        <f ca="1">OFFSET(IND!U$25,$E20,0)</f>
        <v>0</v>
      </c>
      <c r="S20" s="126">
        <f ca="1">OFFSET(IND!V$25,$E20,0)</f>
        <v>0</v>
      </c>
      <c r="T20" s="203">
        <f ca="1">OFFSET(IND!W$25,$E20,0)</f>
        <v>0</v>
      </c>
      <c r="U20" s="126">
        <f ca="1">OFFSET(IND!X$25,$E20,0)</f>
        <v>0</v>
      </c>
      <c r="V20" s="126">
        <f ca="1">OFFSET(IND!Y$25,$E20,0)</f>
        <v>0</v>
      </c>
      <c r="W20" s="126">
        <f ca="1">OFFSET(IND!Z$25,$E20,0)</f>
        <v>0</v>
      </c>
      <c r="X20" s="126">
        <f ca="1">OFFSET(IND!AA$25,$E20,0)</f>
        <v>0</v>
      </c>
      <c r="Y20" s="205">
        <f ca="1">OFFSET(IND!AB$25,$E20,0)</f>
        <v>0</v>
      </c>
      <c r="Z20" s="126">
        <f ca="1">OFFSET(IND!AC$25,$E20,0)</f>
        <v>0</v>
      </c>
      <c r="AA20" s="126">
        <f ca="1">OFFSET(IND!AD$25,$E20,0)</f>
        <v>0</v>
      </c>
      <c r="AB20" s="126">
        <f ca="1">OFFSET(IND!AE$25,$E20,0)</f>
        <v>0</v>
      </c>
      <c r="AC20" s="126">
        <f ca="1">OFFSET(IND!AF$25,$E20,0)</f>
        <v>0</v>
      </c>
      <c r="AD20" s="126">
        <f ca="1">OFFSET(IND!AG$25,$E20,0)</f>
        <v>0</v>
      </c>
      <c r="AE20" s="126">
        <f ca="1">OFFSET(IND!AH$25,$E20,0)</f>
        <v>0</v>
      </c>
      <c r="AF20" s="126">
        <f ca="1">OFFSET(IND!AI$25,$E20,0)</f>
        <v>0</v>
      </c>
      <c r="AG20" s="126">
        <f ca="1">OFFSET(IND!AJ$25,$E20,0)</f>
        <v>0</v>
      </c>
      <c r="AH20" s="126">
        <f ca="1">OFFSET(IND!AK$25,$E20,0)</f>
        <v>0</v>
      </c>
      <c r="AI20" s="126">
        <f ca="1">OFFSET(IND!AL$25,$E20,0)</f>
        <v>0</v>
      </c>
      <c r="AJ20" s="126">
        <f ca="1">OFFSET(IND!AM$25,$E20,0)</f>
        <v>0</v>
      </c>
      <c r="AK20" s="126">
        <f ca="1">OFFSET(IND!AN$25,$E20,0)</f>
        <v>0</v>
      </c>
      <c r="AL20" s="126">
        <f ca="1">OFFSET(IND!AO$25,$E20,0)</f>
        <v>0</v>
      </c>
      <c r="AM20" s="126">
        <f ca="1">OFFSET(IND!AP$25,$E20,0)</f>
        <v>0</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3.0389181211261246E-2</v>
      </c>
      <c r="Q21" s="126">
        <f ca="1">OFFSET(IND!T$25,$E21,0)</f>
        <v>3.0998460259240419E-2</v>
      </c>
      <c r="R21" s="126">
        <f ca="1">OFFSET(IND!U$25,$E21,0)</f>
        <v>3.1402560097651633E-2</v>
      </c>
      <c r="S21" s="126">
        <f ca="1">OFFSET(IND!V$25,$E21,0)</f>
        <v>3.1884072486508777E-2</v>
      </c>
      <c r="T21" s="203">
        <f ca="1">OFFSET(IND!W$25,$E21,0)</f>
        <v>3.2361716785353822E-2</v>
      </c>
      <c r="U21" s="126">
        <f ca="1">OFFSET(IND!X$25,$E21,0)</f>
        <v>3.2991403684460817E-2</v>
      </c>
      <c r="V21" s="126">
        <f ca="1">OFFSET(IND!Y$25,$E21,0)</f>
        <v>3.3634529108907608E-2</v>
      </c>
      <c r="W21" s="126">
        <f ca="1">OFFSET(IND!Z$25,$E21,0)</f>
        <v>3.4484935967841635E-2</v>
      </c>
      <c r="X21" s="126">
        <f ca="1">OFFSET(IND!AA$25,$E21,0)</f>
        <v>3.5134466061010936E-2</v>
      </c>
      <c r="Y21" s="205">
        <f ca="1">OFFSET(IND!AB$25,$E21,0)</f>
        <v>3.5733583587575848E-2</v>
      </c>
      <c r="Z21" s="126">
        <f ca="1">OFFSET(IND!AC$25,$E21,0)</f>
        <v>3.6505313770870997E-2</v>
      </c>
      <c r="AA21" s="126">
        <f ca="1">OFFSET(IND!AD$25,$E21,0)</f>
        <v>3.7303726381672023E-2</v>
      </c>
      <c r="AB21" s="126">
        <f ca="1">OFFSET(IND!AE$25,$E21,0)</f>
        <v>3.8182312996911973E-2</v>
      </c>
      <c r="AC21" s="126">
        <f ca="1">OFFSET(IND!AF$25,$E21,0)</f>
        <v>3.9173304149189896E-2</v>
      </c>
      <c r="AD21" s="126">
        <f ca="1">OFFSET(IND!AG$25,$E21,0)</f>
        <v>4.0163119618614879E-2</v>
      </c>
      <c r="AE21" s="126">
        <f ca="1">OFFSET(IND!AH$25,$E21,0)</f>
        <v>4.1236640511978527E-2</v>
      </c>
      <c r="AF21" s="126">
        <f ca="1">OFFSET(IND!AI$25,$E21,0)</f>
        <v>4.230327801899126E-2</v>
      </c>
      <c r="AG21" s="126">
        <f ca="1">OFFSET(IND!AJ$25,$E21,0)</f>
        <v>4.33652332436784E-2</v>
      </c>
      <c r="AH21" s="126">
        <f ca="1">OFFSET(IND!AK$25,$E21,0)</f>
        <v>4.4448800629791833E-2</v>
      </c>
      <c r="AI21" s="126">
        <f ca="1">OFFSET(IND!AL$25,$E21,0)</f>
        <v>4.5554641537194983E-2</v>
      </c>
      <c r="AJ21" s="126">
        <f ca="1">OFFSET(IND!AM$25,$E21,0)</f>
        <v>5.1225374548913481E-2</v>
      </c>
      <c r="AK21" s="126">
        <f ca="1">OFFSET(IND!AN$25,$E21,0)</f>
        <v>5.7781268827039246E-2</v>
      </c>
      <c r="AL21" s="126">
        <f ca="1">OFFSET(IND!AO$25,$E21,0)</f>
        <v>6.9860369239148859E-2</v>
      </c>
      <c r="AM21" s="126">
        <f ca="1">OFFSET(IND!AP$25,$E21,0)</f>
        <v>8.2086996528993442E-2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6.9895116785900866</v>
      </c>
      <c r="Q22" s="126">
        <f ca="1">OFFSET(IND!T$25,$E22,0)</f>
        <v>7.1296458596252963</v>
      </c>
      <c r="R22" s="126">
        <f ca="1">OFFSET(IND!U$25,$E22,0)</f>
        <v>7.2225888224598744</v>
      </c>
      <c r="S22" s="126">
        <f ca="1">OFFSET(IND!V$25,$E22,0)</f>
        <v>7.3333366718970172</v>
      </c>
      <c r="T22" s="203">
        <f ca="1">OFFSET(IND!W$25,$E22,0)</f>
        <v>7.4431948606313778</v>
      </c>
      <c r="U22" s="126">
        <f ca="1">OFFSET(IND!X$25,$E22,0)</f>
        <v>7.5880228474259859</v>
      </c>
      <c r="V22" s="126">
        <f ca="1">OFFSET(IND!Y$25,$E22,0)</f>
        <v>7.735941695048747</v>
      </c>
      <c r="W22" s="126">
        <f ca="1">OFFSET(IND!Z$25,$E22,0)</f>
        <v>7.9315352726035719</v>
      </c>
      <c r="X22" s="126">
        <f ca="1">OFFSET(IND!AA$25,$E22,0)</f>
        <v>8.0809271940325118</v>
      </c>
      <c r="Y22" s="205">
        <f ca="1">OFFSET(IND!AB$25,$E22,0)</f>
        <v>8.2187242251424415</v>
      </c>
      <c r="Z22" s="126">
        <f ca="1">OFFSET(IND!AC$25,$E22,0)</f>
        <v>8.3962221673003263</v>
      </c>
      <c r="AA22" s="126">
        <f ca="1">OFFSET(IND!AD$25,$E22,0)</f>
        <v>8.5798570677845625</v>
      </c>
      <c r="AB22" s="126">
        <f ca="1">OFFSET(IND!AE$25,$E22,0)</f>
        <v>8.7819319892897507</v>
      </c>
      <c r="AC22" s="126">
        <f ca="1">OFFSET(IND!AF$25,$E22,0)</f>
        <v>9.0098599543136721</v>
      </c>
      <c r="AD22" s="126">
        <f ca="1">OFFSET(IND!AG$25,$E22,0)</f>
        <v>9.2375175122814177</v>
      </c>
      <c r="AE22" s="126">
        <f ca="1">OFFSET(IND!AH$25,$E22,0)</f>
        <v>9.484427317755058</v>
      </c>
      <c r="AF22" s="126">
        <f ca="1">OFFSET(IND!AI$25,$E22,0)</f>
        <v>9.729753944367987</v>
      </c>
      <c r="AG22" s="126">
        <f ca="1">OFFSET(IND!AJ$25,$E22,0)</f>
        <v>9.9740036460460288</v>
      </c>
      <c r="AH22" s="126">
        <f ca="1">OFFSET(IND!AK$25,$E22,0)</f>
        <v>10.223224144852118</v>
      </c>
      <c r="AI22" s="126">
        <f ca="1">OFFSET(IND!AL$25,$E22,0)</f>
        <v>10.477567553554843</v>
      </c>
      <c r="AJ22" s="126">
        <f ca="1">OFFSET(IND!AM$25,$E22,0)</f>
        <v>11.781836146250097</v>
      </c>
      <c r="AK22" s="126">
        <f ca="1">OFFSET(IND!AN$25,$E22,0)</f>
        <v>13.289691830219022</v>
      </c>
      <c r="AL22" s="126">
        <f ca="1">OFFSET(IND!AO$25,$E22,0)</f>
        <v>16.067884925004233</v>
      </c>
      <c r="AM22" s="126">
        <f ca="1">OFFSET(IND!AP$25,$E22,0)</f>
        <v>18.880009201668486</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0.48622689938017993</v>
      </c>
      <c r="Q24" s="126">
        <f ca="1">OFFSET(IND!T$25,$E24,0)</f>
        <v>0.49597536414784671</v>
      </c>
      <c r="R24" s="126">
        <f ca="1">OFFSET(IND!U$25,$E24,0)</f>
        <v>0.50244096156242612</v>
      </c>
      <c r="S24" s="126">
        <f ca="1">OFFSET(IND!V$25,$E24,0)</f>
        <v>0.51014515978414043</v>
      </c>
      <c r="T24" s="203">
        <f ca="1">OFFSET(IND!W$25,$E24,0)</f>
        <v>0.51778746856566116</v>
      </c>
      <c r="U24" s="126">
        <f ca="1">OFFSET(IND!X$25,$E24,0)</f>
        <v>0.52786245895137307</v>
      </c>
      <c r="V24" s="126">
        <f ca="1">OFFSET(IND!Y$25,$E24,0)</f>
        <v>0.53815246574252174</v>
      </c>
      <c r="W24" s="126">
        <f ca="1">OFFSET(IND!Z$25,$E24,0)</f>
        <v>0.55175897548546615</v>
      </c>
      <c r="X24" s="126">
        <f ca="1">OFFSET(IND!AA$25,$E24,0)</f>
        <v>0.56215145697617497</v>
      </c>
      <c r="Y24" s="205">
        <f ca="1">OFFSET(IND!AB$25,$E24,0)</f>
        <v>0.57173733740121357</v>
      </c>
      <c r="Z24" s="126">
        <f ca="1">OFFSET(IND!AC$25,$E24,0)</f>
        <v>0.58408502033393594</v>
      </c>
      <c r="AA24" s="126">
        <f ca="1">OFFSET(IND!AD$25,$E24,0)</f>
        <v>0.59685962210675236</v>
      </c>
      <c r="AB24" s="126">
        <f ca="1">OFFSET(IND!AE$25,$E24,0)</f>
        <v>0.61091700795059156</v>
      </c>
      <c r="AC24" s="126">
        <f ca="1">OFFSET(IND!AF$25,$E24,0)</f>
        <v>0.62677286638703833</v>
      </c>
      <c r="AD24" s="126">
        <f ca="1">OFFSET(IND!AG$25,$E24,0)</f>
        <v>0.64260991389783806</v>
      </c>
      <c r="AE24" s="126">
        <f ca="1">OFFSET(IND!AH$25,$E24,0)</f>
        <v>0.65978624819165643</v>
      </c>
      <c r="AF24" s="126">
        <f ca="1">OFFSET(IND!AI$25,$E24,0)</f>
        <v>0.67685244830386015</v>
      </c>
      <c r="AG24" s="126">
        <f ca="1">OFFSET(IND!AJ$25,$E24,0)</f>
        <v>0.6938437318988544</v>
      </c>
      <c r="AH24" s="126">
        <f ca="1">OFFSET(IND!AK$25,$E24,0)</f>
        <v>0.71118081007666933</v>
      </c>
      <c r="AI24" s="126">
        <f ca="1">OFFSET(IND!AL$25,$E24,0)</f>
        <v>0.72887426459511973</v>
      </c>
      <c r="AJ24" s="126">
        <f ca="1">OFFSET(IND!AM$25,$E24,0)</f>
        <v>0.8196059927826157</v>
      </c>
      <c r="AK24" s="126">
        <f ca="1">OFFSET(IND!AN$25,$E24,0)</f>
        <v>0.92450030123262794</v>
      </c>
      <c r="AL24" s="126">
        <f ca="1">OFFSET(IND!AO$25,$E24,0)</f>
        <v>1.1177659078263817</v>
      </c>
      <c r="AM24" s="126">
        <f ca="1">OFFSET(IND!AP$25,$E24,0)</f>
        <v>1.3133919444638951</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0.82050789270405355</v>
      </c>
      <c r="Q25" s="126">
        <f ca="1">OFFSET(IND!T$25,$E25,0)</f>
        <v>0.83695842699949119</v>
      </c>
      <c r="R25" s="126">
        <f ca="1">OFFSET(IND!U$25,$E25,0)</f>
        <v>0.84786912263659386</v>
      </c>
      <c r="S25" s="126">
        <f ca="1">OFFSET(IND!V$25,$E25,0)</f>
        <v>0.86086995713573677</v>
      </c>
      <c r="T25" s="203">
        <f ca="1">OFFSET(IND!W$25,$E25,0)</f>
        <v>0.87376635320455298</v>
      </c>
      <c r="U25" s="126">
        <f ca="1">OFFSET(IND!X$25,$E25,0)</f>
        <v>0.89076789948044177</v>
      </c>
      <c r="V25" s="126">
        <f ca="1">OFFSET(IND!Y$25,$E25,0)</f>
        <v>0.9081322859405051</v>
      </c>
      <c r="W25" s="126">
        <f ca="1">OFFSET(IND!Z$25,$E25,0)</f>
        <v>0.93109327113172369</v>
      </c>
      <c r="X25" s="126">
        <f ca="1">OFFSET(IND!AA$25,$E25,0)</f>
        <v>0.9486305836472948</v>
      </c>
      <c r="Y25" s="205">
        <f ca="1">OFFSET(IND!AB$25,$E25,0)</f>
        <v>0.96480675686454753</v>
      </c>
      <c r="Z25" s="126">
        <f ca="1">OFFSET(IND!AC$25,$E25,0)</f>
        <v>0.98564347181351653</v>
      </c>
      <c r="AA25" s="126">
        <f ca="1">OFFSET(IND!AD$25,$E25,0)</f>
        <v>1.0072006123051442</v>
      </c>
      <c r="AB25" s="126">
        <f ca="1">OFFSET(IND!AE$25,$E25,0)</f>
        <v>1.0309224509166228</v>
      </c>
      <c r="AC25" s="126">
        <f ca="1">OFFSET(IND!AF$25,$E25,0)</f>
        <v>1.0576792120281266</v>
      </c>
      <c r="AD25" s="126">
        <f ca="1">OFFSET(IND!AG$25,$E25,0)</f>
        <v>1.0844042297026011</v>
      </c>
      <c r="AE25" s="126">
        <f ca="1">OFFSET(IND!AH$25,$E25,0)</f>
        <v>1.1133892938234196</v>
      </c>
      <c r="AF25" s="126">
        <f ca="1">OFFSET(IND!AI$25,$E25,0)</f>
        <v>1.1421885065127633</v>
      </c>
      <c r="AG25" s="126">
        <f ca="1">OFFSET(IND!AJ$25,$E25,0)</f>
        <v>1.170861297579316</v>
      </c>
      <c r="AH25" s="126">
        <f ca="1">OFFSET(IND!AK$25,$E25,0)</f>
        <v>1.2001176170043788</v>
      </c>
      <c r="AI25" s="126">
        <f ca="1">OFFSET(IND!AL$25,$E25,0)</f>
        <v>1.2299753215042639</v>
      </c>
      <c r="AJ25" s="126">
        <f ca="1">OFFSET(IND!AM$25,$E25,0)</f>
        <v>1.3830851128206632</v>
      </c>
      <c r="AK25" s="126">
        <f ca="1">OFFSET(IND!AN$25,$E25,0)</f>
        <v>1.5600942583300588</v>
      </c>
      <c r="AL25" s="126">
        <f ca="1">OFFSET(IND!AO$25,$E25,0)</f>
        <v>1.8862299694570179</v>
      </c>
      <c r="AM25" s="126">
        <f ca="1">OFFSET(IND!AP$25,$E25,0)</f>
        <v>2.2163489062828212</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1.0636213423941436</v>
      </c>
      <c r="Q26" s="126">
        <f ca="1">OFFSET(IND!T$25,$E26,0)</f>
        <v>1.0849461090734147</v>
      </c>
      <c r="R26" s="126">
        <f ca="1">OFFSET(IND!U$25,$E26,0)</f>
        <v>1.099089603417807</v>
      </c>
      <c r="S26" s="126">
        <f ca="1">OFFSET(IND!V$25,$E26,0)</f>
        <v>1.1159425370278071</v>
      </c>
      <c r="T26" s="203">
        <f ca="1">OFFSET(IND!W$25,$E26,0)</f>
        <v>1.1326600874873838</v>
      </c>
      <c r="U26" s="126">
        <f ca="1">OFFSET(IND!X$25,$E26,0)</f>
        <v>1.1546991289561286</v>
      </c>
      <c r="V26" s="126">
        <f ca="1">OFFSET(IND!Y$25,$E26,0)</f>
        <v>1.1772085188117662</v>
      </c>
      <c r="W26" s="126">
        <f ca="1">OFFSET(IND!Z$25,$E26,0)</f>
        <v>1.206972758874457</v>
      </c>
      <c r="X26" s="126">
        <f ca="1">OFFSET(IND!AA$25,$E26,0)</f>
        <v>1.2297063121353826</v>
      </c>
      <c r="Y26" s="205">
        <f ca="1">OFFSET(IND!AB$25,$E26,0)</f>
        <v>1.2506754255651547</v>
      </c>
      <c r="Z26" s="126">
        <f ca="1">OFFSET(IND!AC$25,$E26,0)</f>
        <v>1.2776859819804849</v>
      </c>
      <c r="AA26" s="126">
        <f ca="1">OFFSET(IND!AD$25,$E26,0)</f>
        <v>1.3056304233585208</v>
      </c>
      <c r="AB26" s="126">
        <f ca="1">OFFSET(IND!AE$25,$E26,0)</f>
        <v>1.336380954891919</v>
      </c>
      <c r="AC26" s="126">
        <f ca="1">OFFSET(IND!AF$25,$E26,0)</f>
        <v>1.3710656452216463</v>
      </c>
      <c r="AD26" s="126">
        <f ca="1">OFFSET(IND!AG$25,$E26,0)</f>
        <v>1.4057091866515208</v>
      </c>
      <c r="AE26" s="126">
        <f ca="1">OFFSET(IND!AH$25,$E26,0)</f>
        <v>1.4432824179192485</v>
      </c>
      <c r="AF26" s="126">
        <f ca="1">OFFSET(IND!AI$25,$E26,0)</f>
        <v>1.4806147306646942</v>
      </c>
      <c r="AG26" s="126">
        <f ca="1">OFFSET(IND!AJ$25,$E26,0)</f>
        <v>1.5177831635287442</v>
      </c>
      <c r="AH26" s="126">
        <f ca="1">OFFSET(IND!AK$25,$E26,0)</f>
        <v>1.5557080220427144</v>
      </c>
      <c r="AI26" s="126">
        <f ca="1">OFFSET(IND!AL$25,$E26,0)</f>
        <v>1.5944124538018247</v>
      </c>
      <c r="AJ26" s="126">
        <f ca="1">OFFSET(IND!AM$25,$E26,0)</f>
        <v>1.7928881092119722</v>
      </c>
      <c r="AK26" s="126">
        <f ca="1">OFFSET(IND!AN$25,$E26,0)</f>
        <v>2.022344408946374</v>
      </c>
      <c r="AL26" s="126">
        <f ca="1">OFFSET(IND!AO$25,$E26,0)</f>
        <v>2.4451129233702105</v>
      </c>
      <c r="AM26" s="126">
        <f ca="1">OFFSET(IND!AP$25,$E26,0)</f>
        <v>2.8730448785147709</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0.22791885908445933</v>
      </c>
      <c r="Q27" s="126">
        <f ca="1">OFFSET(IND!T$25,$E27,0)</f>
        <v>0.23248845194430312</v>
      </c>
      <c r="R27" s="126">
        <f ca="1">OFFSET(IND!U$25,$E27,0)</f>
        <v>0.23551920073238719</v>
      </c>
      <c r="S27" s="126">
        <f ca="1">OFFSET(IND!V$25,$E27,0)</f>
        <v>0.23913054364881578</v>
      </c>
      <c r="T27" s="203">
        <f ca="1">OFFSET(IND!W$25,$E27,0)</f>
        <v>0.24271287589015361</v>
      </c>
      <c r="U27" s="126">
        <f ca="1">OFFSET(IND!X$25,$E27,0)</f>
        <v>0.24743552763345605</v>
      </c>
      <c r="V27" s="126">
        <f ca="1">OFFSET(IND!Y$25,$E27,0)</f>
        <v>0.252258968316807</v>
      </c>
      <c r="W27" s="126">
        <f ca="1">OFFSET(IND!Z$25,$E27,0)</f>
        <v>0.25863701975881215</v>
      </c>
      <c r="X27" s="126">
        <f ca="1">OFFSET(IND!AA$25,$E27,0)</f>
        <v>0.26350849545758193</v>
      </c>
      <c r="Y27" s="205">
        <f ca="1">OFFSET(IND!AB$25,$E27,0)</f>
        <v>0.26800187690681881</v>
      </c>
      <c r="Z27" s="126">
        <f ca="1">OFFSET(IND!AC$25,$E27,0)</f>
        <v>0.27378985328153244</v>
      </c>
      <c r="AA27" s="126">
        <f ca="1">OFFSET(IND!AD$25,$E27,0)</f>
        <v>0.27977794786254012</v>
      </c>
      <c r="AB27" s="126">
        <f ca="1">OFFSET(IND!AE$25,$E27,0)</f>
        <v>0.28636734747683978</v>
      </c>
      <c r="AC27" s="126">
        <f ca="1">OFFSET(IND!AF$25,$E27,0)</f>
        <v>0.29379978111892419</v>
      </c>
      <c r="AD27" s="126">
        <f ca="1">OFFSET(IND!AG$25,$E27,0)</f>
        <v>0.30122339713961155</v>
      </c>
      <c r="AE27" s="126">
        <f ca="1">OFFSET(IND!AH$25,$E27,0)</f>
        <v>0.30927480383983891</v>
      </c>
      <c r="AF27" s="126">
        <f ca="1">OFFSET(IND!AI$25,$E27,0)</f>
        <v>0.3172745851424344</v>
      </c>
      <c r="AG27" s="126">
        <f ca="1">OFFSET(IND!AJ$25,$E27,0)</f>
        <v>0.32523924932758796</v>
      </c>
      <c r="AH27" s="126">
        <f ca="1">OFFSET(IND!AK$25,$E27,0)</f>
        <v>0.33336600472343875</v>
      </c>
      <c r="AI27" s="126">
        <f ca="1">OFFSET(IND!AL$25,$E27,0)</f>
        <v>0.34165981152896241</v>
      </c>
      <c r="AJ27" s="126">
        <f ca="1">OFFSET(IND!AM$25,$E27,0)</f>
        <v>0.38419030911685115</v>
      </c>
      <c r="AK27" s="126">
        <f ca="1">OFFSET(IND!AN$25,$E27,0)</f>
        <v>0.43335951620279439</v>
      </c>
      <c r="AL27" s="126">
        <f ca="1">OFFSET(IND!AO$25,$E27,0)</f>
        <v>0.52395276929361645</v>
      </c>
      <c r="AM27" s="126">
        <f ca="1">OFFSET(IND!AP$25,$E27,0)</f>
        <v>0.61565247396745082</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2.552691221745945</v>
      </c>
      <c r="Q28" s="126">
        <f ca="1">OFFSET(IND!T$25,$E28,0)</f>
        <v>2.6038706617761957</v>
      </c>
      <c r="R28" s="126">
        <f ca="1">OFFSET(IND!U$25,$E28,0)</f>
        <v>2.6378150482027376</v>
      </c>
      <c r="S28" s="126">
        <f ca="1">OFFSET(IND!V$25,$E28,0)</f>
        <v>2.6782620888667377</v>
      </c>
      <c r="T28" s="203">
        <f ca="1">OFFSET(IND!W$25,$E28,0)</f>
        <v>2.7183842099697215</v>
      </c>
      <c r="U28" s="126">
        <f ca="1">OFFSET(IND!X$25,$E28,0)</f>
        <v>2.7712779094947089</v>
      </c>
      <c r="V28" s="126">
        <f ca="1">OFFSET(IND!Y$25,$E28,0)</f>
        <v>2.8253004451482391</v>
      </c>
      <c r="W28" s="126">
        <f ca="1">OFFSET(IND!Z$25,$E28,0)</f>
        <v>2.8967346212986969</v>
      </c>
      <c r="X28" s="126">
        <f ca="1">OFFSET(IND!AA$25,$E28,0)</f>
        <v>2.9512951491249182</v>
      </c>
      <c r="Y28" s="205">
        <f ca="1">OFFSET(IND!AB$25,$E28,0)</f>
        <v>3.001621021356371</v>
      </c>
      <c r="Z28" s="126">
        <f ca="1">OFFSET(IND!AC$25,$E28,0)</f>
        <v>3.0664463567531635</v>
      </c>
      <c r="AA28" s="126">
        <f ca="1">OFFSET(IND!AD$25,$E28,0)</f>
        <v>3.1335130160604496</v>
      </c>
      <c r="AB28" s="126">
        <f ca="1">OFFSET(IND!AE$25,$E28,0)</f>
        <v>3.2073142917406057</v>
      </c>
      <c r="AC28" s="126">
        <f ca="1">OFFSET(IND!AF$25,$E28,0)</f>
        <v>3.2905575485319511</v>
      </c>
      <c r="AD28" s="126">
        <f ca="1">OFFSET(IND!AG$25,$E28,0)</f>
        <v>3.3737020479636497</v>
      </c>
      <c r="AE28" s="126">
        <f ca="1">OFFSET(IND!AH$25,$E28,0)</f>
        <v>3.4638778030061963</v>
      </c>
      <c r="AF28" s="126">
        <f ca="1">OFFSET(IND!AI$25,$E28,0)</f>
        <v>3.5534753535952661</v>
      </c>
      <c r="AG28" s="126">
        <f ca="1">OFFSET(IND!AJ$25,$E28,0)</f>
        <v>3.6426795924689861</v>
      </c>
      <c r="AH28" s="126">
        <f ca="1">OFFSET(IND!AK$25,$E28,0)</f>
        <v>3.7336992529025146</v>
      </c>
      <c r="AI28" s="126">
        <f ca="1">OFFSET(IND!AL$25,$E28,0)</f>
        <v>3.8265898891243793</v>
      </c>
      <c r="AJ28" s="126">
        <f ca="1">OFFSET(IND!AM$25,$E28,0)</f>
        <v>4.3029314621087327</v>
      </c>
      <c r="AK28" s="126">
        <f ca="1">OFFSET(IND!AN$25,$E28,0)</f>
        <v>4.8536265814712971</v>
      </c>
      <c r="AL28" s="126">
        <f ca="1">OFFSET(IND!AO$25,$E28,0)</f>
        <v>5.8682710160885048</v>
      </c>
      <c r="AM28" s="126">
        <f ca="1">OFFSET(IND!AP$25,$E28,0)</f>
        <v>6.8953077084354497</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3.4035882956612595</v>
      </c>
      <c r="Q29" s="126">
        <f ca="1">OFFSET(IND!T$25,$E29,0)</f>
        <v>3.4718275490349271</v>
      </c>
      <c r="R29" s="126">
        <f ca="1">OFFSET(IND!U$25,$E29,0)</f>
        <v>3.5170867309369829</v>
      </c>
      <c r="S29" s="126">
        <f ca="1">OFFSET(IND!V$25,$E29,0)</f>
        <v>3.5710161184889828</v>
      </c>
      <c r="T29" s="203">
        <f ca="1">OFFSET(IND!W$25,$E29,0)</f>
        <v>3.6245122799596281</v>
      </c>
      <c r="U29" s="126">
        <f ca="1">OFFSET(IND!X$25,$E29,0)</f>
        <v>3.6950372126596114</v>
      </c>
      <c r="V29" s="126">
        <f ca="1">OFFSET(IND!Y$25,$E29,0)</f>
        <v>3.7670672601976518</v>
      </c>
      <c r="W29" s="126">
        <f ca="1">OFFSET(IND!Z$25,$E29,0)</f>
        <v>3.8623128283982622</v>
      </c>
      <c r="X29" s="126">
        <f ca="1">OFFSET(IND!AA$25,$E29,0)</f>
        <v>3.9350601988332237</v>
      </c>
      <c r="Y29" s="205">
        <f ca="1">OFFSET(IND!AB$25,$E29,0)</f>
        <v>4.0021613618084944</v>
      </c>
      <c r="Z29" s="126">
        <f ca="1">OFFSET(IND!AC$25,$E29,0)</f>
        <v>4.0885951423375513</v>
      </c>
      <c r="AA29" s="126">
        <f ca="1">OFFSET(IND!AD$25,$E29,0)</f>
        <v>4.1780173547472659</v>
      </c>
      <c r="AB29" s="126">
        <f ca="1">OFFSET(IND!AE$25,$E29,0)</f>
        <v>4.2764190556541406</v>
      </c>
      <c r="AC29" s="126">
        <f ca="1">OFFSET(IND!AF$25,$E29,0)</f>
        <v>4.3874100647092682</v>
      </c>
      <c r="AD29" s="126">
        <f ca="1">OFFSET(IND!AG$25,$E29,0)</f>
        <v>4.498269397284866</v>
      </c>
      <c r="AE29" s="126">
        <f ca="1">OFFSET(IND!AH$25,$E29,0)</f>
        <v>4.6185037373415945</v>
      </c>
      <c r="AF29" s="126">
        <f ca="1">OFFSET(IND!AI$25,$E29,0)</f>
        <v>4.7379671381270203</v>
      </c>
      <c r="AG29" s="126">
        <f ca="1">OFFSET(IND!AJ$25,$E29,0)</f>
        <v>4.8569061232919797</v>
      </c>
      <c r="AH29" s="126">
        <f ca="1">OFFSET(IND!AK$25,$E29,0)</f>
        <v>4.9782656705366843</v>
      </c>
      <c r="AI29" s="126">
        <f ca="1">OFFSET(IND!AL$25,$E29,0)</f>
        <v>5.1021198521658375</v>
      </c>
      <c r="AJ29" s="126">
        <f ca="1">OFFSET(IND!AM$25,$E29,0)</f>
        <v>5.7372419494783093</v>
      </c>
      <c r="AK29" s="126">
        <f ca="1">OFFSET(IND!AN$25,$E29,0)</f>
        <v>6.4715021086283953</v>
      </c>
      <c r="AL29" s="126">
        <f ca="1">OFFSET(IND!AO$25,$E29,0)</f>
        <v>7.8243613547846715</v>
      </c>
      <c r="AM29" s="126">
        <f ca="1">OFFSET(IND!AP$25,$E29,0)</f>
        <v>9.1937436112472639</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13.394630400000002</v>
      </c>
      <c r="K30" s="126">
        <f ca="1">OFFSET(IND!N$25,$E30,0)</f>
        <v>13.394630400000002</v>
      </c>
      <c r="L30" s="126">
        <f ca="1">OFFSET(IND!O$25,$E30,0)</f>
        <v>13.394630400000002</v>
      </c>
      <c r="M30" s="126">
        <f ca="1">OFFSET(IND!P$25,$E30,0)</f>
        <v>13.5850747688248</v>
      </c>
      <c r="N30" s="126">
        <f ca="1">OFFSET(IND!Q$25,$E30,0)</f>
        <v>13.541215637689199</v>
      </c>
      <c r="O30" s="203">
        <f ca="1">OFFSET(IND!R$25,$E30,0)</f>
        <v>12.911533067668625</v>
      </c>
      <c r="P30" s="126">
        <f ca="1">OFFSET(IND!S$25,$E30,0)</f>
        <v>13.611953266568646</v>
      </c>
      <c r="Q30" s="126">
        <f ca="1">OFFSET(IND!T$25,$E30,0)</f>
        <v>13.884862163644117</v>
      </c>
      <c r="R30" s="126">
        <f ca="1">OFFSET(IND!U$25,$E30,0)</f>
        <v>14.065866978391906</v>
      </c>
      <c r="S30" s="126">
        <f ca="1">OFFSET(IND!V$25,$E30,0)</f>
        <v>14.281546502260369</v>
      </c>
      <c r="T30" s="203">
        <f ca="1">OFFSET(IND!W$25,$E30,0)</f>
        <v>14.495493427276973</v>
      </c>
      <c r="U30" s="126">
        <f ca="1">OFFSET(IND!X$25,$E30,0)</f>
        <v>14.777543429994344</v>
      </c>
      <c r="V30" s="126">
        <f ca="1">OFFSET(IND!Y$25,$E30,0)</f>
        <v>15.065612830787144</v>
      </c>
      <c r="W30" s="126">
        <f ca="1">OFFSET(IND!Z$25,$E30,0)</f>
        <v>15.446527944653054</v>
      </c>
      <c r="X30" s="126">
        <f ca="1">OFFSET(IND!AA$25,$E30,0)</f>
        <v>15.737466131239476</v>
      </c>
      <c r="Y30" s="205">
        <f ca="1">OFFSET(IND!AB$25,$E30,0)</f>
        <v>16.00582346920427</v>
      </c>
      <c r="Z30" s="126">
        <f ca="1">OFFSET(IND!AC$25,$E30,0)</f>
        <v>16.351497645694465</v>
      </c>
      <c r="AA30" s="126">
        <f ca="1">OFFSET(IND!AD$25,$E30,0)</f>
        <v>16.709123442523612</v>
      </c>
      <c r="AB30" s="126">
        <f ca="1">OFFSET(IND!AE$25,$E30,0)</f>
        <v>17.10266086178278</v>
      </c>
      <c r="AC30" s="126">
        <f ca="1">OFFSET(IND!AF$25,$E30,0)</f>
        <v>17.546546636743752</v>
      </c>
      <c r="AD30" s="126">
        <f ca="1">OFFSET(IND!AG$25,$E30,0)</f>
        <v>17.989905798633473</v>
      </c>
      <c r="AE30" s="126">
        <f ca="1">OFFSET(IND!AH$25,$E30,0)</f>
        <v>18.470758380003321</v>
      </c>
      <c r="AF30" s="126">
        <f ca="1">OFFSET(IND!AI$25,$E30,0)</f>
        <v>18.948527747887653</v>
      </c>
      <c r="AG30" s="126">
        <f ca="1">OFFSET(IND!AJ$25,$E30,0)</f>
        <v>19.424199823062654</v>
      </c>
      <c r="AH30" s="126">
        <f ca="1">OFFSET(IND!AK$25,$E30,0)</f>
        <v>19.909552439785621</v>
      </c>
      <c r="AI30" s="126">
        <f ca="1">OFFSET(IND!AL$25,$E30,0)</f>
        <v>20.404881835045984</v>
      </c>
      <c r="AJ30" s="126">
        <f ca="1">OFFSET(IND!AM$25,$E30,0)</f>
        <v>22.944922391127051</v>
      </c>
      <c r="AK30" s="126">
        <f ca="1">OFFSET(IND!AN$25,$E30,0)</f>
        <v>25.881445290972206</v>
      </c>
      <c r="AL30" s="126">
        <f ca="1">OFFSET(IND!AO$25,$E30,0)</f>
        <v>31.291928356271029</v>
      </c>
      <c r="AM30" s="126">
        <f ca="1">OFFSET(IND!AP$25,$E30,0)</f>
        <v>36.768491812197389</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1.0088578547136742</v>
      </c>
      <c r="Q31" s="126">
        <f ca="1">OFFSET(IND!T$25,$E31,0)</f>
        <v>1.0170332736826653</v>
      </c>
      <c r="R31" s="126">
        <f ca="1">OFFSET(IND!U$25,$E31,0)</f>
        <v>1.0218080076458123</v>
      </c>
      <c r="S31" s="126">
        <f ca="1">OFFSET(IND!V$25,$E31,0)</f>
        <v>1.0274867925334576</v>
      </c>
      <c r="T31" s="203">
        <f ca="1">OFFSET(IND!W$25,$E31,0)</f>
        <v>1.0337820832507933</v>
      </c>
      <c r="U31" s="126">
        <f ca="1">OFFSET(IND!X$25,$E31,0)</f>
        <v>1.0431986540431755</v>
      </c>
      <c r="V31" s="126">
        <f ca="1">OFFSET(IND!Y$25,$E31,0)</f>
        <v>1.0523319518210117</v>
      </c>
      <c r="W31" s="126">
        <f ca="1">OFFSET(IND!Z$25,$E31,0)</f>
        <v>1.0676310197544403</v>
      </c>
      <c r="X31" s="126">
        <f ca="1">OFFSET(IND!AA$25,$E31,0)</f>
        <v>1.0759615831232137</v>
      </c>
      <c r="Y31" s="205">
        <f ca="1">OFFSET(IND!AB$25,$E31,0)</f>
        <v>1.0827314686520619</v>
      </c>
      <c r="Z31" s="126">
        <f ca="1">OFFSET(IND!AC$25,$E31,0)</f>
        <v>1.0940262495740685</v>
      </c>
      <c r="AA31" s="126">
        <f ca="1">OFFSET(IND!AD$25,$E31,0)</f>
        <v>1.1059259163624389</v>
      </c>
      <c r="AB31" s="126">
        <f ca="1">OFFSET(IND!AE$25,$E31,0)</f>
        <v>1.1193336024040792</v>
      </c>
      <c r="AC31" s="126">
        <f ca="1">OFFSET(IND!AF$25,$E31,0)</f>
        <v>1.1351428567810564</v>
      </c>
      <c r="AD31" s="126">
        <f ca="1">OFFSET(IND!AG$25,$E31,0)</f>
        <v>1.1499992021637944</v>
      </c>
      <c r="AE31" s="126">
        <f ca="1">OFFSET(IND!AH$25,$E31,0)</f>
        <v>1.1665447910890501</v>
      </c>
      <c r="AF31" s="126">
        <f ca="1">OFFSET(IND!AI$25,$E31,0)</f>
        <v>1.1827166418736377</v>
      </c>
      <c r="AG31" s="126">
        <f ca="1">OFFSET(IND!AJ$25,$E31,0)</f>
        <v>1.2014436722813311</v>
      </c>
      <c r="AH31" s="126">
        <f ca="1">OFFSET(IND!AK$25,$E31,0)</f>
        <v>1.2213125418706576</v>
      </c>
      <c r="AI31" s="126">
        <f ca="1">OFFSET(IND!AL$25,$E31,0)</f>
        <v>1.2423465438814567</v>
      </c>
      <c r="AJ31" s="126">
        <f ca="1">OFFSET(IND!AM$25,$E31,0)</f>
        <v>1.3541556806732449</v>
      </c>
      <c r="AK31" s="126">
        <f ca="1">OFFSET(IND!AN$25,$E31,0)</f>
        <v>1.5250245163953764</v>
      </c>
      <c r="AL31" s="126">
        <f ca="1">OFFSET(IND!AO$25,$E31,0)</f>
        <v>1.7978592057542451</v>
      </c>
      <c r="AM31" s="126">
        <f ca="1">OFFSET(IND!AP$25,$E31,0)</f>
        <v>2.080537178268159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17.627159724832644</v>
      </c>
      <c r="Q32" s="126">
        <f ca="1">OFFSET(IND!T$25,$E32,0)</f>
        <v>17.770003848323892</v>
      </c>
      <c r="R32" s="126">
        <f ca="1">OFFSET(IND!U$25,$E32,0)</f>
        <v>17.853429870948123</v>
      </c>
      <c r="S32" s="126">
        <f ca="1">OFFSET(IND!V$25,$E32,0)</f>
        <v>17.952651825547367</v>
      </c>
      <c r="T32" s="203">
        <f ca="1">OFFSET(IND!W$25,$E32,0)</f>
        <v>18.062645611560193</v>
      </c>
      <c r="U32" s="126">
        <f ca="1">OFFSET(IND!X$25,$E32,0)</f>
        <v>18.227175626013636</v>
      </c>
      <c r="V32" s="126">
        <f ca="1">OFFSET(IND!Y$25,$E32,0)</f>
        <v>18.386756183365861</v>
      </c>
      <c r="W32" s="126">
        <f ca="1">OFFSET(IND!Z$25,$E32,0)</f>
        <v>18.654067492727822</v>
      </c>
      <c r="X32" s="126">
        <f ca="1">OFFSET(IND!AA$25,$E32,0)</f>
        <v>18.799622359960217</v>
      </c>
      <c r="Y32" s="205">
        <f ca="1">OFFSET(IND!AB$25,$E32,0)</f>
        <v>18.917908452473924</v>
      </c>
      <c r="Z32" s="126">
        <f ca="1">OFFSET(IND!AC$25,$E32,0)</f>
        <v>19.115255290226113</v>
      </c>
      <c r="AA32" s="126">
        <f ca="1">OFFSET(IND!AD$25,$E32,0)</f>
        <v>19.323170930839748</v>
      </c>
      <c r="AB32" s="126">
        <f ca="1">OFFSET(IND!AE$25,$E32,0)</f>
        <v>19.557435274713523</v>
      </c>
      <c r="AC32" s="126">
        <f ca="1">OFFSET(IND!AF$25,$E32,0)</f>
        <v>19.833660761516693</v>
      </c>
      <c r="AD32" s="126">
        <f ca="1">OFFSET(IND!AG$25,$E32,0)</f>
        <v>20.093236649006933</v>
      </c>
      <c r="AE32" s="126">
        <f ca="1">OFFSET(IND!AH$25,$E32,0)</f>
        <v>20.382327661545741</v>
      </c>
      <c r="AF32" s="126">
        <f ca="1">OFFSET(IND!AI$25,$E32,0)</f>
        <v>20.664888574853979</v>
      </c>
      <c r="AG32" s="126">
        <f ca="1">OFFSET(IND!AJ$25,$E32,0)</f>
        <v>20.992094587698965</v>
      </c>
      <c r="AH32" s="126">
        <f ca="1">OFFSET(IND!AK$25,$E32,0)</f>
        <v>21.339251262117017</v>
      </c>
      <c r="AI32" s="126">
        <f ca="1">OFFSET(IND!AL$25,$E32,0)</f>
        <v>21.706765586721282</v>
      </c>
      <c r="AJ32" s="126">
        <f ca="1">OFFSET(IND!AM$25,$E32,0)</f>
        <v>23.660338633425539</v>
      </c>
      <c r="AK32" s="126">
        <f ca="1">OFFSET(IND!AN$25,$E32,0)</f>
        <v>26.645825880412403</v>
      </c>
      <c r="AL32" s="126">
        <f ca="1">OFFSET(IND!AO$25,$E32,0)</f>
        <v>31.412900474056531</v>
      </c>
      <c r="AM32" s="126">
        <f ca="1">OFFSET(IND!AP$25,$E32,0)</f>
        <v>36.351960767747549</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0.1897787256852024</v>
      </c>
      <c r="Q33" s="126">
        <f ca="1">OFFSET(IND!T$25,$E33,0)</f>
        <v>0.19131662380100595</v>
      </c>
      <c r="R33" s="126">
        <f ca="1">OFFSET(IND!U$25,$E33,0)</f>
        <v>0.19221481071879437</v>
      </c>
      <c r="S33" s="126">
        <f ca="1">OFFSET(IND!V$25,$E33,0)</f>
        <v>0.19328306087354347</v>
      </c>
      <c r="T33" s="203">
        <f ca="1">OFFSET(IND!W$25,$E33,0)</f>
        <v>0.19446728345214742</v>
      </c>
      <c r="U33" s="126">
        <f ca="1">OFFSET(IND!X$25,$E33,0)</f>
        <v>0.19623865768187967</v>
      </c>
      <c r="V33" s="126">
        <f ca="1">OFFSET(IND!Y$25,$E33,0)</f>
        <v>0.19795674473000319</v>
      </c>
      <c r="W33" s="126">
        <f ca="1">OFFSET(IND!Z$25,$E33,0)</f>
        <v>0.20083468992615913</v>
      </c>
      <c r="X33" s="126">
        <f ca="1">OFFSET(IND!AA$25,$E33,0)</f>
        <v>0.20240177263556056</v>
      </c>
      <c r="Y33" s="205">
        <f ca="1">OFFSET(IND!AB$25,$E33,0)</f>
        <v>0.20367527240829528</v>
      </c>
      <c r="Z33" s="126">
        <f ca="1">OFFSET(IND!AC$25,$E33,0)</f>
        <v>0.20579996135258691</v>
      </c>
      <c r="AA33" s="126">
        <f ca="1">OFFSET(IND!AD$25,$E33,0)</f>
        <v>0.20803843686092932</v>
      </c>
      <c r="AB33" s="126">
        <f ca="1">OFFSET(IND!AE$25,$E33,0)</f>
        <v>0.21056058957003612</v>
      </c>
      <c r="AC33" s="126">
        <f ca="1">OFFSET(IND!AF$25,$E33,0)</f>
        <v>0.21353450718952818</v>
      </c>
      <c r="AD33" s="126">
        <f ca="1">OFFSET(IND!AG$25,$E33,0)</f>
        <v>0.21632917076071623</v>
      </c>
      <c r="AE33" s="126">
        <f ca="1">OFFSET(IND!AH$25,$E33,0)</f>
        <v>0.21944160207824551</v>
      </c>
      <c r="AF33" s="126">
        <f ca="1">OFFSET(IND!AI$25,$E33,0)</f>
        <v>0.22248372859738857</v>
      </c>
      <c r="AG33" s="126">
        <f ca="1">OFFSET(IND!AJ$25,$E33,0)</f>
        <v>0.2260065162230534</v>
      </c>
      <c r="AH33" s="126">
        <f ca="1">OFFSET(IND!AK$25,$E33,0)</f>
        <v>0.22974409801800114</v>
      </c>
      <c r="AI33" s="126">
        <f ca="1">OFFSET(IND!AL$25,$E33,0)</f>
        <v>0.23370085573071411</v>
      </c>
      <c r="AJ33" s="126">
        <f ca="1">OFFSET(IND!AM$25,$E33,0)</f>
        <v>0.25473354671008924</v>
      </c>
      <c r="AK33" s="126">
        <f ca="1">OFFSET(IND!AN$25,$E33,0)</f>
        <v>0.28687610252323054</v>
      </c>
      <c r="AL33" s="126">
        <f ca="1">OFFSET(IND!AO$25,$E33,0)</f>
        <v>0.3381997051767871</v>
      </c>
      <c r="AM33" s="126">
        <f ca="1">OFFSET(IND!AP$25,$E33,0)</f>
        <v>0.39137495196930244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5.9818622422245795</v>
      </c>
      <c r="Q34" s="126">
        <f ca="1">OFFSET(IND!T$25,$E34,0)</f>
        <v>6.0303370891185004</v>
      </c>
      <c r="R34" s="126">
        <f ca="1">OFFSET(IND!U$25,$E34,0)</f>
        <v>6.0586481149754814</v>
      </c>
      <c r="S34" s="126">
        <f ca="1">OFFSET(IND!V$25,$E34,0)</f>
        <v>6.0923195670461618</v>
      </c>
      <c r="T34" s="203">
        <f ca="1">OFFSET(IND!W$25,$E34,0)</f>
        <v>6.1296464924102363</v>
      </c>
      <c r="U34" s="126">
        <f ca="1">OFFSET(IND!X$25,$E34,0)</f>
        <v>6.1854805516991656</v>
      </c>
      <c r="V34" s="126">
        <f ca="1">OFFSET(IND!Y$25,$E34,0)</f>
        <v>6.2396349886884455</v>
      </c>
      <c r="W34" s="126">
        <f ca="1">OFFSET(IND!Z$25,$E34,0)</f>
        <v>6.3303483794645707</v>
      </c>
      <c r="X34" s="126">
        <f ca="1">OFFSET(IND!AA$25,$E34,0)</f>
        <v>6.3797431304092092</v>
      </c>
      <c r="Y34" s="205">
        <f ca="1">OFFSET(IND!AB$25,$E34,0)</f>
        <v>6.4198840902480887</v>
      </c>
      <c r="Z34" s="126">
        <f ca="1">OFFSET(IND!AC$25,$E34,0)</f>
        <v>6.486854697867261</v>
      </c>
      <c r="AA34" s="126">
        <f ca="1">OFFSET(IND!AD$25,$E34,0)</f>
        <v>6.5574118800548433</v>
      </c>
      <c r="AB34" s="126">
        <f ca="1">OFFSET(IND!AE$25,$E34,0)</f>
        <v>6.6369106226312713</v>
      </c>
      <c r="AC34" s="126">
        <f ca="1">OFFSET(IND!AF$25,$E34,0)</f>
        <v>6.7306490828053294</v>
      </c>
      <c r="AD34" s="126">
        <f ca="1">OFFSET(IND!AG$25,$E34,0)</f>
        <v>6.8187374206095379</v>
      </c>
      <c r="AE34" s="126">
        <f ca="1">OFFSET(IND!AH$25,$E34,0)</f>
        <v>6.9168418594112229</v>
      </c>
      <c r="AF34" s="126">
        <f ca="1">OFFSET(IND!AI$25,$E34,0)</f>
        <v>7.012730277331773</v>
      </c>
      <c r="AG34" s="126">
        <f ca="1">OFFSET(IND!AJ$25,$E34,0)</f>
        <v>7.1237692265567514</v>
      </c>
      <c r="AH34" s="126">
        <f ca="1">OFFSET(IND!AK$25,$E34,0)</f>
        <v>7.2415785296580379</v>
      </c>
      <c r="AI34" s="126">
        <f ca="1">OFFSET(IND!AL$25,$E34,0)</f>
        <v>7.3662963001976589</v>
      </c>
      <c r="AJ34" s="126">
        <f ca="1">OFFSET(IND!AM$25,$E34,0)</f>
        <v>8.0292507992735889</v>
      </c>
      <c r="AK34" s="126">
        <f ca="1">OFFSET(IND!AN$25,$E34,0)</f>
        <v>9.0423903927291818</v>
      </c>
      <c r="AL34" s="126">
        <f ca="1">OFFSET(IND!AO$25,$E34,0)</f>
        <v>10.660120302864131</v>
      </c>
      <c r="AM34" s="126">
        <f ca="1">OFFSET(IND!AP$25,$E34,0)</f>
        <v>12.336214395395618</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7.8169726826856838</v>
      </c>
      <c r="Q35" s="126">
        <f ca="1">OFFSET(IND!T$25,$E35,0)</f>
        <v>7.8803186004991028</v>
      </c>
      <c r="R35" s="126">
        <f ca="1">OFFSET(IND!U$25,$E35,0)</f>
        <v>7.9173148579823787</v>
      </c>
      <c r="S35" s="126">
        <f ca="1">OFFSET(IND!V$25,$E35,0)</f>
        <v>7.9613160085212433</v>
      </c>
      <c r="T35" s="203">
        <f ca="1">OFFSET(IND!W$25,$E35,0)</f>
        <v>8.0100940552371949</v>
      </c>
      <c r="U35" s="126">
        <f ca="1">OFFSET(IND!X$25,$E35,0)</f>
        <v>8.0830568381552279</v>
      </c>
      <c r="V35" s="126">
        <f ca="1">OFFSET(IND!Y$25,$E35,0)</f>
        <v>8.1538247257209555</v>
      </c>
      <c r="W35" s="126">
        <f ca="1">OFFSET(IND!Z$25,$E35,0)</f>
        <v>8.2723670907800102</v>
      </c>
      <c r="X35" s="126">
        <f ca="1">OFFSET(IND!AA$25,$E35,0)</f>
        <v>8.3369151200002065</v>
      </c>
      <c r="Y35" s="205">
        <f ca="1">OFFSET(IND!AB$25,$E35,0)</f>
        <v>8.3893704882135367</v>
      </c>
      <c r="Z35" s="126">
        <f ca="1">OFFSET(IND!AC$25,$E35,0)</f>
        <v>8.476886279969257</v>
      </c>
      <c r="AA35" s="126">
        <f ca="1">OFFSET(IND!AD$25,$E35,0)</f>
        <v>8.5690889324867943</v>
      </c>
      <c r="AB35" s="126">
        <f ca="1">OFFSET(IND!AE$25,$E35,0)</f>
        <v>8.672976229429409</v>
      </c>
      <c r="AC35" s="126">
        <f ca="1">OFFSET(IND!AF$25,$E35,0)</f>
        <v>8.7954716920171823</v>
      </c>
      <c r="AD35" s="126">
        <f ca="1">OFFSET(IND!AG$25,$E35,0)</f>
        <v>8.9105836926610831</v>
      </c>
      <c r="AE35" s="126">
        <f ca="1">OFFSET(IND!AH$25,$E35,0)</f>
        <v>9.0387845249620611</v>
      </c>
      <c r="AF35" s="126">
        <f ca="1">OFFSET(IND!AI$25,$E35,0)</f>
        <v>9.1640895074439275</v>
      </c>
      <c r="AG35" s="126">
        <f ca="1">OFFSET(IND!AJ$25,$E35,0)</f>
        <v>9.309192887906093</v>
      </c>
      <c r="AH35" s="126">
        <f ca="1">OFFSET(IND!AK$25,$E35,0)</f>
        <v>9.4631436254554284</v>
      </c>
      <c r="AI35" s="126">
        <f ca="1">OFFSET(IND!AL$25,$E35,0)</f>
        <v>9.6261222040111125</v>
      </c>
      <c r="AJ35" s="126">
        <f ca="1">OFFSET(IND!AM$25,$E35,0)</f>
        <v>10.492457301559744</v>
      </c>
      <c r="AK35" s="126">
        <f ca="1">OFFSET(IND!AN$25,$E35,0)</f>
        <v>11.816406968920257</v>
      </c>
      <c r="AL35" s="126">
        <f ca="1">OFFSET(IND!AO$25,$E35,0)</f>
        <v>13.930422638860804</v>
      </c>
      <c r="AM35" s="126">
        <f ca="1">OFFSET(IND!AP$25,$E35,0)</f>
        <v>16.120707403769902</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2.1713813007460234</v>
      </c>
      <c r="Q36" s="126">
        <f ca="1">OFFSET(IND!T$25,$E36,0)</f>
        <v>2.1889773890275288</v>
      </c>
      <c r="R36" s="126">
        <f ca="1">OFFSET(IND!U$25,$E36,0)</f>
        <v>2.1992541272173276</v>
      </c>
      <c r="S36" s="126">
        <f ca="1">OFFSET(IND!V$25,$E36,0)</f>
        <v>2.2114766690336789</v>
      </c>
      <c r="T36" s="203">
        <f ca="1">OFFSET(IND!W$25,$E36,0)</f>
        <v>2.2250261264547766</v>
      </c>
      <c r="U36" s="126">
        <f ca="1">OFFSET(IND!X$25,$E36,0)</f>
        <v>2.2452935661542304</v>
      </c>
      <c r="V36" s="126">
        <f ca="1">OFFSET(IND!Y$25,$E36,0)</f>
        <v>2.2649513127002661</v>
      </c>
      <c r="W36" s="126">
        <f ca="1">OFFSET(IND!Z$25,$E36,0)</f>
        <v>2.2978797474388926</v>
      </c>
      <c r="X36" s="126">
        <f ca="1">OFFSET(IND!AA$25,$E36,0)</f>
        <v>2.3158097555556139</v>
      </c>
      <c r="Y36" s="205">
        <f ca="1">OFFSET(IND!AB$25,$E36,0)</f>
        <v>2.3303806911704275</v>
      </c>
      <c r="Z36" s="126">
        <f ca="1">OFFSET(IND!AC$25,$E36,0)</f>
        <v>2.3546906333247941</v>
      </c>
      <c r="AA36" s="126">
        <f ca="1">OFFSET(IND!AD$25,$E36,0)</f>
        <v>2.380302481246332</v>
      </c>
      <c r="AB36" s="126">
        <f ca="1">OFFSET(IND!AE$25,$E36,0)</f>
        <v>2.4091600637303916</v>
      </c>
      <c r="AC36" s="126">
        <f ca="1">OFFSET(IND!AF$25,$E36,0)</f>
        <v>2.4431865811158842</v>
      </c>
      <c r="AD36" s="126">
        <f ca="1">OFFSET(IND!AG$25,$E36,0)</f>
        <v>2.4751621368503014</v>
      </c>
      <c r="AE36" s="126">
        <f ca="1">OFFSET(IND!AH$25,$E36,0)</f>
        <v>2.5107734791561285</v>
      </c>
      <c r="AF36" s="126">
        <f ca="1">OFFSET(IND!AI$25,$E36,0)</f>
        <v>2.5455804187344246</v>
      </c>
      <c r="AG36" s="126">
        <f ca="1">OFFSET(IND!AJ$25,$E36,0)</f>
        <v>2.5858869133072484</v>
      </c>
      <c r="AH36" s="126">
        <f ca="1">OFFSET(IND!AK$25,$E36,0)</f>
        <v>2.6286510070709523</v>
      </c>
      <c r="AI36" s="126">
        <f ca="1">OFFSET(IND!AL$25,$E36,0)</f>
        <v>2.6739228344475312</v>
      </c>
      <c r="AJ36" s="126">
        <f ca="1">OFFSET(IND!AM$25,$E36,0)</f>
        <v>2.9145714726554846</v>
      </c>
      <c r="AK36" s="126">
        <f ca="1">OFFSET(IND!AN$25,$E36,0)</f>
        <v>3.2823352691445158</v>
      </c>
      <c r="AL36" s="126">
        <f ca="1">OFFSET(IND!AO$25,$E36,0)</f>
        <v>3.8695618441280009</v>
      </c>
      <c r="AM36" s="126">
        <f ca="1">OFFSET(IND!AP$25,$E36,0)</f>
        <v>4.4779742788249726</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1.4656823780035657</v>
      </c>
      <c r="Q37" s="126">
        <f ca="1">OFFSET(IND!T$25,$E37,0)</f>
        <v>1.4775597375935816</v>
      </c>
      <c r="R37" s="126">
        <f ca="1">OFFSET(IND!U$25,$E37,0)</f>
        <v>1.4844965358716957</v>
      </c>
      <c r="S37" s="126">
        <f ca="1">OFFSET(IND!V$25,$E37,0)</f>
        <v>1.4927467515977328</v>
      </c>
      <c r="T37" s="203">
        <f ca="1">OFFSET(IND!W$25,$E37,0)</f>
        <v>1.5018926353569737</v>
      </c>
      <c r="U37" s="126">
        <f ca="1">OFFSET(IND!X$25,$E37,0)</f>
        <v>1.5155731571541049</v>
      </c>
      <c r="V37" s="126">
        <f ca="1">OFFSET(IND!Y$25,$E37,0)</f>
        <v>1.5288421360726789</v>
      </c>
      <c r="W37" s="126">
        <f ca="1">OFFSET(IND!Z$25,$E37,0)</f>
        <v>1.5510688295212518</v>
      </c>
      <c r="X37" s="126">
        <f ca="1">OFFSET(IND!AA$25,$E37,0)</f>
        <v>1.5631715850000385</v>
      </c>
      <c r="Y37" s="205">
        <f ca="1">OFFSET(IND!AB$25,$E37,0)</f>
        <v>1.5730069665400377</v>
      </c>
      <c r="Z37" s="126">
        <f ca="1">OFFSET(IND!AC$25,$E37,0)</f>
        <v>1.589416177494235</v>
      </c>
      <c r="AA37" s="126">
        <f ca="1">OFFSET(IND!AD$25,$E37,0)</f>
        <v>1.6067041748412731</v>
      </c>
      <c r="AB37" s="126">
        <f ca="1">OFFSET(IND!AE$25,$E37,0)</f>
        <v>1.6261830430180133</v>
      </c>
      <c r="AC37" s="126">
        <f ca="1">OFFSET(IND!AF$25,$E37,0)</f>
        <v>1.6491509422532209</v>
      </c>
      <c r="AD37" s="126">
        <f ca="1">OFFSET(IND!AG$25,$E37,0)</f>
        <v>1.6707344423739523</v>
      </c>
      <c r="AE37" s="126">
        <f ca="1">OFFSET(IND!AH$25,$E37,0)</f>
        <v>1.6947720984303856</v>
      </c>
      <c r="AF37" s="126">
        <f ca="1">OFFSET(IND!AI$25,$E37,0)</f>
        <v>1.7182667826457354</v>
      </c>
      <c r="AG37" s="126">
        <f ca="1">OFFSET(IND!AJ$25,$E37,0)</f>
        <v>1.7454736664823916</v>
      </c>
      <c r="AH37" s="126">
        <f ca="1">OFFSET(IND!AK$25,$E37,0)</f>
        <v>1.7743394297728918</v>
      </c>
      <c r="AI37" s="126">
        <f ca="1">OFFSET(IND!AL$25,$E37,0)</f>
        <v>1.8048979132520826</v>
      </c>
      <c r="AJ37" s="126">
        <f ca="1">OFFSET(IND!AM$25,$E37,0)</f>
        <v>1.967335744042451</v>
      </c>
      <c r="AK37" s="126">
        <f ca="1">OFFSET(IND!AN$25,$E37,0)</f>
        <v>2.2155763066725469</v>
      </c>
      <c r="AL37" s="126">
        <f ca="1">OFFSET(IND!AO$25,$E37,0)</f>
        <v>2.611954244786399</v>
      </c>
      <c r="AM37" s="126">
        <f ca="1">OFFSET(IND!AP$25,$E37,0)</f>
        <v>3.0226326382068551</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29.351081632761858</v>
      </c>
      <c r="Q38" s="126">
        <f ca="1">OFFSET(IND!T$25,$E38,0)</f>
        <v>29.588932176740617</v>
      </c>
      <c r="R38" s="126">
        <f ca="1">OFFSET(IND!U$25,$E38,0)</f>
        <v>29.727845310709153</v>
      </c>
      <c r="S38" s="126">
        <f ca="1">OFFSET(IND!V$25,$E38,0)</f>
        <v>29.893060338805931</v>
      </c>
      <c r="T38" s="203">
        <f ca="1">OFFSET(IND!W$25,$E38,0)</f>
        <v>30.07621160326125</v>
      </c>
      <c r="U38" s="126">
        <f ca="1">OFFSET(IND!X$25,$E38,0)</f>
        <v>30.35017144481527</v>
      </c>
      <c r="V38" s="126">
        <f ca="1">OFFSET(IND!Y$25,$E38,0)</f>
        <v>30.615889917840068</v>
      </c>
      <c r="W38" s="126">
        <f ca="1">OFFSET(IND!Z$25,$E38,0)</f>
        <v>31.060991464823292</v>
      </c>
      <c r="X38" s="126">
        <f ca="1">OFFSET(IND!AA$25,$E38,0)</f>
        <v>31.303355683272237</v>
      </c>
      <c r="Y38" s="205">
        <f ca="1">OFFSET(IND!AB$25,$E38,0)</f>
        <v>31.500314513372313</v>
      </c>
      <c r="Z38" s="126">
        <f ca="1">OFFSET(IND!AC$25,$E38,0)</f>
        <v>31.828917829802911</v>
      </c>
      <c r="AA38" s="126">
        <f ca="1">OFFSET(IND!AD$25,$E38,0)</f>
        <v>32.175119318621419</v>
      </c>
      <c r="AB38" s="126">
        <f ca="1">OFFSET(IND!AE$25,$E38,0)</f>
        <v>32.56519417968925</v>
      </c>
      <c r="AC38" s="126">
        <f ca="1">OFFSET(IND!AF$25,$E38,0)</f>
        <v>33.025138773076442</v>
      </c>
      <c r="AD38" s="126">
        <f ca="1">OFFSET(IND!AG$25,$E38,0)</f>
        <v>33.457360026106187</v>
      </c>
      <c r="AE38" s="126">
        <f ca="1">OFFSET(IND!AH$25,$E38,0)</f>
        <v>33.938727077904709</v>
      </c>
      <c r="AF38" s="126">
        <f ca="1">OFFSET(IND!AI$25,$E38,0)</f>
        <v>34.409220825178934</v>
      </c>
      <c r="AG38" s="126">
        <f ca="1">OFFSET(IND!AJ$25,$E38,0)</f>
        <v>34.95405337583734</v>
      </c>
      <c r="AH38" s="126">
        <f ca="1">OFFSET(IND!AK$25,$E38,0)</f>
        <v>35.532105883970445</v>
      </c>
      <c r="AI38" s="126">
        <f ca="1">OFFSET(IND!AL$25,$E38,0)</f>
        <v>36.144056028580117</v>
      </c>
      <c r="AJ38" s="126">
        <f ca="1">OFFSET(IND!AM$25,$E38,0)</f>
        <v>39.396961366959822</v>
      </c>
      <c r="AK38" s="126">
        <f ca="1">OFFSET(IND!AN$25,$E38,0)</f>
        <v>44.368112775795929</v>
      </c>
      <c r="AL38" s="126">
        <f ca="1">OFFSET(IND!AO$25,$E38,0)</f>
        <v>52.305795177935863</v>
      </c>
      <c r="AM38" s="126">
        <f ca="1">OFFSET(IND!AP$25,$E38,0)</f>
        <v>60.529851925151512</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15.535939965507078</v>
      </c>
      <c r="Q39" s="126">
        <f ca="1">OFFSET(IND!T$25,$E39,0)</f>
        <v>15.661837600839622</v>
      </c>
      <c r="R39" s="126">
        <f ca="1">OFFSET(IND!U$25,$E39,0)</f>
        <v>15.735366274731717</v>
      </c>
      <c r="S39" s="126">
        <f ca="1">OFFSET(IND!V$25,$E39,0)</f>
        <v>15.822816910794343</v>
      </c>
      <c r="T39" s="203">
        <f ca="1">OFFSET(IND!W$25,$E39,0)</f>
        <v>15.919761448811247</v>
      </c>
      <c r="U39" s="126">
        <f ca="1">OFFSET(IND!X$25,$E39,0)</f>
        <v>16.064772242777771</v>
      </c>
      <c r="V39" s="126">
        <f ca="1">OFFSET(IND!Y$25,$E39,0)</f>
        <v>16.205420764569606</v>
      </c>
      <c r="W39" s="126">
        <f ca="1">OFFSET(IND!Z$25,$E39,0)</f>
        <v>16.441019268195689</v>
      </c>
      <c r="X39" s="126">
        <f ca="1">OFFSET(IND!AA$25,$E39,0)</f>
        <v>16.5693060548539</v>
      </c>
      <c r="Y39" s="205">
        <f ca="1">OFFSET(IND!AB$25,$E39,0)</f>
        <v>16.673559131397958</v>
      </c>
      <c r="Z39" s="126">
        <f ca="1">OFFSET(IND!AC$25,$E39,0)</f>
        <v>16.847493484496344</v>
      </c>
      <c r="AA39" s="126">
        <f ca="1">OFFSET(IND!AD$25,$E39,0)</f>
        <v>17.030742797538693</v>
      </c>
      <c r="AB39" s="126">
        <f ca="1">OFFSET(IND!AE$25,$E39,0)</f>
        <v>17.237214903044983</v>
      </c>
      <c r="AC39" s="126">
        <f ca="1">OFFSET(IND!AF$25,$E39,0)</f>
        <v>17.480670039715207</v>
      </c>
      <c r="AD39" s="126">
        <f ca="1">OFFSET(IND!AG$25,$E39,0)</f>
        <v>17.709450822750849</v>
      </c>
      <c r="AE39" s="126">
        <f ca="1">OFFSET(IND!AH$25,$E39,0)</f>
        <v>17.964245167698174</v>
      </c>
      <c r="AF39" s="126">
        <f ca="1">OFFSET(IND!AI$25,$E39,0)</f>
        <v>18.213284119763227</v>
      </c>
      <c r="AG39" s="126">
        <f ca="1">OFFSET(IND!AJ$25,$E39,0)</f>
        <v>18.50167164510863</v>
      </c>
      <c r="AH39" s="126">
        <f ca="1">OFFSET(IND!AK$25,$E39,0)</f>
        <v>18.807642960770213</v>
      </c>
      <c r="AI39" s="126">
        <f ca="1">OFFSET(IND!AL$25,$E39,0)</f>
        <v>19.131556771766782</v>
      </c>
      <c r="AJ39" s="126">
        <f ca="1">OFFSET(IND!AM$25,$E39,0)</f>
        <v>20.853365278957703</v>
      </c>
      <c r="AK39" s="126">
        <f ca="1">OFFSET(IND!AN$25,$E39,0)</f>
        <v>23.484665576965032</v>
      </c>
      <c r="AL39" s="126">
        <f ca="1">OFFSET(IND!AO$25,$E39,0)</f>
        <v>27.686192417027311</v>
      </c>
      <c r="AM39" s="126">
        <f ca="1">OFFSET(IND!AP$25,$E39,0)</f>
        <v>32.039301222225468</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29.931000000000001</v>
      </c>
      <c r="K40" s="126">
        <f ca="1">OFFSET(IND!N$25,$E40,0)</f>
        <v>29.931000000000001</v>
      </c>
      <c r="L40" s="126">
        <f ca="1">OFFSET(IND!O$25,$E40,0)</f>
        <v>29.931000000000001</v>
      </c>
      <c r="M40" s="126">
        <f ca="1">OFFSET(IND!P$25,$E40,0)</f>
        <v>29.840121958164225</v>
      </c>
      <c r="N40" s="126">
        <f ca="1">OFFSET(IND!Q$25,$E40,0)</f>
        <v>29.536557198728694</v>
      </c>
      <c r="O40" s="203">
        <f ca="1">OFFSET(IND!R$25,$E40,0)</f>
        <v>27.203915748666624</v>
      </c>
      <c r="P40" s="126">
        <f ca="1">OFFSET(IND!S$25,$E40,0)</f>
        <v>29.52231889700797</v>
      </c>
      <c r="Q40" s="126">
        <f ca="1">OFFSET(IND!T$25,$E40,0)</f>
        <v>29.761557085808814</v>
      </c>
      <c r="R40" s="126">
        <f ca="1">OFFSET(IND!U$25,$E40,0)</f>
        <v>29.901280653454929</v>
      </c>
      <c r="S40" s="126">
        <f ca="1">OFFSET(IND!V$25,$E40,0)</f>
        <v>30.06745956321636</v>
      </c>
      <c r="T40" s="203">
        <f ca="1">OFFSET(IND!W$25,$E40,0)</f>
        <v>30.251679351205528</v>
      </c>
      <c r="U40" s="126">
        <f ca="1">OFFSET(IND!X$25,$E40,0)</f>
        <v>30.527237502980885</v>
      </c>
      <c r="V40" s="126">
        <f ca="1">OFFSET(IND!Y$25,$E40,0)</f>
        <v>30.794506205225503</v>
      </c>
      <c r="W40" s="126">
        <f ca="1">OFFSET(IND!Z$25,$E40,0)</f>
        <v>31.242204520946952</v>
      </c>
      <c r="X40" s="126">
        <f ca="1">OFFSET(IND!AA$25,$E40,0)</f>
        <v>31.485982717464495</v>
      </c>
      <c r="Y40" s="205">
        <f ca="1">OFFSET(IND!AB$25,$E40,0)</f>
        <v>31.684090625873079</v>
      </c>
      <c r="Z40" s="126">
        <f ca="1">OFFSET(IND!AC$25,$E40,0)</f>
        <v>32.01461104824314</v>
      </c>
      <c r="AA40" s="126">
        <f ca="1">OFFSET(IND!AD$25,$E40,0)</f>
        <v>32.362832312569921</v>
      </c>
      <c r="AB40" s="126">
        <f ca="1">OFFSET(IND!AE$25,$E40,0)</f>
        <v>32.755182910964784</v>
      </c>
      <c r="AC40" s="126">
        <f ca="1">OFFSET(IND!AF$25,$E40,0)</f>
        <v>33.217810868967355</v>
      </c>
      <c r="AD40" s="126">
        <f ca="1">OFFSET(IND!AG$25,$E40,0)</f>
        <v>33.652553745760194</v>
      </c>
      <c r="AE40" s="126">
        <f ca="1">OFFSET(IND!AH$25,$E40,0)</f>
        <v>34.136729143025491</v>
      </c>
      <c r="AF40" s="126">
        <f ca="1">OFFSET(IND!AI$25,$E40,0)</f>
        <v>34.60996779977652</v>
      </c>
      <c r="AG40" s="126">
        <f ca="1">OFFSET(IND!AJ$25,$E40,0)</f>
        <v>35.157978960225677</v>
      </c>
      <c r="AH40" s="126">
        <f ca="1">OFFSET(IND!AK$25,$E40,0)</f>
        <v>35.739403886837998</v>
      </c>
      <c r="AI40" s="126">
        <f ca="1">OFFSET(IND!AL$25,$E40,0)</f>
        <v>36.354924212265168</v>
      </c>
      <c r="AJ40" s="126">
        <f ca="1">OFFSET(IND!AM$25,$E40,0)</f>
        <v>39.626807338856061</v>
      </c>
      <c r="AK40" s="126">
        <f ca="1">OFFSET(IND!AN$25,$E40,0)</f>
        <v>44.626960962263098</v>
      </c>
      <c r="AL40" s="126">
        <f ca="1">OFFSET(IND!AO$25,$E40,0)</f>
        <v>52.610952629458524</v>
      </c>
      <c r="AM40" s="126">
        <f ca="1">OFFSET(IND!AP$25,$E40,0)</f>
        <v>60.882989379456284</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24.5131771912</v>
      </c>
      <c r="K41" s="126">
        <f ca="1">OFFSET(IND!N$25,$E41,0)</f>
        <v>24.5131771912</v>
      </c>
      <c r="L41" s="126">
        <f ca="1">OFFSET(IND!O$25,$E41,0)</f>
        <v>24.5131771912</v>
      </c>
      <c r="M41" s="126">
        <f ca="1">OFFSET(IND!P$25,$E41,0)</f>
        <v>24.438749021666418</v>
      </c>
      <c r="N41" s="126">
        <f ca="1">OFFSET(IND!Q$25,$E41,0)</f>
        <v>24.190132646101045</v>
      </c>
      <c r="O41" s="203">
        <f ca="1">OFFSET(IND!R$25,$E41,0)</f>
        <v>22.279723598995727</v>
      </c>
      <c r="P41" s="126">
        <f ca="1">OFFSET(IND!S$25,$E41,0)</f>
        <v>24.178471625320519</v>
      </c>
      <c r="Q41" s="126">
        <f ca="1">OFFSET(IND!T$25,$E41,0)</f>
        <v>24.374405209663738</v>
      </c>
      <c r="R41" s="126">
        <f ca="1">OFFSET(IND!U$25,$E41,0)</f>
        <v>24.48883735598347</v>
      </c>
      <c r="S41" s="126">
        <f ca="1">OFFSET(IND!V$25,$E41,0)</f>
        <v>24.624936151894815</v>
      </c>
      <c r="T41" s="203">
        <f ca="1">OFFSET(IND!W$25,$E41,0)</f>
        <v>24.775810239132255</v>
      </c>
      <c r="U41" s="126">
        <f ca="1">OFFSET(IND!X$25,$E41,0)</f>
        <v>25.001489494785222</v>
      </c>
      <c r="V41" s="126">
        <f ca="1">OFFSET(IND!Y$25,$E41,0)</f>
        <v>25.220379777628573</v>
      </c>
      <c r="W41" s="126">
        <f ca="1">OFFSET(IND!Z$25,$E41,0)</f>
        <v>25.587040034268234</v>
      </c>
      <c r="X41" s="126">
        <f ca="1">OFFSET(IND!AA$25,$E41,0)</f>
        <v>25.786691837635502</v>
      </c>
      <c r="Y41" s="205">
        <f ca="1">OFFSET(IND!AB$25,$E41,0)</f>
        <v>25.948940150815737</v>
      </c>
      <c r="Z41" s="126">
        <f ca="1">OFFSET(IND!AC$25,$E41,0)</f>
        <v>26.219632933511523</v>
      </c>
      <c r="AA41" s="126">
        <f ca="1">OFFSET(IND!AD$25,$E41,0)</f>
        <v>26.504822521369803</v>
      </c>
      <c r="AB41" s="126">
        <f ca="1">OFFSET(IND!AE$25,$E41,0)</f>
        <v>26.826153574108659</v>
      </c>
      <c r="AC41" s="126">
        <f ca="1">OFFSET(IND!AF$25,$E41,0)</f>
        <v>27.205041052245708</v>
      </c>
      <c r="AD41" s="126">
        <f ca="1">OFFSET(IND!AG$25,$E41,0)</f>
        <v>27.561090939367254</v>
      </c>
      <c r="AE41" s="126">
        <f ca="1">OFFSET(IND!AH$25,$E41,0)</f>
        <v>27.957625545788147</v>
      </c>
      <c r="AF41" s="126">
        <f ca="1">OFFSET(IND!AI$25,$E41,0)</f>
        <v>28.345203075662305</v>
      </c>
      <c r="AG41" s="126">
        <f ca="1">OFFSET(IND!AJ$25,$E41,0)</f>
        <v>28.79401850711616</v>
      </c>
      <c r="AH41" s="126">
        <f ca="1">OFFSET(IND!AK$25,$E41,0)</f>
        <v>29.270199464966826</v>
      </c>
      <c r="AI41" s="126">
        <f ca="1">OFFSET(IND!AL$25,$E41,0)</f>
        <v>29.774304199255063</v>
      </c>
      <c r="AJ41" s="126">
        <f ca="1">OFFSET(IND!AM$25,$E41,0)</f>
        <v>32.453942394805495</v>
      </c>
      <c r="AK41" s="126">
        <f ca="1">OFFSET(IND!AN$25,$E41,0)</f>
        <v>36.549016122839888</v>
      </c>
      <c r="AL41" s="126">
        <f ca="1">OFFSET(IND!AO$25,$E41,0)</f>
        <v>43.087822124344207</v>
      </c>
      <c r="AM41" s="126">
        <f ca="1">OFFSET(IND!AP$25,$E41,0)</f>
        <v>49.862534047928897</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10.090860394675666</v>
      </c>
      <c r="Q44" s="126">
        <f ca="1">OFFSET(IND!T$25,$E44,0)</f>
        <v>10.03584856935726</v>
      </c>
      <c r="R44" s="126">
        <f ca="1">OFFSET(IND!U$25,$E44,0)</f>
        <v>9.9199293687659527</v>
      </c>
      <c r="S44" s="126">
        <f ca="1">OFFSET(IND!V$25,$E44,0)</f>
        <v>9.7597126618110153</v>
      </c>
      <c r="T44" s="203">
        <f ca="1">OFFSET(IND!W$25,$E44,0)</f>
        <v>9.6733309267593874</v>
      </c>
      <c r="U44" s="126">
        <f ca="1">OFFSET(IND!X$25,$E44,0)</f>
        <v>9.7765712328671679</v>
      </c>
      <c r="V44" s="126">
        <f ca="1">OFFSET(IND!Y$25,$E44,0)</f>
        <v>9.8372500632651576</v>
      </c>
      <c r="W44" s="126">
        <f ca="1">OFFSET(IND!Z$25,$E44,0)</f>
        <v>10.283038821295444</v>
      </c>
      <c r="X44" s="126">
        <f ca="1">OFFSET(IND!AA$25,$E44,0)</f>
        <v>10.321700022396429</v>
      </c>
      <c r="Y44" s="205">
        <f ca="1">OFFSET(IND!AB$25,$E44,0)</f>
        <v>10.246312305518726</v>
      </c>
      <c r="Z44" s="126">
        <f ca="1">OFFSET(IND!AC$25,$E44,0)</f>
        <v>10.16481421894893</v>
      </c>
      <c r="AA44" s="126">
        <f ca="1">OFFSET(IND!AD$25,$E44,0)</f>
        <v>10.079889881632297</v>
      </c>
      <c r="AB44" s="126">
        <f ca="1">OFFSET(IND!AE$25,$E44,0)</f>
        <v>10.032570198278647</v>
      </c>
      <c r="AC44" s="126">
        <f ca="1">OFFSET(IND!AF$25,$E44,0)</f>
        <v>10.057245087700291</v>
      </c>
      <c r="AD44" s="126">
        <f ca="1">OFFSET(IND!AG$25,$E44,0)</f>
        <v>10.086372945312709</v>
      </c>
      <c r="AE44" s="126">
        <f ca="1">OFFSET(IND!AH$25,$E44,0)</f>
        <v>10.114080016655837</v>
      </c>
      <c r="AF44" s="126">
        <f ca="1">OFFSET(IND!AI$25,$E44,0)</f>
        <v>10.064141781950424</v>
      </c>
      <c r="AG44" s="126">
        <f ca="1">OFFSET(IND!AJ$25,$E44,0)</f>
        <v>10.020547376190066</v>
      </c>
      <c r="AH44" s="126">
        <f ca="1">OFFSET(IND!AK$25,$E44,0)</f>
        <v>9.9793492669043289</v>
      </c>
      <c r="AI44" s="126">
        <f ca="1">OFFSET(IND!AL$25,$E44,0)</f>
        <v>9.9431772053212271</v>
      </c>
      <c r="AJ44" s="126">
        <f ca="1">OFFSET(IND!AM$25,$E44,0)</f>
        <v>10.135068461290645</v>
      </c>
      <c r="AK44" s="126">
        <f ca="1">OFFSET(IND!AN$25,$E44,0)</f>
        <v>11.031399390727447</v>
      </c>
      <c r="AL44" s="126">
        <f ca="1">OFFSET(IND!AO$25,$E44,0)</f>
        <v>12.002214963889109</v>
      </c>
      <c r="AM44" s="126">
        <f ca="1">OFFSET(IND!AP$25,$E44,0)</f>
        <v>13.09043714929534</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0.13277447887731139</v>
      </c>
      <c r="Q46" s="126">
        <f ca="1">OFFSET(IND!T$25,$E46,0)</f>
        <v>0.13205063907049025</v>
      </c>
      <c r="R46" s="126">
        <f ca="1">OFFSET(IND!U$25,$E46,0)</f>
        <v>0.13052538643113096</v>
      </c>
      <c r="S46" s="126">
        <f ca="1">OFFSET(IND!V$25,$E46,0)</f>
        <v>0.12841727186593441</v>
      </c>
      <c r="T46" s="203">
        <f ca="1">OFFSET(IND!W$25,$E46,0)</f>
        <v>0.12728067008893931</v>
      </c>
      <c r="U46" s="126">
        <f ca="1">OFFSET(IND!X$25,$E46,0)</f>
        <v>0.12863909516930483</v>
      </c>
      <c r="V46" s="126">
        <f ca="1">OFFSET(IND!Y$25,$E46,0)</f>
        <v>0.12943750083243627</v>
      </c>
      <c r="W46" s="126">
        <f ca="1">OFFSET(IND!Z$25,$E46,0)</f>
        <v>0.13530314238546634</v>
      </c>
      <c r="X46" s="126">
        <f ca="1">OFFSET(IND!AA$25,$E46,0)</f>
        <v>0.135811842399953</v>
      </c>
      <c r="Y46" s="205">
        <f ca="1">OFFSET(IND!AB$25,$E46,0)</f>
        <v>0.13481989875682535</v>
      </c>
      <c r="Z46" s="126">
        <f ca="1">OFFSET(IND!AC$25,$E46,0)</f>
        <v>0.13374755551248593</v>
      </c>
      <c r="AA46" s="126">
        <f ca="1">OFFSET(IND!AD$25,$E46,0)</f>
        <v>0.13263013002147761</v>
      </c>
      <c r="AB46" s="126">
        <f ca="1">OFFSET(IND!AE$25,$E46,0)</f>
        <v>0.13200750260892957</v>
      </c>
      <c r="AC46" s="126">
        <f ca="1">OFFSET(IND!AF$25,$E46,0)</f>
        <v>0.13233217220658278</v>
      </c>
      <c r="AD46" s="126">
        <f ca="1">OFFSET(IND!AG$25,$E46,0)</f>
        <v>0.13271543349095669</v>
      </c>
      <c r="AE46" s="126">
        <f ca="1">OFFSET(IND!AH$25,$E46,0)</f>
        <v>0.13308000021915575</v>
      </c>
      <c r="AF46" s="126">
        <f ca="1">OFFSET(IND!AI$25,$E46,0)</f>
        <v>0.1324229181835582</v>
      </c>
      <c r="AG46" s="126">
        <f ca="1">OFFSET(IND!AJ$25,$E46,0)</f>
        <v>0.13184930758144825</v>
      </c>
      <c r="AH46" s="126">
        <f ca="1">OFFSET(IND!AK$25,$E46,0)</f>
        <v>0.1313072271961096</v>
      </c>
      <c r="AI46" s="126">
        <f ca="1">OFFSET(IND!AL$25,$E46,0)</f>
        <v>0.13083127901738459</v>
      </c>
      <c r="AJ46" s="126">
        <f ca="1">OFFSET(IND!AM$25,$E46,0)</f>
        <v>0.13335616396435063</v>
      </c>
      <c r="AK46" s="126">
        <f ca="1">OFFSET(IND!AN$25,$E46,0)</f>
        <v>0.1451499919832559</v>
      </c>
      <c r="AL46" s="126">
        <f ca="1">OFFSET(IND!AO$25,$E46,0)</f>
        <v>0.15792388110380409</v>
      </c>
      <c r="AM46" s="126">
        <f ca="1">OFFSET(IND!AP$25,$E46,0)</f>
        <v>0.17224259406967554</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0.14752719875256826</v>
      </c>
      <c r="Q47" s="126">
        <f ca="1">OFFSET(IND!T$25,$E47,0)</f>
        <v>0.14672293230054478</v>
      </c>
      <c r="R47" s="126">
        <f ca="1">OFFSET(IND!U$25,$E47,0)</f>
        <v>0.14502820714570111</v>
      </c>
      <c r="S47" s="126">
        <f ca="1">OFFSET(IND!V$25,$E47,0)</f>
        <v>0.14268585762881605</v>
      </c>
      <c r="T47" s="203">
        <f ca="1">OFFSET(IND!W$25,$E47,0)</f>
        <v>0.14142296676548818</v>
      </c>
      <c r="U47" s="126">
        <f ca="1">OFFSET(IND!X$25,$E47,0)</f>
        <v>0.14293232796589433</v>
      </c>
      <c r="V47" s="126">
        <f ca="1">OFFSET(IND!Y$25,$E47,0)</f>
        <v>0.14381944536937372</v>
      </c>
      <c r="W47" s="126">
        <f ca="1">OFFSET(IND!Z$25,$E47,0)</f>
        <v>0.15033682487274047</v>
      </c>
      <c r="X47" s="126">
        <f ca="1">OFFSET(IND!AA$25,$E47,0)</f>
        <v>0.15090204711105898</v>
      </c>
      <c r="Y47" s="205">
        <f ca="1">OFFSET(IND!AB$25,$E47,0)</f>
        <v>0.1497998875075838</v>
      </c>
      <c r="Z47" s="126">
        <f ca="1">OFFSET(IND!AC$25,$E47,0)</f>
        <v>0.14860839501387332</v>
      </c>
      <c r="AA47" s="126">
        <f ca="1">OFFSET(IND!AD$25,$E47,0)</f>
        <v>0.14736681113497518</v>
      </c>
      <c r="AB47" s="126">
        <f ca="1">OFFSET(IND!AE$25,$E47,0)</f>
        <v>0.14667500289881069</v>
      </c>
      <c r="AC47" s="126">
        <f ca="1">OFFSET(IND!AF$25,$E47,0)</f>
        <v>0.14703574689620316</v>
      </c>
      <c r="AD47" s="126">
        <f ca="1">OFFSET(IND!AG$25,$E47,0)</f>
        <v>0.14746159276772972</v>
      </c>
      <c r="AE47" s="126">
        <f ca="1">OFFSET(IND!AH$25,$E47,0)</f>
        <v>0.14786666691017311</v>
      </c>
      <c r="AF47" s="126">
        <f ca="1">OFFSET(IND!AI$25,$E47,0)</f>
        <v>0.14713657575950917</v>
      </c>
      <c r="AG47" s="126">
        <f ca="1">OFFSET(IND!AJ$25,$E47,0)</f>
        <v>0.14649923064605366</v>
      </c>
      <c r="AH47" s="126">
        <f ca="1">OFFSET(IND!AK$25,$E47,0)</f>
        <v>0.14589691910678848</v>
      </c>
      <c r="AI47" s="126">
        <f ca="1">OFFSET(IND!AL$25,$E47,0)</f>
        <v>0.14536808779709401</v>
      </c>
      <c r="AJ47" s="126">
        <f ca="1">OFFSET(IND!AM$25,$E47,0)</f>
        <v>0.14817351551594515</v>
      </c>
      <c r="AK47" s="126">
        <f ca="1">OFFSET(IND!AN$25,$E47,0)</f>
        <v>0.16127776887028436</v>
      </c>
      <c r="AL47" s="126">
        <f ca="1">OFFSET(IND!AO$25,$E47,0)</f>
        <v>0.17547097900422678</v>
      </c>
      <c r="AM47" s="126">
        <f ca="1">OFFSET(IND!AP$25,$E47,0)</f>
        <v>0.1913806600774173</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4.4258159625770468E-2</v>
      </c>
      <c r="Q48" s="126">
        <f ca="1">OFFSET(IND!T$25,$E48,0)</f>
        <v>4.4016879690163421E-2</v>
      </c>
      <c r="R48" s="126">
        <f ca="1">OFFSET(IND!U$25,$E48,0)</f>
        <v>4.3508462143710319E-2</v>
      </c>
      <c r="S48" s="126">
        <f ca="1">OFFSET(IND!V$25,$E48,0)</f>
        <v>4.2805757288644802E-2</v>
      </c>
      <c r="T48" s="203">
        <f ca="1">OFFSET(IND!W$25,$E48,0)</f>
        <v>4.242689002964644E-2</v>
      </c>
      <c r="U48" s="126">
        <f ca="1">OFFSET(IND!X$25,$E48,0)</f>
        <v>4.2879698389768281E-2</v>
      </c>
      <c r="V48" s="126">
        <f ca="1">OFFSET(IND!Y$25,$E48,0)</f>
        <v>4.3145833610812097E-2</v>
      </c>
      <c r="W48" s="126">
        <f ca="1">OFFSET(IND!Z$25,$E48,0)</f>
        <v>4.510104746182212E-2</v>
      </c>
      <c r="X48" s="126">
        <f ca="1">OFFSET(IND!AA$25,$E48,0)</f>
        <v>4.527061413331767E-2</v>
      </c>
      <c r="Y48" s="205">
        <f ca="1">OFFSET(IND!AB$25,$E48,0)</f>
        <v>4.4939966252275115E-2</v>
      </c>
      <c r="Z48" s="126">
        <f ca="1">OFFSET(IND!AC$25,$E48,0)</f>
        <v>4.4582518504161978E-2</v>
      </c>
      <c r="AA48" s="126">
        <f ca="1">OFFSET(IND!AD$25,$E48,0)</f>
        <v>4.4210043340492534E-2</v>
      </c>
      <c r="AB48" s="126">
        <f ca="1">OFFSET(IND!AE$25,$E48,0)</f>
        <v>4.4002500869643191E-2</v>
      </c>
      <c r="AC48" s="126">
        <f ca="1">OFFSET(IND!AF$25,$E48,0)</f>
        <v>4.4110724068860928E-2</v>
      </c>
      <c r="AD48" s="126">
        <f ca="1">OFFSET(IND!AG$25,$E48,0)</f>
        <v>4.4238477830318895E-2</v>
      </c>
      <c r="AE48" s="126">
        <f ca="1">OFFSET(IND!AH$25,$E48,0)</f>
        <v>4.4360000073051915E-2</v>
      </c>
      <c r="AF48" s="126">
        <f ca="1">OFFSET(IND!AI$25,$E48,0)</f>
        <v>4.4140972727852737E-2</v>
      </c>
      <c r="AG48" s="126">
        <f ca="1">OFFSET(IND!AJ$25,$E48,0)</f>
        <v>4.3949769193816088E-2</v>
      </c>
      <c r="AH48" s="126">
        <f ca="1">OFFSET(IND!AK$25,$E48,0)</f>
        <v>4.376907573203654E-2</v>
      </c>
      <c r="AI48" s="126">
        <f ca="1">OFFSET(IND!AL$25,$E48,0)</f>
        <v>4.3610426339128198E-2</v>
      </c>
      <c r="AJ48" s="126">
        <f ca="1">OFFSET(IND!AM$25,$E48,0)</f>
        <v>4.4452054654783545E-2</v>
      </c>
      <c r="AK48" s="126">
        <f ca="1">OFFSET(IND!AN$25,$E48,0)</f>
        <v>4.8383330661085307E-2</v>
      </c>
      <c r="AL48" s="126">
        <f ca="1">OFFSET(IND!AO$25,$E48,0)</f>
        <v>5.2641293701268035E-2</v>
      </c>
      <c r="AM48" s="126">
        <f ca="1">OFFSET(IND!AP$25,$E48,0)</f>
        <v>5.7414198023225185E-2</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0.82615231301438219</v>
      </c>
      <c r="Q49" s="126">
        <f ca="1">OFFSET(IND!T$25,$E49,0)</f>
        <v>0.82164842088305068</v>
      </c>
      <c r="R49" s="126">
        <f ca="1">OFFSET(IND!U$25,$E49,0)</f>
        <v>0.81215796001592611</v>
      </c>
      <c r="S49" s="126">
        <f ca="1">OFFSET(IND!V$25,$E49,0)</f>
        <v>0.79904080272136979</v>
      </c>
      <c r="T49" s="203">
        <f ca="1">OFFSET(IND!W$25,$E49,0)</f>
        <v>0.79196861388673367</v>
      </c>
      <c r="U49" s="126">
        <f ca="1">OFFSET(IND!X$25,$E49,0)</f>
        <v>0.8004210366090081</v>
      </c>
      <c r="V49" s="126">
        <f ca="1">OFFSET(IND!Y$25,$E49,0)</f>
        <v>0.80538889406849268</v>
      </c>
      <c r="W49" s="126">
        <f ca="1">OFFSET(IND!Z$25,$E49,0)</f>
        <v>0.84188621928734653</v>
      </c>
      <c r="X49" s="126">
        <f ca="1">OFFSET(IND!AA$25,$E49,0)</f>
        <v>0.84505146382193008</v>
      </c>
      <c r="Y49" s="205">
        <f ca="1">OFFSET(IND!AB$25,$E49,0)</f>
        <v>0.83887937004246904</v>
      </c>
      <c r="Z49" s="126">
        <f ca="1">OFFSET(IND!AC$25,$E49,0)</f>
        <v>0.83220701207769043</v>
      </c>
      <c r="AA49" s="126">
        <f ca="1">OFFSET(IND!AD$25,$E49,0)</f>
        <v>0.82525414235586081</v>
      </c>
      <c r="AB49" s="126">
        <f ca="1">OFFSET(IND!AE$25,$E49,0)</f>
        <v>0.82138001623333967</v>
      </c>
      <c r="AC49" s="126">
        <f ca="1">OFFSET(IND!AF$25,$E49,0)</f>
        <v>0.82340018261873749</v>
      </c>
      <c r="AD49" s="126">
        <f ca="1">OFFSET(IND!AG$25,$E49,0)</f>
        <v>0.82578491949928623</v>
      </c>
      <c r="AE49" s="126">
        <f ca="1">OFFSET(IND!AH$25,$E49,0)</f>
        <v>0.82805333469696918</v>
      </c>
      <c r="AF49" s="126">
        <f ca="1">OFFSET(IND!AI$25,$E49,0)</f>
        <v>0.82396482425325113</v>
      </c>
      <c r="AG49" s="126">
        <f ca="1">OFFSET(IND!AJ$25,$E49,0)</f>
        <v>0.82039569161790027</v>
      </c>
      <c r="AH49" s="126">
        <f ca="1">OFFSET(IND!AK$25,$E49,0)</f>
        <v>0.81702274699801536</v>
      </c>
      <c r="AI49" s="126">
        <f ca="1">OFFSET(IND!AL$25,$E49,0)</f>
        <v>0.81406129166372632</v>
      </c>
      <c r="AJ49" s="126">
        <f ca="1">OFFSET(IND!AM$25,$E49,0)</f>
        <v>0.82977168688929281</v>
      </c>
      <c r="AK49" s="126">
        <f ca="1">OFFSET(IND!AN$25,$E49,0)</f>
        <v>0.90315550567359237</v>
      </c>
      <c r="AL49" s="126">
        <f ca="1">OFFSET(IND!AO$25,$E49,0)</f>
        <v>0.98263748242366999</v>
      </c>
      <c r="AM49" s="126">
        <f ca="1">OFFSET(IND!AP$25,$E49,0)</f>
        <v>1.0717316964335368</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0.5772166114836822</v>
      </c>
      <c r="Q51" s="126">
        <f ca="1">OFFSET(IND!T$25,$E51,0)</f>
        <v>0.57406982933034101</v>
      </c>
      <c r="R51" s="126">
        <f ca="1">OFFSET(IND!U$25,$E51,0)</f>
        <v>0.56743902823368564</v>
      </c>
      <c r="S51" s="126">
        <f ca="1">OFFSET(IND!V$25,$E51,0)</f>
        <v>0.55827432462323834</v>
      </c>
      <c r="T51" s="203">
        <f ca="1">OFFSET(IND!W$25,$E51,0)</f>
        <v>0.55333312333311946</v>
      </c>
      <c r="U51" s="126">
        <f ca="1">OFFSET(IND!X$25,$E51,0)</f>
        <v>0.55923866729362393</v>
      </c>
      <c r="V51" s="126">
        <f ca="1">OFFSET(IND!Y$25,$E51,0)</f>
        <v>0.56270961303077838</v>
      </c>
      <c r="W51" s="126">
        <f ca="1">OFFSET(IND!Z$25,$E51,0)</f>
        <v>0.58820958689658775</v>
      </c>
      <c r="X51" s="126">
        <f ca="1">OFFSET(IND!AA$25,$E51,0)</f>
        <v>0.59042108191510712</v>
      </c>
      <c r="Y51" s="205">
        <f ca="1">OFFSET(IND!AB$25,$E51,0)</f>
        <v>0.58610875959751774</v>
      </c>
      <c r="Z51" s="126">
        <f ca="1">OFFSET(IND!AC$25,$E51,0)</f>
        <v>0.5814469123880327</v>
      </c>
      <c r="AA51" s="126">
        <f ca="1">OFFSET(IND!AD$25,$E51,0)</f>
        <v>0.57658907704980233</v>
      </c>
      <c r="AB51" s="126">
        <f ca="1">OFFSET(IND!AE$25,$E51,0)</f>
        <v>0.57388230020287589</v>
      </c>
      <c r="AC51" s="126">
        <f ca="1">OFFSET(IND!AF$25,$E51,0)</f>
        <v>0.57529375130849336</v>
      </c>
      <c r="AD51" s="126">
        <f ca="1">OFFSET(IND!AG$25,$E51,0)</f>
        <v>0.57695992075423153</v>
      </c>
      <c r="AE51" s="126">
        <f ca="1">OFFSET(IND!AH$25,$E51,0)</f>
        <v>0.57854481849429495</v>
      </c>
      <c r="AF51" s="126">
        <f ca="1">OFFSET(IND!AI$25,$E51,0)</f>
        <v>0.57568825547660174</v>
      </c>
      <c r="AG51" s="126">
        <f ca="1">OFFSET(IND!AJ$25,$E51,0)</f>
        <v>0.57319457166883492</v>
      </c>
      <c r="AH51" s="126">
        <f ca="1">OFFSET(IND!AK$25,$E51,0)</f>
        <v>0.5708379606256383</v>
      </c>
      <c r="AI51" s="126">
        <f ca="1">OFFSET(IND!AL$25,$E51,0)</f>
        <v>0.56876884917222903</v>
      </c>
      <c r="AJ51" s="126">
        <f ca="1">OFFSET(IND!AM$25,$E51,0)</f>
        <v>0.57974539787192747</v>
      </c>
      <c r="AK51" s="126">
        <f ca="1">OFFSET(IND!AN$25,$E51,0)</f>
        <v>0.63101724998579856</v>
      </c>
      <c r="AL51" s="126">
        <f ca="1">OFFSET(IND!AO$25,$E51,0)</f>
        <v>0.68654976689700631</v>
      </c>
      <c r="AM51" s="126">
        <f ca="1">OFFSET(IND!AP$25,$E51,0)</f>
        <v>0.74879816771057639</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0.11604794286734232</v>
      </c>
      <c r="Q52" s="126">
        <f ca="1">OFFSET(IND!T$25,$E52,0)</f>
        <v>0.11862141504149404</v>
      </c>
      <c r="R52" s="126">
        <f ca="1">OFFSET(IND!U$25,$E52,0)</f>
        <v>0.12083718264926144</v>
      </c>
      <c r="S52" s="126">
        <f ca="1">OFFSET(IND!V$25,$E52,0)</f>
        <v>0.12336817225854317</v>
      </c>
      <c r="T52" s="203">
        <f ca="1">OFFSET(IND!W$25,$E52,0)</f>
        <v>0.12588604114730048</v>
      </c>
      <c r="U52" s="126">
        <f ca="1">OFFSET(IND!X$25,$E52,0)</f>
        <v>0.12855784102407047</v>
      </c>
      <c r="V52" s="126">
        <f ca="1">OFFSET(IND!Y$25,$E52,0)</f>
        <v>0.13124799789889027</v>
      </c>
      <c r="W52" s="126">
        <f ca="1">OFFSET(IND!Z$25,$E52,0)</f>
        <v>0.13388099281067942</v>
      </c>
      <c r="X52" s="126">
        <f ca="1">OFFSET(IND!AA$25,$E52,0)</f>
        <v>0.13663905001776888</v>
      </c>
      <c r="Y52" s="205">
        <f ca="1">OFFSET(IND!AB$25,$E52,0)</f>
        <v>0.1395225988409719</v>
      </c>
      <c r="Z52" s="126">
        <f ca="1">OFFSET(IND!AC$25,$E52,0)</f>
        <v>0.14304596049465118</v>
      </c>
      <c r="AA52" s="126">
        <f ca="1">OFFSET(IND!AD$25,$E52,0)</f>
        <v>0.14678613863152581</v>
      </c>
      <c r="AB52" s="126">
        <f ca="1">OFFSET(IND!AE$25,$E52,0)</f>
        <v>0.15068010314030264</v>
      </c>
      <c r="AC52" s="126">
        <f ca="1">OFFSET(IND!AF$25,$E52,0)</f>
        <v>0.15491825316834371</v>
      </c>
      <c r="AD52" s="126">
        <f ca="1">OFFSET(IND!AG$25,$E52,0)</f>
        <v>0.15904608212283275</v>
      </c>
      <c r="AE52" s="126">
        <f ca="1">OFFSET(IND!AH$25,$E52,0)</f>
        <v>0.16346881774241159</v>
      </c>
      <c r="AF52" s="126">
        <f ca="1">OFFSET(IND!AI$25,$E52,0)</f>
        <v>0.16809471034229972</v>
      </c>
      <c r="AG52" s="126">
        <f ca="1">OFFSET(IND!AJ$25,$E52,0)</f>
        <v>0.17278032714023744</v>
      </c>
      <c r="AH52" s="126">
        <f ca="1">OFFSET(IND!AK$25,$E52,0)</f>
        <v>0.17762515858975605</v>
      </c>
      <c r="AI52" s="126">
        <f ca="1">OFFSET(IND!AL$25,$E52,0)</f>
        <v>0.18263815214661097</v>
      </c>
      <c r="AJ52" s="126">
        <f ca="1">OFFSET(IND!AM$25,$E52,0)</f>
        <v>0.21054693207989233</v>
      </c>
      <c r="AK52" s="126">
        <f ca="1">OFFSET(IND!AN$25,$E52,0)</f>
        <v>0.24553345753298206</v>
      </c>
      <c r="AL52" s="126">
        <f ca="1">OFFSET(IND!AO$25,$E52,0)</f>
        <v>0.30724913866605297</v>
      </c>
      <c r="AM52" s="126">
        <f ca="1">OFFSET(IND!AP$25,$E52,0)</f>
        <v>0.37014444405242375</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2.1829329417681231</v>
      </c>
      <c r="Q53" s="126">
        <f ca="1">OFFSET(IND!T$25,$E53,0)</f>
        <v>2.2313415308811693</v>
      </c>
      <c r="R53" s="126">
        <f ca="1">OFFSET(IND!U$25,$E53,0)</f>
        <v>2.2730214778305724</v>
      </c>
      <c r="S53" s="126">
        <f ca="1">OFFSET(IND!V$25,$E53,0)</f>
        <v>2.3206309438569517</v>
      </c>
      <c r="T53" s="203">
        <f ca="1">OFFSET(IND!W$25,$E53,0)</f>
        <v>2.3679936010873726</v>
      </c>
      <c r="U53" s="126">
        <f ca="1">OFFSET(IND!X$25,$E53,0)</f>
        <v>2.4182517945607405</v>
      </c>
      <c r="V53" s="126">
        <f ca="1">OFFSET(IND!Y$25,$E53,0)</f>
        <v>2.4688552944201141</v>
      </c>
      <c r="W53" s="126">
        <f ca="1">OFFSET(IND!Z$25,$E53,0)</f>
        <v>2.518383542715068</v>
      </c>
      <c r="X53" s="126">
        <f ca="1">OFFSET(IND!AA$25,$E53,0)</f>
        <v>2.5702642894467784</v>
      </c>
      <c r="Y53" s="205">
        <f ca="1">OFFSET(IND!AB$25,$E53,0)</f>
        <v>2.6245056104029123</v>
      </c>
      <c r="Z53" s="126">
        <f ca="1">OFFSET(IND!AC$25,$E53,0)</f>
        <v>2.690782202900301</v>
      </c>
      <c r="AA53" s="126">
        <f ca="1">OFFSET(IND!AD$25,$E53,0)</f>
        <v>2.7611372463533135</v>
      </c>
      <c r="AB53" s="126">
        <f ca="1">OFFSET(IND!AE$25,$E53,0)</f>
        <v>2.8343851057315859</v>
      </c>
      <c r="AC53" s="126">
        <f ca="1">OFFSET(IND!AF$25,$E53,0)</f>
        <v>2.9141073057101075</v>
      </c>
      <c r="AD53" s="126">
        <f ca="1">OFFSET(IND!AG$25,$E53,0)</f>
        <v>2.9917542986692061</v>
      </c>
      <c r="AE53" s="126">
        <f ca="1">OFFSET(IND!AH$25,$E53,0)</f>
        <v>3.0749486667740014</v>
      </c>
      <c r="AF53" s="126">
        <f ca="1">OFFSET(IND!AI$25,$E53,0)</f>
        <v>3.1619645422119702</v>
      </c>
      <c r="AG53" s="126">
        <f ca="1">OFFSET(IND!AJ$25,$E53,0)</f>
        <v>3.2501038664256936</v>
      </c>
      <c r="AH53" s="126">
        <f ca="1">OFFSET(IND!AK$25,$E53,0)</f>
        <v>3.3412381158329238</v>
      </c>
      <c r="AI53" s="126">
        <f ca="1">OFFSET(IND!AL$25,$E53,0)</f>
        <v>3.4355355975611372</v>
      </c>
      <c r="AJ53" s="126">
        <f ca="1">OFFSET(IND!AM$25,$E53,0)</f>
        <v>3.9605168559584523</v>
      </c>
      <c r="AK53" s="126">
        <f ca="1">OFFSET(IND!AN$25,$E53,0)</f>
        <v>4.6186348461830864</v>
      </c>
      <c r="AL53" s="126">
        <f ca="1">OFFSET(IND!AO$25,$E53,0)</f>
        <v>5.7795446395005055</v>
      </c>
      <c r="AM53" s="126">
        <f ca="1">OFFSET(IND!AP$25,$E53,0)</f>
        <v>6.9626438881224484</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0.21012215997455183</v>
      </c>
      <c r="Q54" s="126">
        <f ca="1">OFFSET(IND!T$25,$E54,0)</f>
        <v>0.21478181630715312</v>
      </c>
      <c r="R54" s="126">
        <f ca="1">OFFSET(IND!U$25,$E54,0)</f>
        <v>0.21879379501390153</v>
      </c>
      <c r="S54" s="126">
        <f ca="1">OFFSET(IND!V$25,$E54,0)</f>
        <v>0.22337653030791152</v>
      </c>
      <c r="T54" s="203">
        <f ca="1">OFFSET(IND!W$25,$E54,0)</f>
        <v>0.2279355085747059</v>
      </c>
      <c r="U54" s="126">
        <f ca="1">OFFSET(IND!X$25,$E54,0)</f>
        <v>0.23277320192157039</v>
      </c>
      <c r="V54" s="126">
        <f ca="1">OFFSET(IND!Y$25,$E54,0)</f>
        <v>0.23764413335939599</v>
      </c>
      <c r="W54" s="126">
        <f ca="1">OFFSET(IND!Z$25,$E54,0)</f>
        <v>0.24241156451239432</v>
      </c>
      <c r="X54" s="126">
        <f ca="1">OFFSET(IND!AA$25,$E54,0)</f>
        <v>0.24740543965888867</v>
      </c>
      <c r="Y54" s="205">
        <f ca="1">OFFSET(IND!AB$25,$E54,0)</f>
        <v>0.25262653614843278</v>
      </c>
      <c r="Z54" s="126">
        <f ca="1">OFFSET(IND!AC$25,$E54,0)</f>
        <v>0.25900610947606079</v>
      </c>
      <c r="AA54" s="126">
        <f ca="1">OFFSET(IND!AD$25,$E54,0)</f>
        <v>0.26577826147972078</v>
      </c>
      <c r="AB54" s="126">
        <f ca="1">OFFSET(IND!AE$25,$E54,0)</f>
        <v>0.27282886671434997</v>
      </c>
      <c r="AC54" s="126">
        <f ca="1">OFFSET(IND!AF$25,$E54,0)</f>
        <v>0.28050267131772999</v>
      </c>
      <c r="AD54" s="126">
        <f ca="1">OFFSET(IND!AG$25,$E54,0)</f>
        <v>0.28797672311470346</v>
      </c>
      <c r="AE54" s="126">
        <f ca="1">OFFSET(IND!AH$25,$E54,0)</f>
        <v>0.29598474754340548</v>
      </c>
      <c r="AF54" s="126">
        <f ca="1">OFFSET(IND!AI$25,$E54,0)</f>
        <v>0.30436061807486253</v>
      </c>
      <c r="AG54" s="126">
        <f ca="1">OFFSET(IND!AJ$25,$E54,0)</f>
        <v>0.31284462820092901</v>
      </c>
      <c r="AH54" s="126">
        <f ca="1">OFFSET(IND!AK$25,$E54,0)</f>
        <v>0.32161692027033001</v>
      </c>
      <c r="AI54" s="126">
        <f ca="1">OFFSET(IND!AL$25,$E54,0)</f>
        <v>0.33069369499014534</v>
      </c>
      <c r="AJ54" s="126">
        <f ca="1">OFFSET(IND!AM$25,$E54,0)</f>
        <v>0.38122671588599272</v>
      </c>
      <c r="AK54" s="126">
        <f ca="1">OFFSET(IND!AN$25,$E54,0)</f>
        <v>0.44457505379329615</v>
      </c>
      <c r="AL54" s="126">
        <f ca="1">OFFSET(IND!AO$25,$E54,0)</f>
        <v>0.55632052642787311</v>
      </c>
      <c r="AM54" s="126">
        <f ca="1">OFFSET(IND!AP$25,$E54,0)</f>
        <v>0.67020188523102331</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0.94027500643475204</v>
      </c>
      <c r="Q55" s="126">
        <f ca="1">OFFSET(IND!T$25,$E55,0)</f>
        <v>0.96112648820445712</v>
      </c>
      <c r="R55" s="126">
        <f ca="1">OFFSET(IND!U$25,$E55,0)</f>
        <v>0.97907967936126239</v>
      </c>
      <c r="S55" s="126">
        <f ca="1">OFFSET(IND!V$25,$E55,0)</f>
        <v>0.99958694741231369</v>
      </c>
      <c r="T55" s="203">
        <f ca="1">OFFSET(IND!W$25,$E55,0)</f>
        <v>1.0199879052154561</v>
      </c>
      <c r="U55" s="126">
        <f ca="1">OFFSET(IND!X$25,$E55,0)</f>
        <v>1.0416360842718835</v>
      </c>
      <c r="V55" s="126">
        <f ca="1">OFFSET(IND!Y$25,$E55,0)</f>
        <v>1.0634330003591701</v>
      </c>
      <c r="W55" s="126">
        <f ca="1">OFFSET(IND!Z$25,$E55,0)</f>
        <v>1.084766763340693</v>
      </c>
      <c r="X55" s="126">
        <f ca="1">OFFSET(IND!AA$25,$E55,0)</f>
        <v>1.1071138398512002</v>
      </c>
      <c r="Y55" s="205">
        <f ca="1">OFFSET(IND!AB$25,$E55,0)</f>
        <v>1.130477708449815</v>
      </c>
      <c r="Z55" s="126">
        <f ca="1">OFFSET(IND!AC$25,$E55,0)</f>
        <v>1.1590256414827369</v>
      </c>
      <c r="AA55" s="126">
        <f ca="1">OFFSET(IND!AD$25,$E55,0)</f>
        <v>1.1893303236237815</v>
      </c>
      <c r="AB55" s="126">
        <f ca="1">OFFSET(IND!AE$25,$E55,0)</f>
        <v>1.2208810552703759</v>
      </c>
      <c r="AC55" s="126">
        <f ca="1">OFFSET(IND!AF$25,$E55,0)</f>
        <v>1.255220539852564</v>
      </c>
      <c r="AD55" s="126">
        <f ca="1">OFFSET(IND!AG$25,$E55,0)</f>
        <v>1.2886661512166582</v>
      </c>
      <c r="AE55" s="126">
        <f ca="1">OFFSET(IND!AH$25,$E55,0)</f>
        <v>1.3245012350656886</v>
      </c>
      <c r="AF55" s="126">
        <f ca="1">OFFSET(IND!AI$25,$E55,0)</f>
        <v>1.3619823923068681</v>
      </c>
      <c r="AG55" s="126">
        <f ca="1">OFFSET(IND!AJ$25,$E55,0)</f>
        <v>1.3999474630868649</v>
      </c>
      <c r="AH55" s="126">
        <f ca="1">OFFSET(IND!AK$25,$E55,0)</f>
        <v>1.4392025658470999</v>
      </c>
      <c r="AI55" s="126">
        <f ca="1">OFFSET(IND!AL$25,$E55,0)</f>
        <v>1.4798201970817817</v>
      </c>
      <c r="AJ55" s="126">
        <f ca="1">OFFSET(IND!AM$25,$E55,0)</f>
        <v>1.7059502566326874</v>
      </c>
      <c r="AK55" s="126">
        <f ca="1">OFFSET(IND!AN$25,$E55,0)</f>
        <v>1.9894275388033762</v>
      </c>
      <c r="AL55" s="126">
        <f ca="1">OFFSET(IND!AO$25,$E55,0)</f>
        <v>2.4894770100883501</v>
      </c>
      <c r="AM55" s="126">
        <f ca="1">OFFSET(IND!AP$25,$E55,0)</f>
        <v>2.9990843518099419</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1.6225477245185047</v>
      </c>
      <c r="Q56" s="126">
        <f ca="1">OFFSET(IND!T$25,$E56,0)</f>
        <v>1.6585292448893982</v>
      </c>
      <c r="R56" s="126">
        <f ca="1">OFFSET(IND!U$25,$E56,0)</f>
        <v>1.6895094467026659</v>
      </c>
      <c r="S56" s="126">
        <f ca="1">OFFSET(IND!V$25,$E56,0)</f>
        <v>1.7248969885224679</v>
      </c>
      <c r="T56" s="203">
        <f ca="1">OFFSET(IND!W$25,$E56,0)</f>
        <v>1.7601010803413051</v>
      </c>
      <c r="U56" s="126">
        <f ca="1">OFFSET(IND!X$25,$E56,0)</f>
        <v>1.797457389322823</v>
      </c>
      <c r="V56" s="126">
        <f ca="1">OFFSET(IND!Y$25,$E56,0)</f>
        <v>1.8350703603758844</v>
      </c>
      <c r="W56" s="126">
        <f ca="1">OFFSET(IND!Z$25,$E56,0)</f>
        <v>1.8718841099110735</v>
      </c>
      <c r="X56" s="126">
        <f ca="1">OFFSET(IND!AA$25,$E56,0)</f>
        <v>1.9104464431578632</v>
      </c>
      <c r="Y56" s="205">
        <f ca="1">OFFSET(IND!AB$25,$E56,0)</f>
        <v>1.9507633627518144</v>
      </c>
      <c r="Z56" s="126">
        <f ca="1">OFFSET(IND!AC$25,$E56,0)</f>
        <v>2.0000259545098444</v>
      </c>
      <c r="AA56" s="126">
        <f ca="1">OFFSET(IND!AD$25,$E56,0)</f>
        <v>2.0523200096678664</v>
      </c>
      <c r="AB56" s="126">
        <f ca="1">OFFSET(IND!AE$25,$E56,0)</f>
        <v>2.1067642600092458</v>
      </c>
      <c r="AC56" s="126">
        <f ca="1">OFFSET(IND!AF$25,$E56,0)</f>
        <v>2.1660208096236313</v>
      </c>
      <c r="AD56" s="126">
        <f ca="1">OFFSET(IND!AG$25,$E56,0)</f>
        <v>2.2237348828921597</v>
      </c>
      <c r="AE56" s="126">
        <f ca="1">OFFSET(IND!AH$25,$E56,0)</f>
        <v>2.2855722531926208</v>
      </c>
      <c r="AF56" s="126">
        <f ca="1">OFFSET(IND!AI$25,$E56,0)</f>
        <v>2.3502501037978267</v>
      </c>
      <c r="AG56" s="126">
        <f ca="1">OFFSET(IND!AJ$25,$E56,0)</f>
        <v>2.4157630003267236</v>
      </c>
      <c r="AH56" s="126">
        <f ca="1">OFFSET(IND!AK$25,$E56,0)</f>
        <v>2.4835019886263972</v>
      </c>
      <c r="AI56" s="126">
        <f ca="1">OFFSET(IND!AL$25,$E56,0)</f>
        <v>2.5535921693545371</v>
      </c>
      <c r="AJ56" s="126">
        <f ca="1">OFFSET(IND!AM$25,$E56,0)</f>
        <v>2.9438044062625024</v>
      </c>
      <c r="AK56" s="126">
        <f ca="1">OFFSET(IND!AN$25,$E56,0)</f>
        <v>3.432975570008264</v>
      </c>
      <c r="AL56" s="126">
        <f ca="1">OFFSET(IND!AO$25,$E56,0)</f>
        <v>4.2958658161890417</v>
      </c>
      <c r="AM56" s="126">
        <f ca="1">OFFSET(IND!AP$25,$E56,0)</f>
        <v>5.1752492168427642</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2.0491539774379754</v>
      </c>
      <c r="Q57" s="126">
        <f ca="1">OFFSET(IND!T$25,$E57,0)</f>
        <v>2.0945958923154944</v>
      </c>
      <c r="R57" s="126">
        <f ca="1">OFFSET(IND!U$25,$E57,0)</f>
        <v>2.1337215234499052</v>
      </c>
      <c r="S57" s="126">
        <f ca="1">OFFSET(IND!V$25,$E57,0)</f>
        <v>2.1784132887373135</v>
      </c>
      <c r="T57" s="203">
        <f ca="1">OFFSET(IND!W$25,$E57,0)</f>
        <v>2.2228733706705395</v>
      </c>
      <c r="U57" s="126">
        <f ca="1">OFFSET(IND!X$25,$E57,0)</f>
        <v>2.2700515386683993</v>
      </c>
      <c r="V57" s="126">
        <f ca="1">OFFSET(IND!Y$25,$E57,0)</f>
        <v>2.3175538512795817</v>
      </c>
      <c r="W57" s="126">
        <f ca="1">OFFSET(IND!Z$25,$E57,0)</f>
        <v>2.3640468080934247</v>
      </c>
      <c r="X57" s="126">
        <f ca="1">OFFSET(IND!AA$25,$E57,0)</f>
        <v>2.4127480927199816</v>
      </c>
      <c r="Y57" s="205">
        <f ca="1">OFFSET(IND!AB$25,$E57,0)</f>
        <v>2.463665286029971</v>
      </c>
      <c r="Z57" s="126">
        <f ca="1">OFFSET(IND!AC$25,$E57,0)</f>
        <v>2.525880180738123</v>
      </c>
      <c r="AA57" s="126">
        <f ca="1">OFFSET(IND!AD$25,$E57,0)</f>
        <v>2.5919235824231004</v>
      </c>
      <c r="AB57" s="126">
        <f ca="1">OFFSET(IND!AE$25,$E57,0)</f>
        <v>2.6606825165671011</v>
      </c>
      <c r="AC57" s="126">
        <f ca="1">OFFSET(IND!AF$25,$E57,0)</f>
        <v>2.7355190175197017</v>
      </c>
      <c r="AD57" s="126">
        <f ca="1">OFFSET(IND!AG$25,$E57,0)</f>
        <v>2.8084074885367545</v>
      </c>
      <c r="AE57" s="126">
        <f ca="1">OFFSET(IND!AH$25,$E57,0)</f>
        <v>2.8865033691020536</v>
      </c>
      <c r="AF57" s="126">
        <f ca="1">OFFSET(IND!AI$25,$E57,0)</f>
        <v>2.9681865595666839</v>
      </c>
      <c r="AG57" s="126">
        <f ca="1">OFFSET(IND!AJ$25,$E57,0)</f>
        <v>3.0509243493198386</v>
      </c>
      <c r="AH57" s="126">
        <f ca="1">OFFSET(IND!AK$25,$E57,0)</f>
        <v>3.1364735231311003</v>
      </c>
      <c r="AI57" s="126">
        <f ca="1">OFFSET(IND!AL$25,$E57,0)</f>
        <v>3.2249920735860869</v>
      </c>
      <c r="AJ57" s="126">
        <f ca="1">OFFSET(IND!AM$25,$E57,0)</f>
        <v>3.7178003560310371</v>
      </c>
      <c r="AK57" s="126">
        <f ca="1">OFFSET(IND!AN$25,$E57,0)</f>
        <v>4.3355862126135003</v>
      </c>
      <c r="AL57" s="126">
        <f ca="1">OFFSET(IND!AO$25,$E57,0)</f>
        <v>5.4253507559513494</v>
      </c>
      <c r="AM57" s="126">
        <f ca="1">OFFSET(IND!AP$25,$E57,0)</f>
        <v>6.5359448949787566</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0.51409344864013862</v>
      </c>
      <c r="Q58" s="126">
        <f ca="1">OFFSET(IND!T$25,$E58,0)</f>
        <v>0.52549395391666431</v>
      </c>
      <c r="R58" s="126">
        <f ca="1">OFFSET(IND!U$25,$E58,0)</f>
        <v>0.53530982469142163</v>
      </c>
      <c r="S58" s="126">
        <f ca="1">OFFSET(IND!V$25,$E58,0)</f>
        <v>0.5465221318168948</v>
      </c>
      <c r="T58" s="203">
        <f ca="1">OFFSET(IND!W$25,$E58,0)</f>
        <v>0.55767631403040152</v>
      </c>
      <c r="U58" s="126">
        <f ca="1">OFFSET(IND!X$25,$E58,0)</f>
        <v>0.56951241192913926</v>
      </c>
      <c r="V58" s="126">
        <f ca="1">OFFSET(IND!Y$25,$E58,0)</f>
        <v>0.58142983149718819</v>
      </c>
      <c r="W58" s="126">
        <f ca="1">OFFSET(IND!Z$25,$E58,0)</f>
        <v>0.59309402304602898</v>
      </c>
      <c r="X58" s="126">
        <f ca="1">OFFSET(IND!AA$25,$E58,0)</f>
        <v>0.6053122417072615</v>
      </c>
      <c r="Y58" s="205">
        <f ca="1">OFFSET(IND!AB$25,$E58,0)</f>
        <v>0.61808638937601634</v>
      </c>
      <c r="Z58" s="126">
        <f ca="1">OFFSET(IND!AC$25,$E58,0)</f>
        <v>0.6336949137375123</v>
      </c>
      <c r="AA58" s="126">
        <f ca="1">OFFSET(IND!AD$25,$E58,0)</f>
        <v>0.65026393710324604</v>
      </c>
      <c r="AB58" s="126">
        <f ca="1">OFFSET(IND!AE$25,$E58,0)</f>
        <v>0.66751423550351818</v>
      </c>
      <c r="AC58" s="126">
        <f ca="1">OFFSET(IND!AF$25,$E58,0)</f>
        <v>0.68628927890312919</v>
      </c>
      <c r="AD58" s="126">
        <f ca="1">OFFSET(IND!AG$25,$E58,0)</f>
        <v>0.70457559893756283</v>
      </c>
      <c r="AE58" s="126">
        <f ca="1">OFFSET(IND!AH$25,$E58,0)</f>
        <v>0.72416835819648395</v>
      </c>
      <c r="AF58" s="126">
        <f ca="1">OFFSET(IND!AI$25,$E58,0)</f>
        <v>0.74466110473688496</v>
      </c>
      <c r="AG58" s="126">
        <f ca="1">OFFSET(IND!AJ$25,$E58,0)</f>
        <v>0.76541843002107024</v>
      </c>
      <c r="AH58" s="126">
        <f ca="1">OFFSET(IND!AK$25,$E58,0)</f>
        <v>0.78688107766843451</v>
      </c>
      <c r="AI58" s="126">
        <f ca="1">OFFSET(IND!AL$25,$E58,0)</f>
        <v>0.80908868498983577</v>
      </c>
      <c r="AJ58" s="126">
        <f ca="1">OFFSET(IND!AM$25,$E58,0)</f>
        <v>0.93272483543535123</v>
      </c>
      <c r="AK58" s="126">
        <f ca="1">OFFSET(IND!AN$25,$E58,0)</f>
        <v>1.0877154632888375</v>
      </c>
      <c r="AL58" s="126">
        <f ca="1">OFFSET(IND!AO$25,$E58,0)</f>
        <v>1.3611164953531829</v>
      </c>
      <c r="AM58" s="126">
        <f ca="1">OFFSET(IND!AP$25,$E58,0)</f>
        <v>1.6397432736521833</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6.2656121160493132</v>
      </c>
      <c r="Q59" s="126">
        <f ca="1">OFFSET(IND!T$25,$E59,0)</f>
        <v>6.4045579520225795</v>
      </c>
      <c r="R59" s="126">
        <f ca="1">OFFSET(IND!U$25,$E59,0)</f>
        <v>6.5241907522821005</v>
      </c>
      <c r="S59" s="126">
        <f ca="1">OFFSET(IND!V$25,$E59,0)</f>
        <v>6.6608428873366483</v>
      </c>
      <c r="T59" s="203">
        <f ca="1">OFFSET(IND!W$25,$E59,0)</f>
        <v>6.7967866139226105</v>
      </c>
      <c r="U59" s="126">
        <f ca="1">OFFSET(IND!X$25,$E59,0)</f>
        <v>6.9410413181932897</v>
      </c>
      <c r="V59" s="126">
        <f ca="1">OFFSET(IND!Y$25,$E59,0)</f>
        <v>7.0862871458441274</v>
      </c>
      <c r="W59" s="126">
        <f ca="1">OFFSET(IND!Z$25,$E59,0)</f>
        <v>7.2284467086350057</v>
      </c>
      <c r="X59" s="126">
        <f ca="1">OFFSET(IND!AA$25,$E59,0)</f>
        <v>7.3773585826977035</v>
      </c>
      <c r="Y59" s="205">
        <f ca="1">OFFSET(IND!AB$25,$E59,0)</f>
        <v>7.5330459477424574</v>
      </c>
      <c r="Z59" s="126">
        <f ca="1">OFFSET(IND!AC$25,$E59,0)</f>
        <v>7.7232778202001375</v>
      </c>
      <c r="AA59" s="126">
        <f ca="1">OFFSET(IND!AD$25,$E59,0)</f>
        <v>7.9252159577625854</v>
      </c>
      <c r="AB59" s="126">
        <f ca="1">OFFSET(IND!AE$25,$E59,0)</f>
        <v>8.1354572649570454</v>
      </c>
      <c r="AC59" s="126">
        <f ca="1">OFFSET(IND!AF$25,$E59,0)</f>
        <v>8.3642816931132948</v>
      </c>
      <c r="AD59" s="126">
        <f ca="1">OFFSET(IND!AG$25,$E59,0)</f>
        <v>8.5871497118923159</v>
      </c>
      <c r="AE59" s="126">
        <f ca="1">OFFSET(IND!AH$25,$E59,0)</f>
        <v>8.8259402082976983</v>
      </c>
      <c r="AF59" s="126">
        <f ca="1">OFFSET(IND!AI$25,$E59,0)</f>
        <v>9.0756994716267716</v>
      </c>
      <c r="AG59" s="126">
        <f ca="1">OFFSET(IND!AJ$25,$E59,0)</f>
        <v>9.3286833389399817</v>
      </c>
      <c r="AH59" s="126">
        <f ca="1">OFFSET(IND!AK$25,$E59,0)</f>
        <v>9.5902634572969365</v>
      </c>
      <c r="AI59" s="126">
        <f ca="1">OFFSET(IND!AL$25,$E59,0)</f>
        <v>9.8609229139959016</v>
      </c>
      <c r="AJ59" s="126">
        <f ca="1">OFFSET(IND!AM$25,$E59,0)</f>
        <v>11.367762116600428</v>
      </c>
      <c r="AK59" s="126">
        <f ca="1">OFFSET(IND!AN$25,$E59,0)</f>
        <v>13.256740002472425</v>
      </c>
      <c r="AL59" s="126">
        <f ca="1">OFFSET(IND!AO$25,$E59,0)</f>
        <v>16.588867310404435</v>
      </c>
      <c r="AM59" s="126">
        <f ca="1">OFFSET(IND!AP$25,$E59,0)</f>
        <v>19.98468439888094</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2.2084146492595798</v>
      </c>
      <c r="Q60" s="126">
        <f ca="1">OFFSET(IND!T$25,$E60,0)</f>
        <v>2.2573883191793929</v>
      </c>
      <c r="R60" s="126">
        <f ca="1">OFFSET(IND!U$25,$E60,0)</f>
        <v>2.2995548024745092</v>
      </c>
      <c r="S60" s="126">
        <f ca="1">OFFSET(IND!V$25,$E60,0)</f>
        <v>2.3477200210225972</v>
      </c>
      <c r="T60" s="203">
        <f ca="1">OFFSET(IND!W$25,$E60,0)</f>
        <v>2.395635549738198</v>
      </c>
      <c r="U60" s="126">
        <f ca="1">OFFSET(IND!X$25,$E60,0)</f>
        <v>2.4464804147307104</v>
      </c>
      <c r="V60" s="126">
        <f ca="1">OFFSET(IND!Y$25,$E60,0)</f>
        <v>2.4976746169230726</v>
      </c>
      <c r="W60" s="126">
        <f ca="1">OFFSET(IND!Z$25,$E60,0)</f>
        <v>2.5477810159763332</v>
      </c>
      <c r="X60" s="126">
        <f ca="1">OFFSET(IND!AA$25,$E60,0)</f>
        <v>2.6002673745375966</v>
      </c>
      <c r="Y60" s="205">
        <f ca="1">OFFSET(IND!AB$25,$E60,0)</f>
        <v>2.6551418626644248</v>
      </c>
      <c r="Z60" s="126">
        <f ca="1">OFFSET(IND!AC$25,$E60,0)</f>
        <v>2.7221921118835728</v>
      </c>
      <c r="AA60" s="126">
        <f ca="1">OFFSET(IND!AD$25,$E60,0)</f>
        <v>2.7933684204352582</v>
      </c>
      <c r="AB60" s="126">
        <f ca="1">OFFSET(IND!AE$25,$E60,0)</f>
        <v>2.8674713131914871</v>
      </c>
      <c r="AC60" s="126">
        <f ca="1">OFFSET(IND!AF$25,$E60,0)</f>
        <v>2.9481241225082795</v>
      </c>
      <c r="AD60" s="126">
        <f ca="1">OFFSET(IND!AG$25,$E60,0)</f>
        <v>3.0266775005991962</v>
      </c>
      <c r="AE60" s="126">
        <f ca="1">OFFSET(IND!AH$25,$E60,0)</f>
        <v>3.1108430091877048</v>
      </c>
      <c r="AF60" s="126">
        <f ca="1">OFFSET(IND!AI$25,$E60,0)</f>
        <v>3.1988746341444045</v>
      </c>
      <c r="AG60" s="126">
        <f ca="1">OFFSET(IND!AJ$25,$E60,0)</f>
        <v>3.2880428220649027</v>
      </c>
      <c r="AH60" s="126">
        <f ca="1">OFFSET(IND!AK$25,$E60,0)</f>
        <v>3.3802408953951746</v>
      </c>
      <c r="AI60" s="126">
        <f ca="1">OFFSET(IND!AL$25,$E60,0)</f>
        <v>3.4756391259373363</v>
      </c>
      <c r="AJ60" s="126">
        <f ca="1">OFFSET(IND!AM$25,$E60,0)</f>
        <v>4.0067485702303394</v>
      </c>
      <c r="AK60" s="126">
        <f ca="1">OFFSET(IND!AN$25,$E60,0)</f>
        <v>4.6725488716249108</v>
      </c>
      <c r="AL60" s="126">
        <f ca="1">OFFSET(IND!AO$25,$E60,0)</f>
        <v>5.8470101411289139</v>
      </c>
      <c r="AM60" s="126">
        <f ca="1">OFFSET(IND!AP$25,$E60,0)</f>
        <v>7.0439198868164823</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117.47046080000001</v>
      </c>
      <c r="K61" s="126">
        <f ca="1">OFFSET(IND!N$25,$E61,0)</f>
        <v>117.47046080000001</v>
      </c>
      <c r="L61" s="126">
        <f ca="1">OFFSET(IND!O$25,$E61,0)</f>
        <v>117.47046080000001</v>
      </c>
      <c r="M61" s="126">
        <f ca="1">OFFSET(IND!P$25,$E61,0)</f>
        <v>118.82391979072139</v>
      </c>
      <c r="N61" s="126">
        <f ca="1">OFFSET(IND!Q$25,$E61,0)</f>
        <v>118.69660054006047</v>
      </c>
      <c r="O61" s="203">
        <f ca="1">OFFSET(IND!R$25,$E61,0)</f>
        <v>107.57415687091145</v>
      </c>
      <c r="P61" s="126">
        <f ca="1">OFFSET(IND!S$25,$E61,0)</f>
        <v>110.33512919439391</v>
      </c>
      <c r="Q61" s="126">
        <f ca="1">OFFSET(IND!T$25,$E61,0)</f>
        <v>112.78191435746908</v>
      </c>
      <c r="R61" s="126">
        <f ca="1">OFFSET(IND!U$25,$E61,0)</f>
        <v>114.88860405163486</v>
      </c>
      <c r="S61" s="126">
        <f ca="1">OFFSET(IND!V$25,$E61,0)</f>
        <v>117.29499798357207</v>
      </c>
      <c r="T61" s="203">
        <f ca="1">OFFSET(IND!W$25,$E61,0)</f>
        <v>119.68891710244137</v>
      </c>
      <c r="U61" s="126">
        <f ca="1">OFFSET(IND!X$25,$E61,0)</f>
        <v>122.229189487295</v>
      </c>
      <c r="V61" s="126">
        <f ca="1">OFFSET(IND!Y$25,$E61,0)</f>
        <v>124.78691519102188</v>
      </c>
      <c r="W61" s="126">
        <f ca="1">OFFSET(IND!Z$25,$E61,0)</f>
        <v>127.29029290356374</v>
      </c>
      <c r="X61" s="126">
        <f ca="1">OFFSET(IND!AA$25,$E61,0)</f>
        <v>129.91257633876094</v>
      </c>
      <c r="Y61" s="205">
        <f ca="1">OFFSET(IND!AB$25,$E61,0)</f>
        <v>132.65417368280126</v>
      </c>
      <c r="Z61" s="126">
        <f ca="1">OFFSET(IND!AC$25,$E61,0)</f>
        <v>136.00408712074704</v>
      </c>
      <c r="AA61" s="126">
        <f ca="1">OFFSET(IND!AD$25,$E61,0)</f>
        <v>139.56014358970012</v>
      </c>
      <c r="AB61" s="126">
        <f ca="1">OFFSET(IND!AE$25,$E61,0)</f>
        <v>143.26241582769583</v>
      </c>
      <c r="AC61" s="126">
        <f ca="1">OFFSET(IND!AF$25,$E61,0)</f>
        <v>147.29193000377805</v>
      </c>
      <c r="AD61" s="126">
        <f ca="1">OFFSET(IND!AG$25,$E61,0)</f>
        <v>151.21655399738506</v>
      </c>
      <c r="AE61" s="126">
        <f ca="1">OFFSET(IND!AH$25,$E61,0)</f>
        <v>155.4215669766906</v>
      </c>
      <c r="AF61" s="126">
        <f ca="1">OFFSET(IND!AI$25,$E61,0)</f>
        <v>159.81973591477765</v>
      </c>
      <c r="AG61" s="126">
        <f ca="1">OFFSET(IND!AJ$25,$E61,0)</f>
        <v>164.2746889452408</v>
      </c>
      <c r="AH61" s="126">
        <f ca="1">OFFSET(IND!AK$25,$E61,0)</f>
        <v>168.88101880081405</v>
      </c>
      <c r="AI61" s="126">
        <f ca="1">OFFSET(IND!AL$25,$E61,0)</f>
        <v>173.64723247147367</v>
      </c>
      <c r="AJ61" s="126">
        <f ca="1">OFFSET(IND!AM$25,$E61,0)</f>
        <v>200.18211765351057</v>
      </c>
      <c r="AK61" s="126">
        <f ca="1">OFFSET(IND!AN$25,$E61,0)</f>
        <v>233.44632476093304</v>
      </c>
      <c r="AL61" s="126">
        <f ca="1">OFFSET(IND!AO$25,$E61,0)</f>
        <v>292.12386339616268</v>
      </c>
      <c r="AM61" s="126">
        <f ca="1">OFFSET(IND!AP$25,$E61,0)</f>
        <v>351.92295568562173</v>
      </c>
      <c r="AQ61" s="4"/>
    </row>
    <row r="62" spans="1:43">
      <c r="A62" s="35" t="s">
        <v>362</v>
      </c>
      <c r="B62">
        <v>9.3435013244270007</v>
      </c>
      <c r="E62" s="128">
        <f>MATCH(F62,RES!$D$96:$D$134,0)</f>
        <v>28</v>
      </c>
      <c r="F62" s="4" t="str">
        <f t="shared" si="0"/>
        <v>RHEH</v>
      </c>
      <c r="G62" s="126">
        <f ca="1">OFFSET(RES!J$95,$E62,0)</f>
        <v>7.0843020492948998</v>
      </c>
      <c r="H62" s="126">
        <f ca="1">OFFSET(RES!K$95,$E62,0)</f>
        <v>7.240077489250214</v>
      </c>
      <c r="I62" s="126">
        <f ca="1">OFFSET(RES!L$95,$E62,0)</f>
        <v>7.3958529292055282</v>
      </c>
      <c r="J62" s="126">
        <f ca="1">OFFSET(RES!M$95,$E62,0)</f>
        <v>7.5516283691608432</v>
      </c>
      <c r="K62" s="126">
        <f ca="1">OFFSET(RES!N$95,$E62,0)</f>
        <v>7.7074038091161574</v>
      </c>
      <c r="L62" s="126">
        <f ca="1">OFFSET(RES!O$95,$E62,0)</f>
        <v>7.8631792490714716</v>
      </c>
      <c r="M62" s="126">
        <f ca="1">OFFSET(RES!P$95,$E62,0)</f>
        <v>8.1538589715346124</v>
      </c>
      <c r="N62" s="126">
        <f ca="1">OFFSET(RES!Q$95,$E62,0)</f>
        <v>8.2744381045001489</v>
      </c>
      <c r="O62" s="203">
        <f ca="1">OFFSET(RES!R$95,$E62,0)</f>
        <v>6.9898142304352957</v>
      </c>
      <c r="P62" s="126">
        <f ca="1">OFFSET(RES!S$95,$E62,0)</f>
        <v>7.0702961527248664</v>
      </c>
      <c r="Q62" s="126">
        <f ca="1">OFFSET(RES!T$95,$E62,0)</f>
        <v>7.151704757698969</v>
      </c>
      <c r="R62" s="126">
        <f ca="1">OFFSET(RES!U$95,$E62,0)</f>
        <v>7.2340507153412847</v>
      </c>
      <c r="S62" s="126">
        <f ca="1">OFFSET(RES!V$95,$E62,0)</f>
        <v>7.3564420767662941</v>
      </c>
      <c r="T62" s="203">
        <f ca="1">OFFSET(RES!W$95,$E62,0)</f>
        <v>7.5766946859126323</v>
      </c>
      <c r="U62" s="126">
        <f ca="1">OFFSET(RES!X$95,$E62,0)</f>
        <v>7.8491476694698168</v>
      </c>
      <c r="V62" s="126">
        <f ca="1">OFFSET(RES!Y$95,$E62,0)</f>
        <v>8.1107226090287803</v>
      </c>
      <c r="W62" s="126">
        <f ca="1">OFFSET(RES!Z$95,$E62,0)</f>
        <v>8.2775587197503047</v>
      </c>
      <c r="X62" s="126">
        <f ca="1">OFFSET(RES!AA$95,$E62,0)</f>
        <v>8.579161105369673</v>
      </c>
      <c r="Y62" s="205">
        <f ca="1">OFFSET(RES!AB$95,$E62,0)</f>
        <v>8.8881714553666775</v>
      </c>
      <c r="Z62" s="126">
        <f ca="1">OFFSET(RES!AC$95,$E62,0)</f>
        <v>9.2262230056747505</v>
      </c>
      <c r="AA62" s="126">
        <f ca="1">OFFSET(RES!AD$95,$E62,0)</f>
        <v>9.5849631409803404</v>
      </c>
      <c r="AB62" s="126">
        <f ca="1">OFFSET(RES!AE$95,$E62,0)</f>
        <v>9.9371605718438047</v>
      </c>
      <c r="AC62" s="126">
        <f ca="1">OFFSET(RES!AF$95,$E62,0)</f>
        <v>10.315126709115376</v>
      </c>
      <c r="AD62" s="126">
        <f ca="1">OFFSET(RES!AG$95,$E62,0)</f>
        <v>10.677714662194832</v>
      </c>
      <c r="AE62" s="126">
        <f ca="1">OFFSET(RES!AH$95,$E62,0)</f>
        <v>11.05015169110824</v>
      </c>
      <c r="AF62" s="126">
        <f ca="1">OFFSET(RES!AI$95,$E62,0)</f>
        <v>11.445770660395388</v>
      </c>
      <c r="AG62" s="126">
        <f ca="1">OFFSET(RES!AJ$95,$E62,0)</f>
        <v>11.823454740898141</v>
      </c>
      <c r="AH62" s="126">
        <f ca="1">OFFSET(RES!AK$95,$E62,0)</f>
        <v>12.204912248317836</v>
      </c>
      <c r="AI62" s="126">
        <f ca="1">OFFSET(RES!AL$95,$E62,0)</f>
        <v>12.590845496355699</v>
      </c>
      <c r="AJ62" s="126">
        <f ca="1">OFFSET(RES!AM$95,$E62,0)</f>
        <v>14.417978908966425</v>
      </c>
      <c r="AK62" s="126">
        <f ca="1">OFFSET(RES!AN$95,$E62,0)</f>
        <v>16.224583162842439</v>
      </c>
      <c r="AL62" s="126">
        <f ca="1">OFFSET(RES!AO$95,$E62,0)</f>
        <v>16.224583162842439</v>
      </c>
      <c r="AM62" s="126">
        <f ca="1">OFFSET(RES!AP$95,$E62,0)</f>
        <v>16.224583162842439</v>
      </c>
      <c r="AQ62" s="4"/>
    </row>
    <row r="63" spans="1:43">
      <c r="A63" s="35" t="s">
        <v>363</v>
      </c>
      <c r="B63">
        <v>3.5355599850489998</v>
      </c>
      <c r="E63" s="129">
        <f>MATCH(F63,RES!$D$96:$D$134,0)</f>
        <v>27</v>
      </c>
      <c r="F63" s="4" t="str">
        <f t="shared" si="0"/>
        <v>RHEK</v>
      </c>
      <c r="G63" s="126">
        <f ca="1">OFFSET(RES!J$95,$E63,0)</f>
        <v>3.8919384966800701</v>
      </c>
      <c r="H63" s="126">
        <f ca="1">OFFSET(RES!K$95,$E63,0)</f>
        <v>4.2299765379650376</v>
      </c>
      <c r="I63" s="126">
        <f ca="1">OFFSET(RES!L$95,$E63,0)</f>
        <v>4.568014579250006</v>
      </c>
      <c r="J63" s="126">
        <f ca="1">OFFSET(RES!M$95,$E63,0)</f>
        <v>4.9060526205349735</v>
      </c>
      <c r="K63" s="126">
        <f ca="1">OFFSET(RES!N$95,$E63,0)</f>
        <v>5.244090661819941</v>
      </c>
      <c r="L63" s="126">
        <f ca="1">OFFSET(RES!O$95,$E63,0)</f>
        <v>5.5821287031049094</v>
      </c>
      <c r="M63" s="126">
        <f ca="1">OFFSET(RES!P$95,$E63,0)</f>
        <v>5.7884843730921691</v>
      </c>
      <c r="N63" s="126">
        <f ca="1">OFFSET(RES!Q$95,$E63,0)</f>
        <v>5.8740843852249087</v>
      </c>
      <c r="O63" s="203">
        <f ca="1">OFFSET(RES!R$95,$E63,0)</f>
        <v>4.9621204616048251</v>
      </c>
      <c r="P63" s="126">
        <f ca="1">OFFSET(RES!S$95,$E63,0)</f>
        <v>5.0192551693690826</v>
      </c>
      <c r="Q63" s="126">
        <f ca="1">OFFSET(RES!T$95,$E63,0)</f>
        <v>5.0770477359774713</v>
      </c>
      <c r="R63" s="126">
        <f ca="1">OFFSET(RES!U$95,$E63,0)</f>
        <v>5.1355057361297778</v>
      </c>
      <c r="S63" s="126">
        <f ca="1">OFFSET(RES!V$95,$E63,0)</f>
        <v>5.2223922625565162</v>
      </c>
      <c r="T63" s="203">
        <f ca="1">OFFSET(RES!W$95,$E63,0)</f>
        <v>5.3787512075207564</v>
      </c>
      <c r="U63" s="126">
        <f ca="1">OFFSET(RES!X$95,$E63,0)</f>
        <v>5.5721675816852807</v>
      </c>
      <c r="V63" s="126">
        <f ca="1">OFFSET(RES!Y$95,$E63,0)</f>
        <v>5.7578615525174284</v>
      </c>
      <c r="W63" s="126">
        <f ca="1">OFFSET(RES!Z$95,$E63,0)</f>
        <v>5.8762997329115709</v>
      </c>
      <c r="X63" s="126">
        <f ca="1">OFFSET(RES!AA$95,$E63,0)</f>
        <v>6.0904094816992007</v>
      </c>
      <c r="Y63" s="205">
        <f ca="1">OFFSET(RES!AB$95,$E63,0)</f>
        <v>6.3097781988091999</v>
      </c>
      <c r="Z63" s="126">
        <f ca="1">OFFSET(RES!AC$95,$E63,0)</f>
        <v>6.5497634773244569</v>
      </c>
      <c r="AA63" s="126">
        <f ca="1">OFFSET(RES!AD$95,$E63,0)</f>
        <v>6.8044357342848389</v>
      </c>
      <c r="AB63" s="126">
        <f ca="1">OFFSET(RES!AE$95,$E63,0)</f>
        <v>7.0544632773063087</v>
      </c>
      <c r="AC63" s="126">
        <f ca="1">OFFSET(RES!AF$95,$E63,0)</f>
        <v>7.3227842142752158</v>
      </c>
      <c r="AD63" s="126">
        <f ca="1">OFFSET(RES!AG$95,$E63,0)</f>
        <v>7.5801880653350651</v>
      </c>
      <c r="AE63" s="126">
        <f ca="1">OFFSET(RES!AH$95,$E63,0)</f>
        <v>7.8445838476698189</v>
      </c>
      <c r="AF63" s="126">
        <f ca="1">OFFSET(RES!AI$95,$E63,0)</f>
        <v>8.1254366597446985</v>
      </c>
      <c r="AG63" s="126">
        <f ca="1">OFFSET(RES!AJ$95,$E63,0)</f>
        <v>8.3935573625417454</v>
      </c>
      <c r="AH63" s="126">
        <f ca="1">OFFSET(RES!AK$95,$E63,0)</f>
        <v>8.6643568488225355</v>
      </c>
      <c r="AI63" s="126">
        <f ca="1">OFFSET(RES!AL$95,$E63,0)</f>
        <v>8.9383336962419886</v>
      </c>
      <c r="AJ63" s="126">
        <f ca="1">OFFSET(RES!AM$95,$E63,0)</f>
        <v>10.235429125948841</v>
      </c>
      <c r="AK63" s="126">
        <f ca="1">OFFSET(RES!AN$95,$E63,0)</f>
        <v>11.517950755085501</v>
      </c>
      <c r="AL63" s="126">
        <f ca="1">OFFSET(RES!AO$95,$E63,0)</f>
        <v>11.517950755085501</v>
      </c>
      <c r="AM63" s="126">
        <f ca="1">OFFSET(RES!AP$95,$E63,0)</f>
        <v>11.517950755085501</v>
      </c>
      <c r="AQ63" s="4"/>
    </row>
    <row r="64" spans="1:43">
      <c r="A64" s="35" t="s">
        <v>364</v>
      </c>
      <c r="B64">
        <v>27.200595464100001</v>
      </c>
      <c r="E64" s="129">
        <f>MATCH(F64,RES!$D$96:$D$134,0)</f>
        <v>26</v>
      </c>
      <c r="F64" s="4" t="str">
        <f t="shared" si="0"/>
        <v>RHEL</v>
      </c>
      <c r="G64" s="126">
        <f ca="1">OFFSET(RES!J$95,$E64,0)</f>
        <v>29.155130644409116</v>
      </c>
      <c r="H64" s="126">
        <f ca="1">OFFSET(RES!K$95,$E64,0)</f>
        <v>29.956726637323733</v>
      </c>
      <c r="I64" s="126">
        <f ca="1">OFFSET(RES!L$95,$E64,0)</f>
        <v>30.758322630238354</v>
      </c>
      <c r="J64" s="126">
        <f ca="1">OFFSET(RES!M$95,$E64,0)</f>
        <v>31.559918623152971</v>
      </c>
      <c r="K64" s="126">
        <f ca="1">OFFSET(RES!N$95,$E64,0)</f>
        <v>32.361514616067588</v>
      </c>
      <c r="L64" s="126">
        <f ca="1">OFFSET(RES!O$95,$E64,0)</f>
        <v>33.163110608982208</v>
      </c>
      <c r="M64" s="126">
        <f ca="1">OFFSET(RES!P$95,$E64,0)</f>
        <v>34.389057962143681</v>
      </c>
      <c r="N64" s="126">
        <f ca="1">OFFSET(RES!Q$95,$E64,0)</f>
        <v>34.897602788225761</v>
      </c>
      <c r="O64" s="203">
        <f ca="1">OFFSET(RES!R$95,$E64,0)</f>
        <v>29.479676746213855</v>
      </c>
      <c r="P64" s="126">
        <f ca="1">OFFSET(RES!S$95,$E64,0)</f>
        <v>29.81911081052413</v>
      </c>
      <c r="Q64" s="126">
        <f ca="1">OFFSET(RES!T$95,$E64,0)</f>
        <v>30.162453176984602</v>
      </c>
      <c r="R64" s="126">
        <f ca="1">OFFSET(RES!U$95,$E64,0)</f>
        <v>30.509748846457882</v>
      </c>
      <c r="S64" s="126">
        <f ca="1">OFFSET(RES!V$95,$E64,0)</f>
        <v>31.025936781128301</v>
      </c>
      <c r="T64" s="203">
        <f ca="1">OFFSET(RES!W$95,$E64,0)</f>
        <v>31.954856421348822</v>
      </c>
      <c r="U64" s="126">
        <f ca="1">OFFSET(RES!X$95,$E64,0)</f>
        <v>33.103932150548438</v>
      </c>
      <c r="V64" s="126">
        <f ca="1">OFFSET(RES!Y$95,$E64,0)</f>
        <v>34.207129518732067</v>
      </c>
      <c r="W64" s="126">
        <f ca="1">OFFSET(RES!Z$95,$E64,0)</f>
        <v>34.910764043416677</v>
      </c>
      <c r="X64" s="126">
        <f ca="1">OFFSET(RES!AA$95,$E64,0)</f>
        <v>36.182777939756271</v>
      </c>
      <c r="Y64" s="205">
        <f ca="1">OFFSET(RES!AB$95,$E64,0)</f>
        <v>37.486035069177696</v>
      </c>
      <c r="Z64" s="126">
        <f ca="1">OFFSET(RES!AC$95,$E64,0)</f>
        <v>38.911774022760419</v>
      </c>
      <c r="AA64" s="126">
        <f ca="1">OFFSET(RES!AD$95,$E64,0)</f>
        <v>40.424767483824581</v>
      </c>
      <c r="AB64" s="126">
        <f ca="1">OFFSET(RES!AE$95,$E64,0)</f>
        <v>41.910166962324787</v>
      </c>
      <c r="AC64" s="126">
        <f ca="1">OFFSET(RES!AF$95,$E64,0)</f>
        <v>43.504246458638825</v>
      </c>
      <c r="AD64" s="126">
        <f ca="1">OFFSET(RES!AG$95,$E64,0)</f>
        <v>45.033468165606578</v>
      </c>
      <c r="AE64" s="126">
        <f ca="1">OFFSET(RES!AH$95,$E64,0)</f>
        <v>46.60422854045045</v>
      </c>
      <c r="AF64" s="126">
        <f ca="1">OFFSET(RES!AI$95,$E64,0)</f>
        <v>48.272759197313</v>
      </c>
      <c r="AG64" s="126">
        <f ca="1">OFFSET(RES!AJ$95,$E64,0)</f>
        <v>49.865649113747708</v>
      </c>
      <c r="AH64" s="126">
        <f ca="1">OFFSET(RES!AK$95,$E64,0)</f>
        <v>51.474453531207708</v>
      </c>
      <c r="AI64" s="126">
        <f ca="1">OFFSET(RES!AL$95,$E64,0)</f>
        <v>53.102134471315338</v>
      </c>
      <c r="AJ64" s="126">
        <f ca="1">OFFSET(RES!AM$95,$E64,0)</f>
        <v>60.808104987876035</v>
      </c>
      <c r="AK64" s="126">
        <f ca="1">OFFSET(RES!AN$95,$E64,0)</f>
        <v>68.427493380303034</v>
      </c>
      <c r="AL64" s="126">
        <f ca="1">OFFSET(RES!AO$95,$E64,0)</f>
        <v>68.427493380303034</v>
      </c>
      <c r="AM64" s="126">
        <f ca="1">OFFSET(RES!AP$95,$E64,0)</f>
        <v>68.427493380303034</v>
      </c>
      <c r="AQ64" s="4"/>
    </row>
    <row r="65" spans="1:39">
      <c r="A65" s="35" t="s">
        <v>365</v>
      </c>
      <c r="B65">
        <v>11.63227160329</v>
      </c>
      <c r="E65" s="129">
        <f>MATCH(F65,RES!$D$96:$D$134,0)</f>
        <v>32</v>
      </c>
      <c r="F65" s="4" t="str">
        <f t="shared" si="0"/>
        <v>RHEO</v>
      </c>
      <c r="G65" s="126">
        <f ca="1">OFFSET(RES!J$95,$E65,0)</f>
        <v>11.690422995158354</v>
      </c>
      <c r="H65" s="126">
        <f ca="1">OFFSET(RES!K$95,$E65,0)</f>
        <v>12.015161921323832</v>
      </c>
      <c r="I65" s="126">
        <f ca="1">OFFSET(RES!L$95,$E65,0)</f>
        <v>12.339900847489311</v>
      </c>
      <c r="J65" s="126">
        <f ca="1">OFFSET(RES!M$95,$E65,0)</f>
        <v>12.664639773654788</v>
      </c>
      <c r="K65" s="126">
        <f ca="1">OFFSET(RES!N$95,$E65,0)</f>
        <v>12.989378699820266</v>
      </c>
      <c r="L65" s="126">
        <f ca="1">OFFSET(RES!O$95,$E65,0)</f>
        <v>13.314117625985745</v>
      </c>
      <c r="M65" s="126">
        <f ca="1">OFFSET(RES!P$95,$E65,0)</f>
        <v>13.806303279367631</v>
      </c>
      <c r="N65" s="126">
        <f ca="1">OFFSET(RES!Q$95,$E65,0)</f>
        <v>14.010470666208278</v>
      </c>
      <c r="O65" s="203">
        <f ca="1">OFFSET(RES!R$95,$E65,0)</f>
        <v>11.835315703733189</v>
      </c>
      <c r="P65" s="126">
        <f ca="1">OFFSET(RES!S$95,$E65,0)</f>
        <v>11.971589562713998</v>
      </c>
      <c r="Q65" s="126">
        <f ca="1">OFFSET(RES!T$95,$E65,0)</f>
        <v>12.109432502326571</v>
      </c>
      <c r="R65" s="126">
        <f ca="1">OFFSET(RES!U$95,$E65,0)</f>
        <v>12.248862589234955</v>
      </c>
      <c r="S65" s="126">
        <f ca="1">OFFSET(RES!V$95,$E65,0)</f>
        <v>12.456098483368939</v>
      </c>
      <c r="T65" s="203">
        <f ca="1">OFFSET(RES!W$95,$E65,0)</f>
        <v>12.82903531371665</v>
      </c>
      <c r="U65" s="126">
        <f ca="1">OFFSET(RES!X$95,$E65,0)</f>
        <v>13.290359029700801</v>
      </c>
      <c r="V65" s="126">
        <f ca="1">OFFSET(RES!Y$95,$E65,0)</f>
        <v>13.733263789084152</v>
      </c>
      <c r="W65" s="126">
        <f ca="1">OFFSET(RES!Z$95,$E65,0)</f>
        <v>14.015754564386095</v>
      </c>
      <c r="X65" s="126">
        <f ca="1">OFFSET(RES!AA$95,$E65,0)</f>
        <v>14.526434724562829</v>
      </c>
      <c r="Y65" s="205">
        <f ca="1">OFFSET(RES!AB$95,$E65,0)</f>
        <v>15.04965822197871</v>
      </c>
      <c r="Z65" s="126">
        <f ca="1">OFFSET(RES!AC$95,$E65,0)</f>
        <v>15.622054953870586</v>
      </c>
      <c r="AA65" s="126">
        <f ca="1">OFFSET(RES!AD$95,$E65,0)</f>
        <v>16.229482078107221</v>
      </c>
      <c r="AB65" s="126">
        <f ca="1">OFFSET(RES!AE$95,$E65,0)</f>
        <v>16.825830943312077</v>
      </c>
      <c r="AC65" s="126">
        <f ca="1">OFFSET(RES!AF$95,$E65,0)</f>
        <v>17.465811980354747</v>
      </c>
      <c r="AD65" s="126">
        <f ca="1">OFFSET(RES!AG$95,$E65,0)</f>
        <v>18.079754318962294</v>
      </c>
      <c r="AE65" s="126">
        <f ca="1">OFFSET(RES!AH$95,$E65,0)</f>
        <v>18.710373341390319</v>
      </c>
      <c r="AF65" s="126">
        <f ca="1">OFFSET(RES!AI$95,$E65,0)</f>
        <v>19.380244563362311</v>
      </c>
      <c r="AG65" s="126">
        <f ca="1">OFFSET(RES!AJ$95,$E65,0)</f>
        <v>20.019748015336869</v>
      </c>
      <c r="AH65" s="126">
        <f ca="1">OFFSET(RES!AK$95,$E65,0)</f>
        <v>20.66564072135662</v>
      </c>
      <c r="AI65" s="126">
        <f ca="1">OFFSET(RES!AL$95,$E65,0)</f>
        <v>21.319111855282713</v>
      </c>
      <c r="AJ65" s="126">
        <f ca="1">OFFSET(RES!AM$95,$E65,0)</f>
        <v>24.412856561247615</v>
      </c>
      <c r="AK65" s="126">
        <f ca="1">OFFSET(RES!AN$95,$E65,0)</f>
        <v>27.471840819116569</v>
      </c>
      <c r="AL65" s="126">
        <f ca="1">OFFSET(RES!AO$95,$E65,0)</f>
        <v>27.471840819116569</v>
      </c>
      <c r="AM65" s="126">
        <f ca="1">OFFSET(RES!AP$95,$E65,0)</f>
        <v>27.471840819116569</v>
      </c>
    </row>
    <row r="66" spans="1:39">
      <c r="A66" s="35" t="s">
        <v>366</v>
      </c>
      <c r="B66">
        <v>4.337948126733</v>
      </c>
      <c r="E66" s="129">
        <f>MATCH(F66,RES!$D$96:$D$134,0)</f>
        <v>31</v>
      </c>
      <c r="F66" s="4" t="str">
        <f t="shared" si="0"/>
        <v>RHER</v>
      </c>
      <c r="G66" s="126">
        <f ca="1">OFFSET(RES!J$95,$E66,0)</f>
        <v>5.2230494700907748</v>
      </c>
      <c r="H66" s="126">
        <f ca="1">OFFSET(RES!K$95,$E66,0)</f>
        <v>5.3681363909771198</v>
      </c>
      <c r="I66" s="126">
        <f ca="1">OFFSET(RES!L$95,$E66,0)</f>
        <v>5.5132233118634648</v>
      </c>
      <c r="J66" s="126">
        <f ca="1">OFFSET(RES!M$95,$E66,0)</f>
        <v>5.6583102327498107</v>
      </c>
      <c r="K66" s="126">
        <f ca="1">OFFSET(RES!N$95,$E66,0)</f>
        <v>5.8033971536361557</v>
      </c>
      <c r="L66" s="126">
        <f ca="1">OFFSET(RES!O$95,$E66,0)</f>
        <v>5.9484840745225007</v>
      </c>
      <c r="M66" s="126">
        <f ca="1">OFFSET(RES!P$95,$E66,0)</f>
        <v>6.1683828769137587</v>
      </c>
      <c r="N66" s="126">
        <f ca="1">OFFSET(RES!Q$95,$E66,0)</f>
        <v>6.2596008219008228</v>
      </c>
      <c r="O66" s="203">
        <f ca="1">OFFSET(RES!R$95,$E66,0)</f>
        <v>5.2877846627399423</v>
      </c>
      <c r="P66" s="126">
        <f ca="1">OFFSET(RES!S$95,$E66,0)</f>
        <v>5.3486691240833615</v>
      </c>
      <c r="Q66" s="126">
        <f ca="1">OFFSET(RES!T$95,$E66,0)</f>
        <v>5.4102546195780397</v>
      </c>
      <c r="R66" s="126">
        <f ca="1">OFFSET(RES!U$95,$E66,0)</f>
        <v>5.4725492210516693</v>
      </c>
      <c r="S66" s="126">
        <f ca="1">OFFSET(RES!V$95,$E66,0)</f>
        <v>5.5651381143268379</v>
      </c>
      <c r="T66" s="203">
        <f ca="1">OFFSET(RES!W$95,$E66,0)</f>
        <v>5.7317589042616133</v>
      </c>
      <c r="U66" s="126">
        <f ca="1">OFFSET(RES!X$95,$E66,0)</f>
        <v>5.9378692042318741</v>
      </c>
      <c r="V66" s="126">
        <f ca="1">OFFSET(RES!Y$95,$E66,0)</f>
        <v>6.1357502791729575</v>
      </c>
      <c r="W66" s="126">
        <f ca="1">OFFSET(RES!Z$95,$E66,0)</f>
        <v>6.2619615629611847</v>
      </c>
      <c r="X66" s="126">
        <f ca="1">OFFSET(RES!AA$95,$E66,0)</f>
        <v>6.4901233447120799</v>
      </c>
      <c r="Y66" s="205">
        <f ca="1">OFFSET(RES!AB$95,$E66,0)</f>
        <v>6.7238892411256543</v>
      </c>
      <c r="Z66" s="126">
        <f ca="1">OFFSET(RES!AC$95,$E66,0)</f>
        <v>6.9796247648468865</v>
      </c>
      <c r="AA66" s="126">
        <f ca="1">OFFSET(RES!AD$95,$E66,0)</f>
        <v>7.2510111741048648</v>
      </c>
      <c r="AB66" s="126">
        <f ca="1">OFFSET(RES!AE$95,$E66,0)</f>
        <v>7.5174480366279273</v>
      </c>
      <c r="AC66" s="126">
        <f ca="1">OFFSET(RES!AF$95,$E66,0)</f>
        <v>7.8033788894104346</v>
      </c>
      <c r="AD66" s="126">
        <f ca="1">OFFSET(RES!AG$95,$E66,0)</f>
        <v>8.0776761674181259</v>
      </c>
      <c r="AE66" s="126">
        <f ca="1">OFFSET(RES!AH$95,$E66,0)</f>
        <v>8.3594242574817592</v>
      </c>
      <c r="AF66" s="126">
        <f ca="1">OFFSET(RES!AI$95,$E66,0)</f>
        <v>8.6587094529275443</v>
      </c>
      <c r="AG66" s="126">
        <f ca="1">OFFSET(RES!AJ$95,$E66,0)</f>
        <v>8.9444269301600006</v>
      </c>
      <c r="AH66" s="126">
        <f ca="1">OFFSET(RES!AK$95,$E66,0)</f>
        <v>9.2329989995632324</v>
      </c>
      <c r="AI66" s="126">
        <f ca="1">OFFSET(RES!AL$95,$E66,0)</f>
        <v>9.5249569604672857</v>
      </c>
      <c r="AJ66" s="126">
        <f ca="1">OFFSET(RES!AM$95,$E66,0)</f>
        <v>10.907180824717397</v>
      </c>
      <c r="AK66" s="126">
        <f ca="1">OFFSET(RES!AN$95,$E66,0)</f>
        <v>12.273874409174992</v>
      </c>
      <c r="AL66" s="126">
        <f ca="1">OFFSET(RES!AO$95,$E66,0)</f>
        <v>12.273874409174992</v>
      </c>
      <c r="AM66" s="126">
        <f ca="1">OFFSET(RES!AP$95,$E66,0)</f>
        <v>12.273874409174992</v>
      </c>
    </row>
    <row r="67" spans="1:39">
      <c r="A67" s="35" t="s">
        <v>521</v>
      </c>
      <c r="B67">
        <v>25.581294669590001</v>
      </c>
      <c r="E67" s="129">
        <f>MATCH(F67,RES!$D$96:$D$134,0)</f>
        <v>29</v>
      </c>
      <c r="F67" s="4" t="str">
        <f t="shared" si="0"/>
        <v>RHEWG</v>
      </c>
      <c r="G67" s="126">
        <f ca="1">OFFSET(RES!J$95,$E67,0)</f>
        <v>31.741961474336566</v>
      </c>
      <c r="H67" s="126">
        <f ca="1">OFFSET(RES!K$95,$E67,0)</f>
        <v>32.246963080370818</v>
      </c>
      <c r="I67" s="126">
        <f ca="1">OFFSET(RES!L$95,$E67,0)</f>
        <v>32.751964686405074</v>
      </c>
      <c r="J67" s="126">
        <f ca="1">OFFSET(RES!M$95,$E67,0)</f>
        <v>33.25696629243933</v>
      </c>
      <c r="K67" s="126">
        <f ca="1">OFFSET(RES!N$95,$E67,0)</f>
        <v>33.761967898473586</v>
      </c>
      <c r="L67" s="126">
        <f ca="1">OFFSET(RES!O$95,$E67,0)</f>
        <v>34.266969504507841</v>
      </c>
      <c r="M67" s="126">
        <f ca="1">OFFSET(RES!P$95,$E67,0)</f>
        <v>35.533723430586718</v>
      </c>
      <c r="N67" s="126">
        <f ca="1">OFFSET(RES!Q$95,$E67,0)</f>
        <v>36.059195550874186</v>
      </c>
      <c r="O67" s="203">
        <f ca="1">OFFSET(RES!R$95,$E67,0)</f>
        <v>30.460929795640233</v>
      </c>
      <c r="P67" s="126">
        <f ca="1">OFFSET(RES!S$95,$E67,0)</f>
        <v>30.96740913352896</v>
      </c>
      <c r="Q67" s="126">
        <f ca="1">OFFSET(RES!T$95,$E67,0)</f>
        <v>31.481513458788335</v>
      </c>
      <c r="R67" s="126">
        <f ca="1">OFFSET(RES!U$95,$E67,0)</f>
        <v>32.00335121516585</v>
      </c>
      <c r="S67" s="126">
        <f ca="1">OFFSET(RES!V$95,$E67,0)</f>
        <v>32.706859369670468</v>
      </c>
      <c r="T67" s="203">
        <f ca="1">OFFSET(RES!W$95,$E67,0)</f>
        <v>33.853008081159864</v>
      </c>
      <c r="U67" s="126">
        <f ca="1">OFFSET(RES!X$95,$E67,0)</f>
        <v>35.482932338601842</v>
      </c>
      <c r="V67" s="126">
        <f ca="1">OFFSET(RES!Y$95,$E67,0)</f>
        <v>37.091752505384399</v>
      </c>
      <c r="W67" s="126">
        <f ca="1">OFFSET(RES!Z$95,$E67,0)</f>
        <v>38.289834969025549</v>
      </c>
      <c r="X67" s="126">
        <f ca="1">OFFSET(RES!AA$95,$E67,0)</f>
        <v>40.135934765542743</v>
      </c>
      <c r="Y67" s="205">
        <f ca="1">OFFSET(RES!AB$95,$E67,0)</f>
        <v>42.048788278620556</v>
      </c>
      <c r="Z67" s="126">
        <f ca="1">OFFSET(RES!AC$95,$E67,0)</f>
        <v>44.036049203196441</v>
      </c>
      <c r="AA67" s="126">
        <f ca="1">OFFSET(RES!AD$95,$E67,0)</f>
        <v>46.151356755735264</v>
      </c>
      <c r="AB67" s="126">
        <f ca="1">OFFSET(RES!AE$95,$E67,0)</f>
        <v>48.265057826915516</v>
      </c>
      <c r="AC67" s="126">
        <f ca="1">OFFSET(RES!AF$95,$E67,0)</f>
        <v>50.534623174021242</v>
      </c>
      <c r="AD67" s="126">
        <f ca="1">OFFSET(RES!AG$95,$E67,0)</f>
        <v>52.759991493777505</v>
      </c>
      <c r="AE67" s="126">
        <f ca="1">OFFSET(RES!AH$95,$E67,0)</f>
        <v>55.064934796255713</v>
      </c>
      <c r="AF67" s="126">
        <f ca="1">OFFSET(RES!AI$95,$E67,0)</f>
        <v>57.517696394956545</v>
      </c>
      <c r="AG67" s="126">
        <f ca="1">OFFSET(RES!AJ$95,$E67,0)</f>
        <v>59.91285002947636</v>
      </c>
      <c r="AH67" s="126">
        <f ca="1">OFFSET(RES!AK$95,$E67,0)</f>
        <v>62.359048265331467</v>
      </c>
      <c r="AI67" s="126">
        <f ca="1">OFFSET(RES!AL$95,$E67,0)</f>
        <v>64.860385038452904</v>
      </c>
      <c r="AJ67" s="126">
        <f ca="1">OFFSET(RES!AM$95,$E67,0)</f>
        <v>75.030550451516717</v>
      </c>
      <c r="AK67" s="126">
        <f ca="1">OFFSET(RES!AN$95,$E67,0)</f>
        <v>85.28489124239465</v>
      </c>
      <c r="AL67" s="126">
        <f ca="1">OFFSET(RES!AO$95,$E67,0)</f>
        <v>85.28489124239465</v>
      </c>
      <c r="AM67" s="126">
        <f ca="1">OFFSET(RES!AP$95,$E67,0)</f>
        <v>85.28489124239465</v>
      </c>
    </row>
    <row r="68" spans="1:39">
      <c r="A68" s="35" t="s">
        <v>367</v>
      </c>
      <c r="B68">
        <v>14.738241842140001</v>
      </c>
      <c r="E68" s="129">
        <f>MATCH(F68,RES!$D$96:$D$134,0)</f>
        <v>7</v>
      </c>
      <c r="F68" s="4" t="str">
        <f t="shared" si="0"/>
        <v>RLEH</v>
      </c>
      <c r="G68" s="126">
        <f ca="1">OFFSET(RES!J$95,$E68,0)</f>
        <v>14.6766565883431</v>
      </c>
      <c r="H68" s="126">
        <f ca="1">OFFSET(RES!K$95,$E68,0)</f>
        <v>14.057505929991256</v>
      </c>
      <c r="I68" s="126">
        <f ca="1">OFFSET(RES!L$95,$E68,0)</f>
        <v>13.438355271639411</v>
      </c>
      <c r="J68" s="126">
        <f ca="1">OFFSET(RES!M$95,$E68,0)</f>
        <v>12.819204613287567</v>
      </c>
      <c r="K68" s="126">
        <f ca="1">OFFSET(RES!N$95,$E68,0)</f>
        <v>12.200053954935722</v>
      </c>
      <c r="L68" s="126">
        <f ca="1">OFFSET(RES!O$95,$E68,0)</f>
        <v>11.580903296583879</v>
      </c>
      <c r="M68" s="126">
        <f ca="1">OFFSET(RES!P$95,$E68,0)</f>
        <v>11.558725580423799</v>
      </c>
      <c r="N68" s="126">
        <f ca="1">OFFSET(RES!Q$95,$E68,0)</f>
        <v>11.666943048019737</v>
      </c>
      <c r="O68" s="203">
        <f ca="1">OFFSET(RES!R$95,$E68,0)</f>
        <v>12.139775194112724</v>
      </c>
      <c r="P68" s="126">
        <f ca="1">OFFSET(RES!S$95,$E68,0)</f>
        <v>13.561408589448964</v>
      </c>
      <c r="Q68" s="126">
        <f ca="1">OFFSET(RES!T$95,$E68,0)</f>
        <v>13.593978169089031</v>
      </c>
      <c r="R68" s="126">
        <f ca="1">OFFSET(RES!U$95,$E68,0)</f>
        <v>13.644154705393724</v>
      </c>
      <c r="S68" s="126">
        <f ca="1">OFFSET(RES!V$95,$E68,0)</f>
        <v>13.666180563364124</v>
      </c>
      <c r="T68" s="203">
        <f ca="1">OFFSET(RES!W$95,$E68,0)</f>
        <v>13.663966132266916</v>
      </c>
      <c r="U68" s="126">
        <f ca="1">OFFSET(RES!X$95,$E68,0)</f>
        <v>13.608737750513173</v>
      </c>
      <c r="V68" s="126">
        <f ca="1">OFFSET(RES!Y$95,$E68,0)</f>
        <v>13.536588010812229</v>
      </c>
      <c r="W68" s="126">
        <f ca="1">OFFSET(RES!Z$95,$E68,0)</f>
        <v>13.540028307612856</v>
      </c>
      <c r="X68" s="126">
        <f ca="1">OFFSET(RES!AA$95,$E68,0)</f>
        <v>13.466869379920276</v>
      </c>
      <c r="Y68" s="205">
        <f ca="1">OFFSET(RES!AB$95,$E68,0)</f>
        <v>13.364270587821462</v>
      </c>
      <c r="Z68" s="126">
        <f ca="1">OFFSET(RES!AC$95,$E68,0)</f>
        <v>13.229223743065246</v>
      </c>
      <c r="AA68" s="126">
        <f ca="1">OFFSET(RES!AD$95,$E68,0)</f>
        <v>13.062946132896171</v>
      </c>
      <c r="AB68" s="126">
        <f ca="1">OFFSET(RES!AE$95,$E68,0)</f>
        <v>12.899111561127835</v>
      </c>
      <c r="AC68" s="126">
        <f ca="1">OFFSET(RES!AF$95,$E68,0)</f>
        <v>12.723052038727706</v>
      </c>
      <c r="AD68" s="126">
        <f ca="1">OFFSET(RES!AG$95,$E68,0)</f>
        <v>12.546113080321584</v>
      </c>
      <c r="AE68" s="126">
        <f ca="1">OFFSET(RES!AH$95,$E68,0)</f>
        <v>12.349292067705436</v>
      </c>
      <c r="AF68" s="126">
        <f ca="1">OFFSET(RES!AI$95,$E68,0)</f>
        <v>12.132173615094812</v>
      </c>
      <c r="AG68" s="126">
        <f ca="1">OFFSET(RES!AJ$95,$E68,0)</f>
        <v>11.920614248406842</v>
      </c>
      <c r="AH68" s="126">
        <f ca="1">OFFSET(RES!AK$95,$E68,0)</f>
        <v>11.71565859098941</v>
      </c>
      <c r="AI68" s="126">
        <f ca="1">OFFSET(RES!AL$95,$E68,0)</f>
        <v>11.508334384136646</v>
      </c>
      <c r="AJ68" s="126">
        <f ca="1">OFFSET(RES!AM$95,$E68,0)</f>
        <v>10.453774097380558</v>
      </c>
      <c r="AK68" s="126">
        <f ca="1">OFFSET(RES!AN$95,$E68,0)</f>
        <v>9.3638738273577147</v>
      </c>
      <c r="AL68" s="126">
        <f ca="1">OFFSET(RES!AO$95,$E68,0)</f>
        <v>9.3638738273577147</v>
      </c>
      <c r="AM68" s="126">
        <f ca="1">OFFSET(RES!AP$95,$E68,0)</f>
        <v>9.3638738273577147</v>
      </c>
    </row>
    <row r="69" spans="1:39">
      <c r="A69" s="35" t="s">
        <v>368</v>
      </c>
      <c r="B69">
        <v>8.0953817121640004</v>
      </c>
      <c r="E69" s="129">
        <f>MATCH(F69,RES!$D$96:$D$134,0)</f>
        <v>6</v>
      </c>
      <c r="F69" s="4" t="str">
        <f t="shared" ref="F69:F131" si="1">A69</f>
        <v>RLEK</v>
      </c>
      <c r="G69" s="126">
        <f ca="1">OFFSET(RES!J$95,$E69,0)</f>
        <v>10.057139730159809</v>
      </c>
      <c r="H69" s="126">
        <f ca="1">OFFSET(RES!K$95,$E69,0)</f>
        <v>10.60286164041378</v>
      </c>
      <c r="I69" s="126">
        <f ca="1">OFFSET(RES!L$95,$E69,0)</f>
        <v>11.148583550667752</v>
      </c>
      <c r="J69" s="126">
        <f ca="1">OFFSET(RES!M$95,$E69,0)</f>
        <v>11.694305460921722</v>
      </c>
      <c r="K69" s="126">
        <f ca="1">OFFSET(RES!N$95,$E69,0)</f>
        <v>12.240027371175692</v>
      </c>
      <c r="L69" s="126">
        <f ca="1">OFFSET(RES!O$95,$E69,0)</f>
        <v>12.785749281429664</v>
      </c>
      <c r="M69" s="126">
        <f ca="1">OFFSET(RES!P$95,$E69,0)</f>
        <v>12.761264255417823</v>
      </c>
      <c r="N69" s="126">
        <f ca="1">OFFSET(RES!Q$95,$E69,0)</f>
        <v>12.88074037684965</v>
      </c>
      <c r="O69" s="203">
        <f ca="1">OFFSET(RES!R$95,$E69,0)</f>
        <v>13.402764705809254</v>
      </c>
      <c r="P69" s="126">
        <f ca="1">OFFSET(RES!S$95,$E69,0)</f>
        <v>14.972301010307925</v>
      </c>
      <c r="Q69" s="126">
        <f ca="1">OFFSET(RES!T$95,$E69,0)</f>
        <v>15.008259041284859</v>
      </c>
      <c r="R69" s="126">
        <f ca="1">OFFSET(RES!U$95,$E69,0)</f>
        <v>15.063655809271999</v>
      </c>
      <c r="S69" s="126">
        <f ca="1">OFFSET(RES!V$95,$E69,0)</f>
        <v>15.087973178177151</v>
      </c>
      <c r="T69" s="203">
        <f ca="1">OFFSET(RES!W$95,$E69,0)</f>
        <v>15.085528363633344</v>
      </c>
      <c r="U69" s="126">
        <f ca="1">OFFSET(RES!X$95,$E69,0)</f>
        <v>15.024554169804203</v>
      </c>
      <c r="V69" s="126">
        <f ca="1">OFFSET(RES!Y$95,$E69,0)</f>
        <v>14.944898165526126</v>
      </c>
      <c r="W69" s="126">
        <f ca="1">OFFSET(RES!Z$95,$E69,0)</f>
        <v>14.948696381539163</v>
      </c>
      <c r="X69" s="126">
        <f ca="1">OFFSET(RES!AA$95,$E69,0)</f>
        <v>14.867926196069133</v>
      </c>
      <c r="Y69" s="205">
        <f ca="1">OFFSET(RES!AB$95,$E69,0)</f>
        <v>14.754653301998779</v>
      </c>
      <c r="Z69" s="126">
        <f ca="1">OFFSET(RES!AC$95,$E69,0)</f>
        <v>14.605556547274087</v>
      </c>
      <c r="AA69" s="126">
        <f ca="1">OFFSET(RES!AD$95,$E69,0)</f>
        <v>14.42197986242566</v>
      </c>
      <c r="AB69" s="126">
        <f ca="1">OFFSET(RES!AE$95,$E69,0)</f>
        <v>14.241100383112656</v>
      </c>
      <c r="AC69" s="126">
        <f ca="1">OFFSET(RES!AF$95,$E69,0)</f>
        <v>14.046724102233053</v>
      </c>
      <c r="AD69" s="126">
        <f ca="1">OFFSET(RES!AG$95,$E69,0)</f>
        <v>13.85137689119423</v>
      </c>
      <c r="AE69" s="126">
        <f ca="1">OFFSET(RES!AH$95,$E69,0)</f>
        <v>13.634079150579344</v>
      </c>
      <c r="AF69" s="126">
        <f ca="1">OFFSET(RES!AI$95,$E69,0)</f>
        <v>13.394372278985808</v>
      </c>
      <c r="AG69" s="126">
        <f ca="1">OFFSET(RES!AJ$95,$E69,0)</f>
        <v>13.160802845640454</v>
      </c>
      <c r="AH69" s="126">
        <f ca="1">OFFSET(RES!AK$95,$E69,0)</f>
        <v>12.934524153690502</v>
      </c>
      <c r="AI69" s="126">
        <f ca="1">OFFSET(RES!AL$95,$E69,0)</f>
        <v>12.705630494801852</v>
      </c>
      <c r="AJ69" s="126">
        <f ca="1">OFFSET(RES!AM$95,$E69,0)</f>
        <v>11.54135659635792</v>
      </c>
      <c r="AK69" s="126">
        <f ca="1">OFFSET(RES!AN$95,$E69,0)</f>
        <v>10.338066037979356</v>
      </c>
      <c r="AL69" s="126">
        <f ca="1">OFFSET(RES!AO$95,$E69,0)</f>
        <v>10.338066037979356</v>
      </c>
      <c r="AM69" s="126">
        <f ca="1">OFFSET(RES!AP$95,$E69,0)</f>
        <v>10.338066037979356</v>
      </c>
    </row>
    <row r="70" spans="1:39">
      <c r="A70" s="35" t="s">
        <v>369</v>
      </c>
      <c r="B70">
        <v>8.4652619723960001</v>
      </c>
      <c r="E70" s="129">
        <f>MATCH(F70,RES!$D$96:$D$134,0)</f>
        <v>4</v>
      </c>
      <c r="F70" s="4" t="str">
        <f t="shared" si="1"/>
        <v>RLEL</v>
      </c>
      <c r="G70" s="126">
        <f ca="1">OFFSET(RES!J$95,$E70,0)</f>
        <v>10.675871970797223</v>
      </c>
      <c r="H70" s="126">
        <f ca="1">OFFSET(RES!K$95,$E70,0)</f>
        <v>12.554201778957184</v>
      </c>
      <c r="I70" s="126">
        <f ca="1">OFFSET(RES!L$95,$E70,0)</f>
        <v>14.432531587117143</v>
      </c>
      <c r="J70" s="126">
        <f ca="1">OFFSET(RES!M$95,$E70,0)</f>
        <v>16.310861395277104</v>
      </c>
      <c r="K70" s="126">
        <f ca="1">OFFSET(RES!N$95,$E70,0)</f>
        <v>18.189191203437066</v>
      </c>
      <c r="L70" s="126">
        <f ca="1">OFFSET(RES!O$95,$E70,0)</f>
        <v>20.067521011597027</v>
      </c>
      <c r="M70" s="126">
        <f ca="1">OFFSET(RES!P$95,$E70,0)</f>
        <v>20.029091212674267</v>
      </c>
      <c r="N70" s="126">
        <f ca="1">OFFSET(RES!Q$95,$E70,0)</f>
        <v>20.216611671932736</v>
      </c>
      <c r="O70" s="203">
        <f ca="1">OFFSET(RES!R$95,$E70,0)</f>
        <v>21.035940595046917</v>
      </c>
      <c r="P70" s="126">
        <f ca="1">OFFSET(RES!S$95,$E70,0)</f>
        <v>23.499363119273795</v>
      </c>
      <c r="Q70" s="126">
        <f ca="1">OFFSET(RES!T$95,$E70,0)</f>
        <v>23.55580005748385</v>
      </c>
      <c r="R70" s="126">
        <f ca="1">OFFSET(RES!U$95,$E70,0)</f>
        <v>23.642746530552202</v>
      </c>
      <c r="S70" s="126">
        <f ca="1">OFFSET(RES!V$95,$E70,0)</f>
        <v>23.680913187875888</v>
      </c>
      <c r="T70" s="203">
        <f ca="1">OFFSET(RES!W$95,$E70,0)</f>
        <v>23.677075996472599</v>
      </c>
      <c r="U70" s="126">
        <f ca="1">OFFSET(RES!X$95,$E70,0)</f>
        <v>23.581375628125109</v>
      </c>
      <c r="V70" s="126">
        <f ca="1">OFFSET(RES!Y$95,$E70,0)</f>
        <v>23.456353738178318</v>
      </c>
      <c r="W70" s="126">
        <f ca="1">OFFSET(RES!Z$95,$E70,0)</f>
        <v>23.462315123621632</v>
      </c>
      <c r="X70" s="126">
        <f ca="1">OFFSET(RES!AA$95,$E70,0)</f>
        <v>23.335544501239369</v>
      </c>
      <c r="Y70" s="205">
        <f ca="1">OFFSET(RES!AB$95,$E70,0)</f>
        <v>23.157760146817314</v>
      </c>
      <c r="Z70" s="126">
        <f ca="1">OFFSET(RES!AC$95,$E70,0)</f>
        <v>22.923749437523622</v>
      </c>
      <c r="AA70" s="126">
        <f ca="1">OFFSET(RES!AD$95,$E70,0)</f>
        <v>22.635621702547169</v>
      </c>
      <c r="AB70" s="126">
        <f ca="1">OFFSET(RES!AE$95,$E70,0)</f>
        <v>22.351727292310887</v>
      </c>
      <c r="AC70" s="126">
        <f ca="1">OFFSET(RES!AF$95,$E70,0)</f>
        <v>22.046649348511934</v>
      </c>
      <c r="AD70" s="126">
        <f ca="1">OFFSET(RES!AG$95,$E70,0)</f>
        <v>21.740047507994682</v>
      </c>
      <c r="AE70" s="126">
        <f ca="1">OFFSET(RES!AH$95,$E70,0)</f>
        <v>21.398993817704095</v>
      </c>
      <c r="AF70" s="126">
        <f ca="1">OFFSET(RES!AI$95,$E70,0)</f>
        <v>21.022768492426199</v>
      </c>
      <c r="AG70" s="126">
        <f ca="1">OFFSET(RES!AJ$95,$E70,0)</f>
        <v>20.656176014492001</v>
      </c>
      <c r="AH70" s="126">
        <f ca="1">OFFSET(RES!AK$95,$E70,0)</f>
        <v>20.3010265191255</v>
      </c>
      <c r="AI70" s="126">
        <f ca="1">OFFSET(RES!AL$95,$E70,0)</f>
        <v>19.941772774345697</v>
      </c>
      <c r="AJ70" s="126">
        <f ca="1">OFFSET(RES!AM$95,$E70,0)</f>
        <v>18.11441870959705</v>
      </c>
      <c r="AK70" s="126">
        <f ca="1">OFFSET(RES!AN$95,$E70,0)</f>
        <v>16.225827119709557</v>
      </c>
      <c r="AL70" s="126">
        <f ca="1">OFFSET(RES!AO$95,$E70,0)</f>
        <v>16.225827119709557</v>
      </c>
      <c r="AM70" s="126">
        <f ca="1">OFFSET(RES!AP$95,$E70,0)</f>
        <v>16.225827119709557</v>
      </c>
    </row>
    <row r="71" spans="1:39">
      <c r="A71" s="35" t="s">
        <v>370</v>
      </c>
      <c r="B71">
        <v>1.2001829018570001</v>
      </c>
      <c r="E71" s="129">
        <f>MATCH(F71,RES!$D$96:$D$134,0)</f>
        <v>11</v>
      </c>
      <c r="F71" s="4" t="str">
        <f t="shared" si="1"/>
        <v>RLEO</v>
      </c>
      <c r="G71" s="126">
        <f ca="1">OFFSET(RES!J$95,$E71,0)</f>
        <v>1.9876880086386437</v>
      </c>
      <c r="H71" s="126">
        <f ca="1">OFFSET(RES!K$95,$E71,0)</f>
        <v>2.1447512871559105</v>
      </c>
      <c r="I71" s="126">
        <f ca="1">OFFSET(RES!L$95,$E71,0)</f>
        <v>2.301814565673177</v>
      </c>
      <c r="J71" s="126">
        <f ca="1">OFFSET(RES!M$95,$E71,0)</f>
        <v>2.458877844190444</v>
      </c>
      <c r="K71" s="126">
        <f ca="1">OFFSET(RES!N$95,$E71,0)</f>
        <v>2.615941122707711</v>
      </c>
      <c r="L71" s="126">
        <f ca="1">OFFSET(RES!O$95,$E71,0)</f>
        <v>2.7730044012249775</v>
      </c>
      <c r="M71" s="126">
        <f ca="1">OFFSET(RES!P$95,$E71,0)</f>
        <v>2.7676940292318739</v>
      </c>
      <c r="N71" s="126">
        <f ca="1">OFFSET(RES!Q$95,$E71,0)</f>
        <v>2.7936063010338046</v>
      </c>
      <c r="O71" s="203">
        <f ca="1">OFFSET(RES!R$95,$E71,0)</f>
        <v>2.9068242071485435</v>
      </c>
      <c r="P71" s="126">
        <f ca="1">OFFSET(RES!S$95,$E71,0)</f>
        <v>3.2472290582415204</v>
      </c>
      <c r="Q71" s="126">
        <f ca="1">OFFSET(RES!T$95,$E71,0)</f>
        <v>3.2550277234557092</v>
      </c>
      <c r="R71" s="126">
        <f ca="1">OFFSET(RES!U$95,$E71,0)</f>
        <v>3.2670423092309124</v>
      </c>
      <c r="S71" s="126">
        <f ca="1">OFFSET(RES!V$95,$E71,0)</f>
        <v>3.2723163193429468</v>
      </c>
      <c r="T71" s="203">
        <f ca="1">OFFSET(RES!W$95,$E71,0)</f>
        <v>3.2717860820184903</v>
      </c>
      <c r="U71" s="126">
        <f ca="1">OFFSET(RES!X$95,$E71,0)</f>
        <v>3.2585618505614469</v>
      </c>
      <c r="V71" s="126">
        <f ca="1">OFFSET(RES!Y$95,$E71,0)</f>
        <v>3.2412858626169685</v>
      </c>
      <c r="W71" s="126">
        <f ca="1">OFFSET(RES!Z$95,$E71,0)</f>
        <v>3.2421096289437688</v>
      </c>
      <c r="X71" s="126">
        <f ca="1">OFFSET(RES!AA$95,$E71,0)</f>
        <v>3.2245919946725055</v>
      </c>
      <c r="Y71" s="205">
        <f ca="1">OFFSET(RES!AB$95,$E71,0)</f>
        <v>3.2000250939080117</v>
      </c>
      <c r="Z71" s="126">
        <f ca="1">OFFSET(RES!AC$95,$E71,0)</f>
        <v>3.1676886271152185</v>
      </c>
      <c r="AA71" s="126">
        <f ca="1">OFFSET(RES!AD$95,$E71,0)</f>
        <v>3.1278740692162654</v>
      </c>
      <c r="AB71" s="126">
        <f ca="1">OFFSET(RES!AE$95,$E71,0)</f>
        <v>3.0886444878138875</v>
      </c>
      <c r="AC71" s="126">
        <f ca="1">OFFSET(RES!AF$95,$E71,0)</f>
        <v>3.0464876872612798</v>
      </c>
      <c r="AD71" s="126">
        <f ca="1">OFFSET(RES!AG$95,$E71,0)</f>
        <v>3.0041203090142763</v>
      </c>
      <c r="AE71" s="126">
        <f ca="1">OFFSET(RES!AH$95,$E71,0)</f>
        <v>2.9569922465254783</v>
      </c>
      <c r="AF71" s="126">
        <f ca="1">OFFSET(RES!AI$95,$E71,0)</f>
        <v>2.9050040372072972</v>
      </c>
      <c r="AG71" s="126">
        <f ca="1">OFFSET(RES!AJ$95,$E71,0)</f>
        <v>2.8543469304236528</v>
      </c>
      <c r="AH71" s="126">
        <f ca="1">OFFSET(RES!AK$95,$E71,0)</f>
        <v>2.8052710573661384</v>
      </c>
      <c r="AI71" s="126">
        <f ca="1">OFFSET(RES!AL$95,$E71,0)</f>
        <v>2.7556280439189247</v>
      </c>
      <c r="AJ71" s="126">
        <f ca="1">OFFSET(RES!AM$95,$E71,0)</f>
        <v>2.5031174891166659</v>
      </c>
      <c r="AK71" s="126">
        <f ca="1">OFFSET(RES!AN$95,$E71,0)</f>
        <v>2.2421449062127787</v>
      </c>
      <c r="AL71" s="126">
        <f ca="1">OFFSET(RES!AO$95,$E71,0)</f>
        <v>2.2421449062127787</v>
      </c>
      <c r="AM71" s="126">
        <f ca="1">OFFSET(RES!AP$95,$E71,0)</f>
        <v>2.2421449062127787</v>
      </c>
    </row>
    <row r="72" spans="1:39">
      <c r="A72" s="35" t="s">
        <v>371</v>
      </c>
      <c r="B72">
        <v>1.9088027674250001</v>
      </c>
      <c r="E72" s="129">
        <f>MATCH(F72,RES!$D$96:$D$134,0)</f>
        <v>10</v>
      </c>
      <c r="F72" s="4" t="str">
        <f t="shared" si="1"/>
        <v>RLER</v>
      </c>
      <c r="G72" s="126">
        <f ca="1">OFFSET(RES!J$95,$E72,0)</f>
        <v>1.4352211531349246</v>
      </c>
      <c r="H72" s="126">
        <f ca="1">OFFSET(RES!K$95,$E72,0)</f>
        <v>1.68695064602372</v>
      </c>
      <c r="I72" s="126">
        <f ca="1">OFFSET(RES!L$95,$E72,0)</f>
        <v>1.9386801389125154</v>
      </c>
      <c r="J72" s="126">
        <f ca="1">OFFSET(RES!M$95,$E72,0)</f>
        <v>2.1904096318013111</v>
      </c>
      <c r="K72" s="126">
        <f ca="1">OFFSET(RES!N$95,$E72,0)</f>
        <v>2.4421391246901063</v>
      </c>
      <c r="L72" s="126">
        <f ca="1">OFFSET(RES!O$95,$E72,0)</f>
        <v>2.6938686175789019</v>
      </c>
      <c r="M72" s="126">
        <f ca="1">OFFSET(RES!P$95,$E72,0)</f>
        <v>2.6887097925681762</v>
      </c>
      <c r="N72" s="126">
        <f ca="1">OFFSET(RES!Q$95,$E72,0)</f>
        <v>2.7138825819754198</v>
      </c>
      <c r="O72" s="203">
        <f ca="1">OFFSET(RES!R$95,$E72,0)</f>
        <v>2.8238694843026422</v>
      </c>
      <c r="P72" s="126">
        <f ca="1">OFFSET(RES!S$95,$E72,0)</f>
        <v>3.1545598882651826</v>
      </c>
      <c r="Q72" s="126">
        <f ca="1">OFFSET(RES!T$95,$E72,0)</f>
        <v>3.1621359957788333</v>
      </c>
      <c r="R72" s="126">
        <f ca="1">OFFSET(RES!U$95,$E72,0)</f>
        <v>3.173807710240856</v>
      </c>
      <c r="S72" s="126">
        <f ca="1">OFFSET(RES!V$95,$E72,0)</f>
        <v>3.1789312110630426</v>
      </c>
      <c r="T72" s="203">
        <f ca="1">OFFSET(RES!W$95,$E72,0)</f>
        <v>3.1784161056100575</v>
      </c>
      <c r="U72" s="126">
        <f ca="1">OFFSET(RES!X$95,$E72,0)</f>
        <v>3.1655692662404582</v>
      </c>
      <c r="V72" s="126">
        <f ca="1">OFFSET(RES!Y$95,$E72,0)</f>
        <v>3.1487862990945197</v>
      </c>
      <c r="W72" s="126">
        <f ca="1">OFFSET(RES!Z$95,$E72,0)</f>
        <v>3.1495865568420389</v>
      </c>
      <c r="X72" s="126">
        <f ca="1">OFFSET(RES!AA$95,$E72,0)</f>
        <v>3.1325688394533704</v>
      </c>
      <c r="Y72" s="205">
        <f ca="1">OFFSET(RES!AB$95,$E72,0)</f>
        <v>3.108703026989672</v>
      </c>
      <c r="Z72" s="126">
        <f ca="1">OFFSET(RES!AC$95,$E72,0)</f>
        <v>3.0772893757679114</v>
      </c>
      <c r="AA72" s="126">
        <f ca="1">OFFSET(RES!AD$95,$E72,0)</f>
        <v>3.0386110426216</v>
      </c>
      <c r="AB72" s="126">
        <f ca="1">OFFSET(RES!AE$95,$E72,0)</f>
        <v>3.0005009919581611</v>
      </c>
      <c r="AC72" s="126">
        <f ca="1">OFFSET(RES!AF$95,$E72,0)</f>
        <v>2.9595472588966358</v>
      </c>
      <c r="AD72" s="126">
        <f ca="1">OFFSET(RES!AG$95,$E72,0)</f>
        <v>2.9183889575905582</v>
      </c>
      <c r="AE72" s="126">
        <f ca="1">OFFSET(RES!AH$95,$E72,0)</f>
        <v>2.8726058320788255</v>
      </c>
      <c r="AF72" s="126">
        <f ca="1">OFFSET(RES!AI$95,$E72,0)</f>
        <v>2.822101258229428</v>
      </c>
      <c r="AG72" s="126">
        <f ca="1">OFFSET(RES!AJ$95,$E72,0)</f>
        <v>2.7728898000141</v>
      </c>
      <c r="AH72" s="126">
        <f ca="1">OFFSET(RES!AK$95,$E72,0)</f>
        <v>2.7252144503999696</v>
      </c>
      <c r="AI72" s="126">
        <f ca="1">OFFSET(RES!AL$95,$E72,0)</f>
        <v>2.6769881454044131</v>
      </c>
      <c r="AJ72" s="126">
        <f ca="1">OFFSET(RES!AM$95,$E72,0)</f>
        <v>2.4316837171500798</v>
      </c>
      <c r="AK72" s="126">
        <f ca="1">OFFSET(RES!AN$95,$E72,0)</f>
        <v>2.1781587494930768</v>
      </c>
      <c r="AL72" s="126">
        <f ca="1">OFFSET(RES!AO$95,$E72,0)</f>
        <v>2.1781587494930768</v>
      </c>
      <c r="AM72" s="126">
        <f ca="1">OFFSET(RES!AP$95,$E72,0)</f>
        <v>2.1781587494930768</v>
      </c>
    </row>
    <row r="73" spans="1:39">
      <c r="A73" s="35" t="s">
        <v>372</v>
      </c>
      <c r="B73">
        <v>7.6914136780069997</v>
      </c>
      <c r="E73" s="129">
        <f>MATCH(F73,RES!$D$96:$D$134,0)</f>
        <v>9</v>
      </c>
      <c r="F73" s="4" t="str">
        <f t="shared" si="1"/>
        <v>RLEW</v>
      </c>
      <c r="G73" s="126">
        <f ca="1">OFFSET(RES!J$95,$E73,0)</f>
        <v>5.6663373040102876</v>
      </c>
      <c r="H73" s="126">
        <f ca="1">OFFSET(RES!K$95,$E73,0)</f>
        <v>6.0134622186835083</v>
      </c>
      <c r="I73" s="126">
        <f ca="1">OFFSET(RES!L$95,$E73,0)</f>
        <v>6.3605871333567281</v>
      </c>
      <c r="J73" s="126">
        <f ca="1">OFFSET(RES!M$95,$E73,0)</f>
        <v>6.7077120480299488</v>
      </c>
      <c r="K73" s="126">
        <f ca="1">OFFSET(RES!N$95,$E73,0)</f>
        <v>7.0548369627031686</v>
      </c>
      <c r="L73" s="126">
        <f ca="1">OFFSET(RES!O$95,$E73,0)</f>
        <v>7.4019618773763893</v>
      </c>
      <c r="M73" s="126">
        <f ca="1">OFFSET(RES!P$95,$E73,0)</f>
        <v>7.3877869373617697</v>
      </c>
      <c r="N73" s="126">
        <f ca="1">OFFSET(RES!Q$95,$E73,0)</f>
        <v>7.4569543890792565</v>
      </c>
      <c r="O73" s="203">
        <f ca="1">OFFSET(RES!R$95,$E73,0)</f>
        <v>7.7591661794851694</v>
      </c>
      <c r="P73" s="126">
        <f ca="1">OFFSET(RES!S$95,$E73,0)</f>
        <v>8.6678065442646623</v>
      </c>
      <c r="Q73" s="126">
        <f ca="1">OFFSET(RES!T$95,$E73,0)</f>
        <v>8.6886234685307571</v>
      </c>
      <c r="R73" s="126">
        <f ca="1">OFFSET(RES!U$95,$E73,0)</f>
        <v>8.7206939210122734</v>
      </c>
      <c r="S73" s="126">
        <f ca="1">OFFSET(RES!V$95,$E73,0)</f>
        <v>8.7347718005038928</v>
      </c>
      <c r="T73" s="203">
        <f ca="1">OFFSET(RES!W$95,$E73,0)</f>
        <v>8.7333564416029645</v>
      </c>
      <c r="U73" s="126">
        <f ca="1">OFFSET(RES!X$95,$E73,0)</f>
        <v>8.6980570900911545</v>
      </c>
      <c r="V73" s="126">
        <f ca="1">OFFSET(RES!Y$95,$E73,0)</f>
        <v>8.6519424124142805</v>
      </c>
      <c r="W73" s="126">
        <f ca="1">OFFSET(RES!Z$95,$E73,0)</f>
        <v>8.654141286294232</v>
      </c>
      <c r="X73" s="126">
        <f ca="1">OFFSET(RES!AA$95,$E73,0)</f>
        <v>8.6073815837130052</v>
      </c>
      <c r="Y73" s="205">
        <f ca="1">OFFSET(RES!AB$95,$E73,0)</f>
        <v>8.5418053217987637</v>
      </c>
      <c r="Z73" s="126">
        <f ca="1">OFFSET(RES!AC$95,$E73,0)</f>
        <v>8.4554898098783458</v>
      </c>
      <c r="AA73" s="126">
        <f ca="1">OFFSET(RES!AD$95,$E73,0)</f>
        <v>8.3492130799883899</v>
      </c>
      <c r="AB73" s="126">
        <f ca="1">OFFSET(RES!AE$95,$E73,0)</f>
        <v>8.2444978239009625</v>
      </c>
      <c r="AC73" s="126">
        <f ca="1">OFFSET(RES!AF$95,$E73,0)</f>
        <v>8.1319689615505393</v>
      </c>
      <c r="AD73" s="126">
        <f ca="1">OFFSET(RES!AG$95,$E73,0)</f>
        <v>8.0188780055858935</v>
      </c>
      <c r="AE73" s="126">
        <f ca="1">OFFSET(RES!AH$95,$E73,0)</f>
        <v>7.8930793874002907</v>
      </c>
      <c r="AF73" s="126">
        <f ca="1">OFFSET(RES!AI$95,$E73,0)</f>
        <v>7.7543076121819574</v>
      </c>
      <c r="AG73" s="126">
        <f ca="1">OFFSET(RES!AJ$95,$E73,0)</f>
        <v>7.6190889399486634</v>
      </c>
      <c r="AH73" s="126">
        <f ca="1">OFFSET(RES!AK$95,$E73,0)</f>
        <v>7.4880910441969606</v>
      </c>
      <c r="AI73" s="126">
        <f ca="1">OFFSET(RES!AL$95,$E73,0)</f>
        <v>7.3555792844420775</v>
      </c>
      <c r="AJ73" s="126">
        <f ca="1">OFFSET(RES!AM$95,$E73,0)</f>
        <v>6.6815545697839189</v>
      </c>
      <c r="AK73" s="126">
        <f ca="1">OFFSET(RES!AN$95,$E73,0)</f>
        <v>5.9849422207946112</v>
      </c>
      <c r="AL73" s="126">
        <f ca="1">OFFSET(RES!AO$95,$E73,0)</f>
        <v>5.9849422207946112</v>
      </c>
      <c r="AM73" s="126">
        <f ca="1">OFFSET(RES!AP$95,$E73,0)</f>
        <v>5.9849422207946112</v>
      </c>
    </row>
    <row r="74" spans="1:39">
      <c r="A74" s="35" t="s">
        <v>373</v>
      </c>
      <c r="B74">
        <v>0.1043575899953</v>
      </c>
      <c r="E74" s="129">
        <f>MATCH(F74,RES!$D$96:$D$134,0)</f>
        <v>5</v>
      </c>
      <c r="F74" s="4" t="str">
        <f t="shared" si="1"/>
        <v>RLNL</v>
      </c>
      <c r="G74" s="126">
        <f ca="1">OFFSET(RES!J$95,$E74,0)</f>
        <v>4.742986727829742E-2</v>
      </c>
      <c r="H74" s="126">
        <f ca="1">OFFSET(RES!K$95,$E74,0)</f>
        <v>4.5708972638273712E-2</v>
      </c>
      <c r="I74" s="126">
        <f ca="1">OFFSET(RES!L$95,$E74,0)</f>
        <v>4.3988077998250004E-2</v>
      </c>
      <c r="J74" s="126">
        <f ca="1">OFFSET(RES!M$95,$E74,0)</f>
        <v>4.2267183358226296E-2</v>
      </c>
      <c r="K74" s="126">
        <f ca="1">OFFSET(RES!N$95,$E74,0)</f>
        <v>4.0546288718202587E-2</v>
      </c>
      <c r="L74" s="126">
        <f ca="1">OFFSET(RES!O$95,$E74,0)</f>
        <v>3.8825394078178879E-2</v>
      </c>
      <c r="M74" s="126">
        <f ca="1">OFFSET(RES!P$95,$E74,0)</f>
        <v>3.875104248853016E-2</v>
      </c>
      <c r="N74" s="126">
        <f ca="1">OFFSET(RES!Q$95,$E74,0)</f>
        <v>3.911384543385777E-2</v>
      </c>
      <c r="O74" s="203">
        <f ca="1">OFFSET(RES!R$95,$E74,0)</f>
        <v>4.0699032179204869E-2</v>
      </c>
      <c r="P74" s="126">
        <f ca="1">OFFSET(RES!S$95,$E74,0)</f>
        <v>4.5465109176403395E-2</v>
      </c>
      <c r="Q74" s="126">
        <f ca="1">OFFSET(RES!T$95,$E74,0)</f>
        <v>4.5574299861456363E-2</v>
      </c>
      <c r="R74" s="126">
        <f ca="1">OFFSET(RES!U$95,$E74,0)</f>
        <v>4.5742518500850621E-2</v>
      </c>
      <c r="S74" s="126">
        <f ca="1">OFFSET(RES!V$95,$E74,0)</f>
        <v>4.5816360980466445E-2</v>
      </c>
      <c r="T74" s="203">
        <f ca="1">OFFSET(RES!W$95,$E74,0)</f>
        <v>4.5808937020710781E-2</v>
      </c>
      <c r="U74" s="126">
        <f ca="1">OFFSET(RES!X$95,$E74,0)</f>
        <v>4.5623781888077759E-2</v>
      </c>
      <c r="V74" s="126">
        <f ca="1">OFFSET(RES!Y$95,$E74,0)</f>
        <v>4.5381897295417924E-2</v>
      </c>
      <c r="W74" s="126">
        <f ca="1">OFFSET(RES!Z$95,$E74,0)</f>
        <v>4.5393431013955196E-2</v>
      </c>
      <c r="X74" s="126">
        <f ca="1">OFFSET(RES!AA$95,$E74,0)</f>
        <v>4.5148163082321641E-2</v>
      </c>
      <c r="Y74" s="205">
        <f ca="1">OFFSET(RES!AB$95,$E74,0)</f>
        <v>4.4804196948319247E-2</v>
      </c>
      <c r="Z74" s="126">
        <f ca="1">OFFSET(RES!AC$95,$E74,0)</f>
        <v>4.4351447552836307E-2</v>
      </c>
      <c r="AA74" s="126">
        <f ca="1">OFFSET(RES!AD$95,$E74,0)</f>
        <v>4.3793995895063074E-2</v>
      </c>
      <c r="AB74" s="126">
        <f ca="1">OFFSET(RES!AE$95,$E74,0)</f>
        <v>4.3244734611238032E-2</v>
      </c>
      <c r="AC74" s="126">
        <f ca="1">OFFSET(RES!AF$95,$E74,0)</f>
        <v>4.2654488741521002E-2</v>
      </c>
      <c r="AD74" s="126">
        <f ca="1">OFFSET(RES!AG$95,$E74,0)</f>
        <v>4.2061294531020463E-2</v>
      </c>
      <c r="AE74" s="126">
        <f ca="1">OFFSET(RES!AH$95,$E74,0)</f>
        <v>4.1401445019977376E-2</v>
      </c>
      <c r="AF74" s="126">
        <f ca="1">OFFSET(RES!AI$95,$E74,0)</f>
        <v>4.0673547612636231E-2</v>
      </c>
      <c r="AG74" s="126">
        <f ca="1">OFFSET(RES!AJ$95,$E74,0)</f>
        <v>3.9964287240432508E-2</v>
      </c>
      <c r="AH74" s="126">
        <f ca="1">OFFSET(RES!AK$95,$E74,0)</f>
        <v>3.9277166040643942E-2</v>
      </c>
      <c r="AI74" s="126">
        <f ca="1">OFFSET(RES!AL$95,$E74,0)</f>
        <v>3.8582104193838014E-2</v>
      </c>
      <c r="AJ74" s="126">
        <f ca="1">OFFSET(RES!AM$95,$E74,0)</f>
        <v>3.504665297177488E-2</v>
      </c>
      <c r="AK74" s="126">
        <f ca="1">OFFSET(RES!AN$95,$E74,0)</f>
        <v>3.1392723187037563E-2</v>
      </c>
      <c r="AL74" s="126">
        <f ca="1">OFFSET(RES!AO$95,$E74,0)</f>
        <v>3.1392723187037563E-2</v>
      </c>
      <c r="AM74" s="126">
        <f ca="1">OFFSET(RES!AP$95,$E74,0)</f>
        <v>3.1392723187037563E-2</v>
      </c>
    </row>
    <row r="75" spans="1:39">
      <c r="A75" s="35" t="s">
        <v>374</v>
      </c>
      <c r="B75">
        <v>12.72538201427</v>
      </c>
      <c r="E75" s="129">
        <f>MATCH(F75,RES!$D$96:$D$134,0)</f>
        <v>18</v>
      </c>
      <c r="F75" s="4" t="str">
        <f t="shared" si="1"/>
        <v>RMEH</v>
      </c>
      <c r="G75" s="126">
        <f ca="1">OFFSET(RES!J$95,$E75,0)</f>
        <v>13.162661948752438</v>
      </c>
      <c r="H75" s="126">
        <f ca="1">OFFSET(RES!K$95,$E75,0)</f>
        <v>13.128003260433498</v>
      </c>
      <c r="I75" s="126">
        <f ca="1">OFFSET(RES!L$95,$E75,0)</f>
        <v>13.093344572114558</v>
      </c>
      <c r="J75" s="126">
        <f ca="1">OFFSET(RES!M$95,$E75,0)</f>
        <v>13.058685883795617</v>
      </c>
      <c r="K75" s="126">
        <f ca="1">OFFSET(RES!N$95,$E75,0)</f>
        <v>13.024027195476677</v>
      </c>
      <c r="L75" s="126">
        <f ca="1">OFFSET(RES!O$95,$E75,0)</f>
        <v>12.989368507157737</v>
      </c>
      <c r="M75" s="126">
        <f ca="1">OFFSET(RES!P$95,$E75,0)</f>
        <v>13.339840024412242</v>
      </c>
      <c r="N75" s="126">
        <f ca="1">OFFSET(RES!Q$95,$E75,0)</f>
        <v>13.700339432562368</v>
      </c>
      <c r="O75" s="203">
        <f ca="1">OFFSET(RES!R$95,$E75,0)</f>
        <v>14.397333369523793</v>
      </c>
      <c r="P75" s="126">
        <f ca="1">OFFSET(RES!S$95,$E75,0)</f>
        <v>13.295495689647158</v>
      </c>
      <c r="Q75" s="126">
        <f ca="1">OFFSET(RES!T$95,$E75,0)</f>
        <v>13.653481713836671</v>
      </c>
      <c r="R75" s="126">
        <f ca="1">OFFSET(RES!U$95,$E75,0)</f>
        <v>13.987018286133566</v>
      </c>
      <c r="S75" s="126">
        <f ca="1">OFFSET(RES!V$95,$E75,0)</f>
        <v>14.32256303037815</v>
      </c>
      <c r="T75" s="203">
        <f ca="1">OFFSET(RES!W$95,$E75,0)</f>
        <v>14.580553641508512</v>
      </c>
      <c r="U75" s="126">
        <f ca="1">OFFSET(RES!X$95,$E75,0)</f>
        <v>14.788451398640911</v>
      </c>
      <c r="V75" s="126">
        <f ca="1">OFFSET(RES!Y$95,$E75,0)</f>
        <v>15.042707803113476</v>
      </c>
      <c r="W75" s="126">
        <f ca="1">OFFSET(RES!Z$95,$E75,0)</f>
        <v>15.296078803901938</v>
      </c>
      <c r="X75" s="126">
        <f ca="1">OFFSET(RES!AA$95,$E75,0)</f>
        <v>15.510579901640901</v>
      </c>
      <c r="Y75" s="205">
        <f ca="1">OFFSET(RES!AB$95,$E75,0)</f>
        <v>15.769196140267214</v>
      </c>
      <c r="Z75" s="126">
        <f ca="1">OFFSET(RES!AC$95,$E75,0)</f>
        <v>15.985067618327916</v>
      </c>
      <c r="AA75" s="126">
        <f ca="1">OFFSET(RES!AD$95,$E75,0)</f>
        <v>16.230127713548583</v>
      </c>
      <c r="AB75" s="126">
        <f ca="1">OFFSET(RES!AE$95,$E75,0)</f>
        <v>16.483026889936912</v>
      </c>
      <c r="AC75" s="126">
        <f ca="1">OFFSET(RES!AF$95,$E75,0)</f>
        <v>16.727236256272491</v>
      </c>
      <c r="AD75" s="126">
        <f ca="1">OFFSET(RES!AG$95,$E75,0)</f>
        <v>16.996033955099996</v>
      </c>
      <c r="AE75" s="126">
        <f ca="1">OFFSET(RES!AH$95,$E75,0)</f>
        <v>17.226799663807324</v>
      </c>
      <c r="AF75" s="126">
        <f ca="1">OFFSET(RES!AI$95,$E75,0)</f>
        <v>17.46464005887136</v>
      </c>
      <c r="AG75" s="126">
        <f ca="1">OFFSET(RES!AJ$95,$E75,0)</f>
        <v>17.718724363753342</v>
      </c>
      <c r="AH75" s="126">
        <f ca="1">OFFSET(RES!AK$95,$E75,0)</f>
        <v>17.95987578223901</v>
      </c>
      <c r="AI75" s="126">
        <f ca="1">OFFSET(RES!AL$95,$E75,0)</f>
        <v>18.202102608048587</v>
      </c>
      <c r="AJ75" s="126">
        <f ca="1">OFFSET(RES!AM$95,$E75,0)</f>
        <v>19.31212274189938</v>
      </c>
      <c r="AK75" s="126">
        <f ca="1">OFFSET(RES!AN$95,$E75,0)</f>
        <v>20.248845956093721</v>
      </c>
      <c r="AL75" s="126">
        <f ca="1">OFFSET(RES!AO$95,$E75,0)</f>
        <v>20.248845956093721</v>
      </c>
      <c r="AM75" s="126">
        <f ca="1">OFFSET(RES!AP$95,$E75,0)</f>
        <v>20.248845956093721</v>
      </c>
    </row>
    <row r="76" spans="1:39">
      <c r="A76" s="35" t="s">
        <v>375</v>
      </c>
      <c r="B76">
        <v>5.0035172999329998</v>
      </c>
      <c r="E76" s="129">
        <f>MATCH(F76,RES!$D$96:$D$134,0)</f>
        <v>17</v>
      </c>
      <c r="F76" s="4" t="str">
        <f t="shared" si="1"/>
        <v>RMEK</v>
      </c>
      <c r="G76" s="126">
        <f ca="1">OFFSET(RES!J$95,$E76,0)</f>
        <v>9.0463558635584818</v>
      </c>
      <c r="H76" s="126">
        <f ca="1">OFFSET(RES!K$95,$E76,0)</f>
        <v>8.9629930777373428</v>
      </c>
      <c r="I76" s="126">
        <f ca="1">OFFSET(RES!L$95,$E76,0)</f>
        <v>8.8796302919162056</v>
      </c>
      <c r="J76" s="126">
        <f ca="1">OFFSET(RES!M$95,$E76,0)</f>
        <v>8.7962675060950666</v>
      </c>
      <c r="K76" s="126">
        <f ca="1">OFFSET(RES!N$95,$E76,0)</f>
        <v>8.7129047202739294</v>
      </c>
      <c r="L76" s="126">
        <f ca="1">OFFSET(RES!O$95,$E76,0)</f>
        <v>8.6295419344527904</v>
      </c>
      <c r="M76" s="126">
        <f ca="1">OFFSET(RES!P$95,$E76,0)</f>
        <v>8.8623791700206667</v>
      </c>
      <c r="N76" s="126">
        <f ca="1">OFFSET(RES!Q$95,$E76,0)</f>
        <v>9.1018784773397758</v>
      </c>
      <c r="O76" s="203">
        <f ca="1">OFFSET(RES!R$95,$E76,0)</f>
        <v>9.5649293488085139</v>
      </c>
      <c r="P76" s="126">
        <f ca="1">OFFSET(RES!S$95,$E76,0)</f>
        <v>8.8329188235688871</v>
      </c>
      <c r="Q76" s="126">
        <f ca="1">OFFSET(RES!T$95,$E76,0)</f>
        <v>9.070748353617951</v>
      </c>
      <c r="R76" s="126">
        <f ca="1">OFFSET(RES!U$95,$E76,0)</f>
        <v>9.2923347868401382</v>
      </c>
      <c r="S76" s="126">
        <f ca="1">OFFSET(RES!V$95,$E76,0)</f>
        <v>9.5152553575936949</v>
      </c>
      <c r="T76" s="203">
        <f ca="1">OFFSET(RES!W$95,$E76,0)</f>
        <v>9.6866525118293101</v>
      </c>
      <c r="U76" s="126">
        <f ca="1">OFFSET(RES!X$95,$E76,0)</f>
        <v>9.8247702665349461</v>
      </c>
      <c r="V76" s="126">
        <f ca="1">OFFSET(RES!Y$95,$E76,0)</f>
        <v>9.9936865847755243</v>
      </c>
      <c r="W76" s="126">
        <f ca="1">OFFSET(RES!Z$95,$E76,0)</f>
        <v>10.162014681331831</v>
      </c>
      <c r="X76" s="126">
        <f ca="1">OFFSET(RES!AA$95,$E76,0)</f>
        <v>10.304519393312596</v>
      </c>
      <c r="Y76" s="205">
        <f ca="1">OFFSET(RES!AB$95,$E76,0)</f>
        <v>10.476332185822596</v>
      </c>
      <c r="Z76" s="126">
        <f ca="1">OFFSET(RES!AC$95,$E76,0)</f>
        <v>10.619747315769107</v>
      </c>
      <c r="AA76" s="126">
        <f ca="1">OFFSET(RES!AD$95,$E76,0)</f>
        <v>10.782554027042439</v>
      </c>
      <c r="AB76" s="126">
        <f ca="1">OFFSET(RES!AE$95,$E76,0)</f>
        <v>10.950568665061914</v>
      </c>
      <c r="AC76" s="126">
        <f ca="1">OFFSET(RES!AF$95,$E76,0)</f>
        <v>11.112810191000433</v>
      </c>
      <c r="AD76" s="126">
        <f ca="1">OFFSET(RES!AG$95,$E76,0)</f>
        <v>11.291387079679675</v>
      </c>
      <c r="AE76" s="126">
        <f ca="1">OFFSET(RES!AH$95,$E76,0)</f>
        <v>11.444697254783742</v>
      </c>
      <c r="AF76" s="126">
        <f ca="1">OFFSET(RES!AI$95,$E76,0)</f>
        <v>11.602707527706627</v>
      </c>
      <c r="AG76" s="126">
        <f ca="1">OFFSET(RES!AJ$95,$E76,0)</f>
        <v>11.771509510855932</v>
      </c>
      <c r="AH76" s="126">
        <f ca="1">OFFSET(RES!AK$95,$E76,0)</f>
        <v>11.931719476200136</v>
      </c>
      <c r="AI76" s="126">
        <f ca="1">OFFSET(RES!AL$95,$E76,0)</f>
        <v>12.09264389295075</v>
      </c>
      <c r="AJ76" s="126">
        <f ca="1">OFFSET(RES!AM$95,$E76,0)</f>
        <v>12.830090466113553</v>
      </c>
      <c r="AK76" s="126">
        <f ca="1">OFFSET(RES!AN$95,$E76,0)</f>
        <v>13.452406497367196</v>
      </c>
      <c r="AL76" s="126">
        <f ca="1">OFFSET(RES!AO$95,$E76,0)</f>
        <v>13.452406497367196</v>
      </c>
      <c r="AM76" s="126">
        <f ca="1">OFFSET(RES!AP$95,$E76,0)</f>
        <v>13.452406497367196</v>
      </c>
    </row>
    <row r="77" spans="1:39">
      <c r="A77" s="35" t="s">
        <v>376</v>
      </c>
      <c r="B77">
        <v>15.793352715539999</v>
      </c>
      <c r="E77" s="129">
        <f>MATCH(F77,RES!$D$96:$D$134,0)</f>
        <v>15</v>
      </c>
      <c r="F77" s="4" t="str">
        <f t="shared" si="1"/>
        <v>RMEL</v>
      </c>
      <c r="G77" s="126">
        <f ca="1">OFFSET(RES!J$95,$E77,0)</f>
        <v>16.048370490489006</v>
      </c>
      <c r="H77" s="126">
        <f ca="1">OFFSET(RES!K$95,$E77,0)</f>
        <v>17.624996355408708</v>
      </c>
      <c r="I77" s="126">
        <f ca="1">OFFSET(RES!L$95,$E77,0)</f>
        <v>19.20162222032841</v>
      </c>
      <c r="J77" s="126">
        <f ca="1">OFFSET(RES!M$95,$E77,0)</f>
        <v>20.778248085248109</v>
      </c>
      <c r="K77" s="126">
        <f ca="1">OFFSET(RES!N$95,$E77,0)</f>
        <v>22.354873950167811</v>
      </c>
      <c r="L77" s="126">
        <f ca="1">OFFSET(RES!O$95,$E77,0)</f>
        <v>23.931499815087513</v>
      </c>
      <c r="M77" s="126">
        <f ca="1">OFFSET(RES!P$95,$E77,0)</f>
        <v>24.577205497064881</v>
      </c>
      <c r="N77" s="126">
        <f ca="1">OFFSET(RES!Q$95,$E77,0)</f>
        <v>25.241386478205715</v>
      </c>
      <c r="O77" s="203">
        <f ca="1">OFFSET(RES!R$95,$E77,0)</f>
        <v>26.525522059109278</v>
      </c>
      <c r="P77" s="126">
        <f ca="1">OFFSET(RES!S$95,$E77,0)</f>
        <v>24.495505879516418</v>
      </c>
      <c r="Q77" s="126">
        <f ca="1">OFFSET(RES!T$95,$E77,0)</f>
        <v>25.155056223859514</v>
      </c>
      <c r="R77" s="126">
        <f ca="1">OFFSET(RES!U$95,$E77,0)</f>
        <v>25.769561110209423</v>
      </c>
      <c r="S77" s="126">
        <f ca="1">OFFSET(RES!V$95,$E77,0)</f>
        <v>26.387765835128722</v>
      </c>
      <c r="T77" s="203">
        <f ca="1">OFFSET(RES!W$95,$E77,0)</f>
        <v>26.863085498217682</v>
      </c>
      <c r="U77" s="126">
        <f ca="1">OFFSET(RES!X$95,$E77,0)</f>
        <v>27.246114521809513</v>
      </c>
      <c r="V77" s="126">
        <f ca="1">OFFSET(RES!Y$95,$E77,0)</f>
        <v>27.714554314957816</v>
      </c>
      <c r="W77" s="126">
        <f ca="1">OFFSET(RES!Z$95,$E77,0)</f>
        <v>28.181362848042109</v>
      </c>
      <c r="X77" s="126">
        <f ca="1">OFFSET(RES!AA$95,$E77,0)</f>
        <v>28.576557809063296</v>
      </c>
      <c r="Y77" s="205">
        <f ca="1">OFFSET(RES!AB$95,$E77,0)</f>
        <v>29.053030122821568</v>
      </c>
      <c r="Z77" s="126">
        <f ca="1">OFFSET(RES!AC$95,$E77,0)</f>
        <v>29.450749860655289</v>
      </c>
      <c r="AA77" s="126">
        <f ca="1">OFFSET(RES!AD$95,$E77,0)</f>
        <v>29.902246453444</v>
      </c>
      <c r="AB77" s="126">
        <f ca="1">OFFSET(RES!AE$95,$E77,0)</f>
        <v>30.368185701348011</v>
      </c>
      <c r="AC77" s="126">
        <f ca="1">OFFSET(RES!AF$95,$E77,0)</f>
        <v>30.818114918621514</v>
      </c>
      <c r="AD77" s="126">
        <f ca="1">OFFSET(RES!AG$95,$E77,0)</f>
        <v>31.31334546629915</v>
      </c>
      <c r="AE77" s="126">
        <f ca="1">OFFSET(RES!AH$95,$E77,0)</f>
        <v>31.73850620542321</v>
      </c>
      <c r="AF77" s="126">
        <f ca="1">OFFSET(RES!AI$95,$E77,0)</f>
        <v>32.176701285296325</v>
      </c>
      <c r="AG77" s="126">
        <f ca="1">OFFSET(RES!AJ$95,$E77,0)</f>
        <v>32.644824003652424</v>
      </c>
      <c r="AH77" s="126">
        <f ca="1">OFFSET(RES!AK$95,$E77,0)</f>
        <v>33.089119284344299</v>
      </c>
      <c r="AI77" s="126">
        <f ca="1">OFFSET(RES!AL$95,$E77,0)</f>
        <v>33.535395886157303</v>
      </c>
      <c r="AJ77" s="126">
        <f ca="1">OFFSET(RES!AM$95,$E77,0)</f>
        <v>35.580487347944334</v>
      </c>
      <c r="AK77" s="126">
        <f ca="1">OFFSET(RES!AN$95,$E77,0)</f>
        <v>37.30629806883713</v>
      </c>
      <c r="AL77" s="126">
        <f ca="1">OFFSET(RES!AO$95,$E77,0)</f>
        <v>37.30629806883713</v>
      </c>
      <c r="AM77" s="126">
        <f ca="1">OFFSET(RES!AP$95,$E77,0)</f>
        <v>37.30629806883713</v>
      </c>
    </row>
    <row r="78" spans="1:39">
      <c r="A78" s="35" t="s">
        <v>377</v>
      </c>
      <c r="B78">
        <v>8.1991938940679994</v>
      </c>
      <c r="E78" s="129">
        <f>MATCH(F78,RES!$D$96:$D$134,0)</f>
        <v>22</v>
      </c>
      <c r="F78" s="4" t="str">
        <f t="shared" si="1"/>
        <v>RMEO</v>
      </c>
      <c r="G78" s="126">
        <f ca="1">OFFSET(RES!J$95,$E78,0)</f>
        <v>5.817816552719238</v>
      </c>
      <c r="H78" s="126">
        <f ca="1">OFFSET(RES!K$95,$E78,0)</f>
        <v>6.4222279709223784</v>
      </c>
      <c r="I78" s="126">
        <f ca="1">OFFSET(RES!L$95,$E78,0)</f>
        <v>7.0266393891255188</v>
      </c>
      <c r="J78" s="126">
        <f ca="1">OFFSET(RES!M$95,$E78,0)</f>
        <v>7.6310508073286591</v>
      </c>
      <c r="K78" s="126">
        <f ca="1">OFFSET(RES!N$95,$E78,0)</f>
        <v>8.2354622255317995</v>
      </c>
      <c r="L78" s="126">
        <f ca="1">OFFSET(RES!O$95,$E78,0)</f>
        <v>8.8398736437349399</v>
      </c>
      <c r="M78" s="126">
        <f ca="1">OFFSET(RES!P$95,$E78,0)</f>
        <v>9.0783859260333966</v>
      </c>
      <c r="N78" s="126">
        <f ca="1">OFFSET(RES!Q$95,$E78,0)</f>
        <v>9.3237226577561341</v>
      </c>
      <c r="O78" s="203">
        <f ca="1">OFFSET(RES!R$95,$E78,0)</f>
        <v>9.7980596765106007</v>
      </c>
      <c r="P78" s="126">
        <f ca="1">OFFSET(RES!S$95,$E78,0)</f>
        <v>9.0482075292989581</v>
      </c>
      <c r="Q78" s="126">
        <f ca="1">OFFSET(RES!T$95,$E78,0)</f>
        <v>9.2918337855187669</v>
      </c>
      <c r="R78" s="126">
        <f ca="1">OFFSET(RES!U$95,$E78,0)</f>
        <v>9.5188210446025554</v>
      </c>
      <c r="S78" s="126">
        <f ca="1">OFFSET(RES!V$95,$E78,0)</f>
        <v>9.7471749587521916</v>
      </c>
      <c r="T78" s="203">
        <f ca="1">OFFSET(RES!W$95,$E78,0)</f>
        <v>9.9227496529650505</v>
      </c>
      <c r="U78" s="126">
        <f ca="1">OFFSET(RES!X$95,$E78,0)</f>
        <v>10.064233813865837</v>
      </c>
      <c r="V78" s="126">
        <f ca="1">OFFSET(RES!Y$95,$E78,0)</f>
        <v>10.237267205551454</v>
      </c>
      <c r="W78" s="126">
        <f ca="1">OFFSET(RES!Z$95,$E78,0)</f>
        <v>10.409698038560961</v>
      </c>
      <c r="X78" s="126">
        <f ca="1">OFFSET(RES!AA$95,$E78,0)</f>
        <v>10.555676082020886</v>
      </c>
      <c r="Y78" s="205">
        <f ca="1">OFFSET(RES!AB$95,$E78,0)</f>
        <v>10.731676545046849</v>
      </c>
      <c r="Z78" s="126">
        <f ca="1">OFFSET(RES!AC$95,$E78,0)</f>
        <v>10.878587196499332</v>
      </c>
      <c r="AA78" s="126">
        <f ca="1">OFFSET(RES!AD$95,$E78,0)</f>
        <v>11.04536206901747</v>
      </c>
      <c r="AB78" s="126">
        <f ca="1">OFFSET(RES!AE$95,$E78,0)</f>
        <v>11.217471803424155</v>
      </c>
      <c r="AC78" s="126">
        <f ca="1">OFFSET(RES!AF$95,$E78,0)</f>
        <v>11.383667715090954</v>
      </c>
      <c r="AD78" s="126">
        <f ca="1">OFFSET(RES!AG$95,$E78,0)</f>
        <v>11.566597138646264</v>
      </c>
      <c r="AE78" s="126">
        <f ca="1">OFFSET(RES!AH$95,$E78,0)</f>
        <v>11.723644011645181</v>
      </c>
      <c r="AF78" s="126">
        <f ca="1">OFFSET(RES!AI$95,$E78,0)</f>
        <v>11.885505540062326</v>
      </c>
      <c r="AG78" s="126">
        <f ca="1">OFFSET(RES!AJ$95,$E78,0)</f>
        <v>12.058421809916034</v>
      </c>
      <c r="AH78" s="126">
        <f ca="1">OFFSET(RES!AK$95,$E78,0)</f>
        <v>12.222536644847851</v>
      </c>
      <c r="AI78" s="126">
        <f ca="1">OFFSET(RES!AL$95,$E78,0)</f>
        <v>12.387383344831745</v>
      </c>
      <c r="AJ78" s="126">
        <f ca="1">OFFSET(RES!AM$95,$E78,0)</f>
        <v>13.142804035209082</v>
      </c>
      <c r="AK78" s="126">
        <f ca="1">OFFSET(RES!AN$95,$E78,0)</f>
        <v>13.780288055164961</v>
      </c>
      <c r="AL78" s="126">
        <f ca="1">OFFSET(RES!AO$95,$E78,0)</f>
        <v>13.780288055164961</v>
      </c>
      <c r="AM78" s="126">
        <f ca="1">OFFSET(RES!AP$95,$E78,0)</f>
        <v>13.780288055164961</v>
      </c>
    </row>
    <row r="79" spans="1:39">
      <c r="A79" s="35" t="s">
        <v>378</v>
      </c>
      <c r="B79">
        <v>3.5984677195130002</v>
      </c>
      <c r="E79" s="129">
        <f>MATCH(F79,RES!$D$96:$D$134,0)</f>
        <v>21</v>
      </c>
      <c r="F79" s="4" t="str">
        <f t="shared" si="1"/>
        <v>RMER</v>
      </c>
      <c r="G79" s="126">
        <f ca="1">OFFSET(RES!J$95,$E79,0)</f>
        <v>3.2555704876676663</v>
      </c>
      <c r="H79" s="126">
        <f ca="1">OFFSET(RES!K$95,$E79,0)</f>
        <v>3.5442533514995933</v>
      </c>
      <c r="I79" s="126">
        <f ca="1">OFFSET(RES!L$95,$E79,0)</f>
        <v>3.8329362153315207</v>
      </c>
      <c r="J79" s="126">
        <f ca="1">OFFSET(RES!M$95,$E79,0)</f>
        <v>4.1216190791634482</v>
      </c>
      <c r="K79" s="126">
        <f ca="1">OFFSET(RES!N$95,$E79,0)</f>
        <v>4.4103019429953747</v>
      </c>
      <c r="L79" s="126">
        <f ca="1">OFFSET(RES!O$95,$E79,0)</f>
        <v>4.6989848068273021</v>
      </c>
      <c r="M79" s="126">
        <f ca="1">OFFSET(RES!P$95,$E79,0)</f>
        <v>4.8257700569260376</v>
      </c>
      <c r="N79" s="126">
        <f ca="1">OFFSET(RES!Q$95,$E79,0)</f>
        <v>4.9561829588953836</v>
      </c>
      <c r="O79" s="203">
        <f ca="1">OFFSET(RES!R$95,$E79,0)</f>
        <v>5.2083248485051605</v>
      </c>
      <c r="P79" s="126">
        <f ca="1">OFFSET(RES!S$95,$E79,0)</f>
        <v>4.8097282181549552</v>
      </c>
      <c r="Q79" s="126">
        <f ca="1">OFFSET(RES!T$95,$E79,0)</f>
        <v>4.9392318878519132</v>
      </c>
      <c r="R79" s="126">
        <f ca="1">OFFSET(RES!U$95,$E79,0)</f>
        <v>5.0598908163349048</v>
      </c>
      <c r="S79" s="126">
        <f ca="1">OFFSET(RES!V$95,$E79,0)</f>
        <v>5.1812762135039208</v>
      </c>
      <c r="T79" s="203">
        <f ca="1">OFFSET(RES!W$95,$E79,0)</f>
        <v>5.2746059208979048</v>
      </c>
      <c r="U79" s="126">
        <f ca="1">OFFSET(RES!X$95,$E79,0)</f>
        <v>5.3498142269522209</v>
      </c>
      <c r="V79" s="126">
        <f ca="1">OFFSET(RES!Y$95,$E79,0)</f>
        <v>5.4417930618737769</v>
      </c>
      <c r="W79" s="126">
        <f ca="1">OFFSET(RES!Z$95,$E79,0)</f>
        <v>5.5334515965084314</v>
      </c>
      <c r="X79" s="126">
        <f ca="1">OFFSET(RES!AA$95,$E79,0)</f>
        <v>5.6110487020773236</v>
      </c>
      <c r="Y79" s="205">
        <f ca="1">OFFSET(RES!AB$95,$E79,0)</f>
        <v>5.7046047341072272</v>
      </c>
      <c r="Z79" s="126">
        <f ca="1">OFFSET(RES!AC$95,$E79,0)</f>
        <v>5.7826975832765788</v>
      </c>
      <c r="AA79" s="126">
        <f ca="1">OFFSET(RES!AD$95,$E79,0)</f>
        <v>5.8713495961567288</v>
      </c>
      <c r="AB79" s="126">
        <f ca="1">OFFSET(RES!AE$95,$E79,0)</f>
        <v>5.9628374453815045</v>
      </c>
      <c r="AC79" s="126">
        <f ca="1">OFFSET(RES!AF$95,$E79,0)</f>
        <v>6.0511817017988561</v>
      </c>
      <c r="AD79" s="126">
        <f ca="1">OFFSET(RES!AG$95,$E79,0)</f>
        <v>6.1484209403503352</v>
      </c>
      <c r="AE79" s="126">
        <f ca="1">OFFSET(RES!AH$95,$E79,0)</f>
        <v>6.2319018700471815</v>
      </c>
      <c r="AF79" s="126">
        <f ca="1">OFFSET(RES!AI$95,$E79,0)</f>
        <v>6.317942111513875</v>
      </c>
      <c r="AG79" s="126">
        <f ca="1">OFFSET(RES!AJ$95,$E79,0)</f>
        <v>6.4098586883386677</v>
      </c>
      <c r="AH79" s="126">
        <f ca="1">OFFSET(RES!AK$95,$E79,0)</f>
        <v>6.4970967131113566</v>
      </c>
      <c r="AI79" s="126">
        <f ca="1">OFFSET(RES!AL$95,$E79,0)</f>
        <v>6.5847237731688182</v>
      </c>
      <c r="AJ79" s="126">
        <f ca="1">OFFSET(RES!AM$95,$E79,0)</f>
        <v>6.9862804571110004</v>
      </c>
      <c r="AK79" s="126">
        <f ca="1">OFFSET(RES!AN$95,$E79,0)</f>
        <v>7.3251459030544375</v>
      </c>
      <c r="AL79" s="126">
        <f ca="1">OFFSET(RES!AO$95,$E79,0)</f>
        <v>7.3251459030544375</v>
      </c>
      <c r="AM79" s="126">
        <f ca="1">OFFSET(RES!AP$95,$E79,0)</f>
        <v>7.3251459030544375</v>
      </c>
    </row>
    <row r="80" spans="1:39">
      <c r="A80" s="35" t="s">
        <v>379</v>
      </c>
      <c r="B80">
        <v>16.347656033450001</v>
      </c>
      <c r="E80" s="129">
        <f>MATCH(F80,RES!$D$96:$D$134,0)</f>
        <v>20</v>
      </c>
      <c r="F80" s="4" t="str">
        <f t="shared" si="1"/>
        <v>RMEW</v>
      </c>
      <c r="G80" s="126">
        <f ca="1">OFFSET(RES!J$95,$E80,0)</f>
        <v>6.0852856077195092</v>
      </c>
      <c r="H80" s="126">
        <f ca="1">OFFSET(RES!K$95,$E80,0)</f>
        <v>5.9110738828389984</v>
      </c>
      <c r="I80" s="126">
        <f ca="1">OFFSET(RES!L$95,$E80,0)</f>
        <v>5.7368621579584875</v>
      </c>
      <c r="J80" s="126">
        <f ca="1">OFFSET(RES!M$95,$E80,0)</f>
        <v>5.5626504330779776</v>
      </c>
      <c r="K80" s="126">
        <f ca="1">OFFSET(RES!N$95,$E80,0)</f>
        <v>5.3884387081974667</v>
      </c>
      <c r="L80" s="126">
        <f ca="1">OFFSET(RES!O$95,$E80,0)</f>
        <v>5.2142269833169559</v>
      </c>
      <c r="M80" s="126">
        <f ca="1">OFFSET(RES!P$95,$E80,0)</f>
        <v>5.3549141954124071</v>
      </c>
      <c r="N80" s="126">
        <f ca="1">OFFSET(RES!Q$95,$E80,0)</f>
        <v>5.4996268302422191</v>
      </c>
      <c r="O80" s="203">
        <f ca="1">OFFSET(RES!R$95,$E80,0)</f>
        <v>5.7794159971528289</v>
      </c>
      <c r="P80" s="126">
        <f ca="1">OFFSET(RES!S$95,$E80,0)</f>
        <v>5.3371133741667913</v>
      </c>
      <c r="Q80" s="126">
        <f ca="1">OFFSET(RES!T$95,$E80,0)</f>
        <v>5.4808170796972577</v>
      </c>
      <c r="R80" s="126">
        <f ca="1">OFFSET(RES!U$95,$E80,0)</f>
        <v>5.6147062209773111</v>
      </c>
      <c r="S80" s="126">
        <f ca="1">OFFSET(RES!V$95,$E80,0)</f>
        <v>5.7494014880017383</v>
      </c>
      <c r="T80" s="203">
        <f ca="1">OFFSET(RES!W$95,$E80,0)</f>
        <v>5.8529647678684293</v>
      </c>
      <c r="U80" s="126">
        <f ca="1">OFFSET(RES!X$95,$E80,0)</f>
        <v>5.9364196405524616</v>
      </c>
      <c r="V80" s="126">
        <f ca="1">OFFSET(RES!Y$95,$E80,0)</f>
        <v>6.0384839252135256</v>
      </c>
      <c r="W80" s="126">
        <f ca="1">OFFSET(RES!Z$95,$E80,0)</f>
        <v>6.1401927887639909</v>
      </c>
      <c r="X80" s="126">
        <f ca="1">OFFSET(RES!AA$95,$E80,0)</f>
        <v>6.2262983920629722</v>
      </c>
      <c r="Y80" s="205">
        <f ca="1">OFFSET(RES!AB$95,$E80,0)</f>
        <v>6.3301128129893005</v>
      </c>
      <c r="Z80" s="126">
        <f ca="1">OFFSET(RES!AC$95,$E80,0)</f>
        <v>6.4167685180154823</v>
      </c>
      <c r="AA80" s="126">
        <f ca="1">OFFSET(RES!AD$95,$E80,0)</f>
        <v>6.5151411956656471</v>
      </c>
      <c r="AB80" s="126">
        <f ca="1">OFFSET(RES!AE$95,$E80,0)</f>
        <v>6.6166606582058023</v>
      </c>
      <c r="AC80" s="126">
        <f ca="1">OFFSET(RES!AF$95,$E80,0)</f>
        <v>6.7146918339957598</v>
      </c>
      <c r="AD80" s="126">
        <f ca="1">OFFSET(RES!AG$95,$E80,0)</f>
        <v>6.8225933238570686</v>
      </c>
      <c r="AE80" s="126">
        <f ca="1">OFFSET(RES!AH$95,$E80,0)</f>
        <v>6.9152279107119226</v>
      </c>
      <c r="AF80" s="126">
        <f ca="1">OFFSET(RES!AI$95,$E80,0)</f>
        <v>7.0107024370510809</v>
      </c>
      <c r="AG80" s="126">
        <f ca="1">OFFSET(RES!AJ$95,$E80,0)</f>
        <v>7.112697637035045</v>
      </c>
      <c r="AH80" s="126">
        <f ca="1">OFFSET(RES!AK$95,$E80,0)</f>
        <v>7.2095012832354151</v>
      </c>
      <c r="AI80" s="126">
        <f ca="1">OFFSET(RES!AL$95,$E80,0)</f>
        <v>7.3067366223147197</v>
      </c>
      <c r="AJ80" s="126">
        <f ca="1">OFFSET(RES!AM$95,$E80,0)</f>
        <v>7.7523238678194186</v>
      </c>
      <c r="AK80" s="126">
        <f ca="1">OFFSET(RES!AN$95,$E80,0)</f>
        <v>8.1283458011920882</v>
      </c>
      <c r="AL80" s="126">
        <f ca="1">OFFSET(RES!AO$95,$E80,0)</f>
        <v>8.1283458011920882</v>
      </c>
      <c r="AM80" s="126">
        <f ca="1">OFFSET(RES!AP$95,$E80,0)</f>
        <v>8.1283458011920882</v>
      </c>
    </row>
    <row r="81" spans="1:39" s="185" customFormat="1">
      <c r="A81" s="35" t="s">
        <v>544</v>
      </c>
      <c r="B81" s="185">
        <v>17.347656033450001</v>
      </c>
      <c r="E81" s="129">
        <f>MATCH(F81,RES!$D$96:$D$134,0)</f>
        <v>19</v>
      </c>
      <c r="F81" s="185" t="str">
        <f>A81</f>
        <v>RMEWG</v>
      </c>
      <c r="G81" s="126">
        <f ca="1">OFFSET(RES!J$95,$E81,0)</f>
        <v>8.7188816642673164</v>
      </c>
      <c r="H81" s="126">
        <f ca="1">OFFSET(RES!K$95,$E81,0)</f>
        <v>9.2261548464638548</v>
      </c>
      <c r="I81" s="126">
        <f ca="1">OFFSET(RES!L$95,$E81,0)</f>
        <v>9.7334280286603914</v>
      </c>
      <c r="J81" s="126">
        <f ca="1">OFFSET(RES!M$95,$E81,0)</f>
        <v>10.24070121085693</v>
      </c>
      <c r="K81" s="126">
        <f ca="1">OFFSET(RES!N$95,$E81,0)</f>
        <v>10.747974393053468</v>
      </c>
      <c r="L81" s="126">
        <f ca="1">OFFSET(RES!O$95,$E81,0)</f>
        <v>11.255247575250005</v>
      </c>
      <c r="M81" s="126">
        <f ca="1">OFFSET(RES!P$95,$E81,0)</f>
        <v>11.558930059321442</v>
      </c>
      <c r="N81" s="126">
        <f ca="1">OFFSET(RES!Q$95,$E81,0)</f>
        <v>11.871301679791282</v>
      </c>
      <c r="O81" s="203">
        <f ca="1">OFFSET(RES!R$95,$E81,0)</f>
        <v>12.475244767142</v>
      </c>
      <c r="P81" s="126">
        <f ca="1">OFFSET(RES!S$95,$E81,0)</f>
        <v>11.520505830609649</v>
      </c>
      <c r="Q81" s="126">
        <f ca="1">OFFSET(RES!T$95,$E81,0)</f>
        <v>11.830699611663139</v>
      </c>
      <c r="R81" s="126">
        <f ca="1">OFFSET(RES!U$95,$E81,0)</f>
        <v>12.119708018386929</v>
      </c>
      <c r="S81" s="126">
        <f ca="1">OFFSET(RES!V$95,$E81,0)</f>
        <v>12.410456499882827</v>
      </c>
      <c r="T81" s="203">
        <f ca="1">OFFSET(RES!W$95,$E81,0)</f>
        <v>12.634004565268928</v>
      </c>
      <c r="U81" s="126">
        <f ca="1">OFFSET(RES!X$95,$E81,0)</f>
        <v>12.814147327834709</v>
      </c>
      <c r="V81" s="126">
        <f ca="1">OFFSET(RES!Y$95,$E81,0)</f>
        <v>13.034459714719006</v>
      </c>
      <c r="W81" s="126">
        <f ca="1">OFFSET(RES!Z$95,$E81,0)</f>
        <v>13.254004902053676</v>
      </c>
      <c r="X81" s="126">
        <f ca="1">OFFSET(RES!AA$95,$E81,0)</f>
        <v>13.439869438800367</v>
      </c>
      <c r="Y81" s="205">
        <f ca="1">OFFSET(RES!AB$95,$E81,0)</f>
        <v>13.663959608473752</v>
      </c>
      <c r="Z81" s="126">
        <f ca="1">OFFSET(RES!AC$95,$E81,0)</f>
        <v>13.851011575524305</v>
      </c>
      <c r="AA81" s="126">
        <f ca="1">OFFSET(RES!AD$95,$E81,0)</f>
        <v>14.063355388928557</v>
      </c>
      <c r="AB81" s="126">
        <f ca="1">OFFSET(RES!AE$95,$E81,0)</f>
        <v>14.282491741882048</v>
      </c>
      <c r="AC81" s="126">
        <f ca="1">OFFSET(RES!AF$95,$E81,0)</f>
        <v>14.494098401342608</v>
      </c>
      <c r="AD81" s="126">
        <f ca="1">OFFSET(RES!AG$95,$E81,0)</f>
        <v>14.727010774741972</v>
      </c>
      <c r="AE81" s="126">
        <f ca="1">OFFSET(RES!AH$95,$E81,0)</f>
        <v>14.926968546511073</v>
      </c>
      <c r="AF81" s="126">
        <f ca="1">OFFSET(RES!AI$95,$E81,0)</f>
        <v>15.133056512093532</v>
      </c>
      <c r="AG81" s="126">
        <f ca="1">OFFSET(RES!AJ$95,$E81,0)</f>
        <v>15.353219775215688</v>
      </c>
      <c r="AH81" s="126">
        <f ca="1">OFFSET(RES!AK$95,$E81,0)</f>
        <v>15.562176732336679</v>
      </c>
      <c r="AI81" s="126">
        <f ca="1">OFFSET(RES!AL$95,$E81,0)</f>
        <v>15.77206552657263</v>
      </c>
      <c r="AJ81" s="126">
        <f ca="1">OFFSET(RES!AM$95,$E81,0)</f>
        <v>16.733894534127408</v>
      </c>
      <c r="AK81" s="126">
        <f ca="1">OFFSET(RES!AN$95,$E81,0)</f>
        <v>17.545562297608868</v>
      </c>
      <c r="AL81" s="126">
        <f ca="1">OFFSET(RES!AO$95,$E81,0)</f>
        <v>17.545562297608868</v>
      </c>
      <c r="AM81" s="126">
        <f ca="1">OFFSET(RES!AP$95,$E81,0)</f>
        <v>17.545562297608868</v>
      </c>
    </row>
    <row r="82" spans="1:39">
      <c r="A82" s="35" t="s">
        <v>380</v>
      </c>
      <c r="B82">
        <v>0.2282739655271</v>
      </c>
      <c r="E82" s="129">
        <f>MATCH(F82,RES!$D$96:$D$134,0)</f>
        <v>16</v>
      </c>
      <c r="F82" s="4" t="str">
        <f t="shared" si="1"/>
        <v>RMNL</v>
      </c>
      <c r="G82" s="126">
        <f ca="1">OFFSET(RES!J$95,$E82,0)</f>
        <v>3.3422499241462768E-2</v>
      </c>
      <c r="H82" s="126">
        <f ca="1">OFFSET(RES!K$95,$E82,0)</f>
        <v>4.0890728552561373E-2</v>
      </c>
      <c r="I82" s="126">
        <f ca="1">OFFSET(RES!L$95,$E82,0)</f>
        <v>4.8358957863659985E-2</v>
      </c>
      <c r="J82" s="126">
        <f ca="1">OFFSET(RES!M$95,$E82,0)</f>
        <v>5.5827187174758597E-2</v>
      </c>
      <c r="K82" s="126">
        <f ca="1">OFFSET(RES!N$95,$E82,0)</f>
        <v>6.3295416485857195E-2</v>
      </c>
      <c r="L82" s="126">
        <f ca="1">OFFSET(RES!O$95,$E82,0)</f>
        <v>7.0763645796955807E-2</v>
      </c>
      <c r="M82" s="126">
        <f ca="1">OFFSET(RES!P$95,$E82,0)</f>
        <v>7.2672948954784697E-2</v>
      </c>
      <c r="N82" s="126">
        <f ca="1">OFFSET(RES!Q$95,$E82,0)</f>
        <v>7.46368821832777E-2</v>
      </c>
      <c r="O82" s="203">
        <f ca="1">OFFSET(RES!R$95,$E82,0)</f>
        <v>7.8433974555442321E-2</v>
      </c>
      <c r="P82" s="126">
        <f ca="1">OFFSET(RES!S$95,$E82,0)</f>
        <v>7.2431369327823694E-2</v>
      </c>
      <c r="Q82" s="126">
        <f ca="1">OFFSET(RES!T$95,$E82,0)</f>
        <v>7.4381610111434363E-2</v>
      </c>
      <c r="R82" s="126">
        <f ca="1">OFFSET(RES!U$95,$E82,0)</f>
        <v>7.6198654862250567E-2</v>
      </c>
      <c r="S82" s="126">
        <f ca="1">OFFSET(RES!V$95,$E82,0)</f>
        <v>7.8026639757564742E-2</v>
      </c>
      <c r="T82" s="203">
        <f ca="1">OFFSET(RES!W$95,$E82,0)</f>
        <v>7.9432124267062559E-2</v>
      </c>
      <c r="U82" s="126">
        <f ca="1">OFFSET(RES!X$95,$E82,0)</f>
        <v>8.0564712293924062E-2</v>
      </c>
      <c r="V82" s="126">
        <f ca="1">OFFSET(RES!Y$95,$E82,0)</f>
        <v>8.1949853545231988E-2</v>
      </c>
      <c r="W82" s="126">
        <f ca="1">OFFSET(RES!Z$95,$E82,0)</f>
        <v>8.3330171283167831E-2</v>
      </c>
      <c r="X82" s="126">
        <f ca="1">OFFSET(RES!AA$95,$E82,0)</f>
        <v>8.4498733072379817E-2</v>
      </c>
      <c r="Y82" s="205">
        <f ca="1">OFFSET(RES!AB$95,$E82,0)</f>
        <v>8.5907625883251182E-2</v>
      </c>
      <c r="Z82" s="126">
        <f ca="1">OFFSET(RES!AC$95,$E82,0)</f>
        <v>8.7083653247686577E-2</v>
      </c>
      <c r="AA82" s="126">
        <f ca="1">OFFSET(RES!AD$95,$E82,0)</f>
        <v>8.8418694729311159E-2</v>
      </c>
      <c r="AB82" s="126">
        <f ca="1">OFFSET(RES!AE$95,$E82,0)</f>
        <v>8.9796442056321257E-2</v>
      </c>
      <c r="AC82" s="126">
        <f ca="1">OFFSET(RES!AF$95,$E82,0)</f>
        <v>9.1126848926381745E-2</v>
      </c>
      <c r="AD82" s="126">
        <f ca="1">OFFSET(RES!AG$95,$E82,0)</f>
        <v>9.2591208424719545E-2</v>
      </c>
      <c r="AE82" s="126">
        <f ca="1">OFFSET(RES!AH$95,$E82,0)</f>
        <v>9.3848376766971928E-2</v>
      </c>
      <c r="AF82" s="126">
        <f ca="1">OFFSET(RES!AI$95,$E82,0)</f>
        <v>9.5144086674905107E-2</v>
      </c>
      <c r="AG82" s="126">
        <f ca="1">OFFSET(RES!AJ$95,$E82,0)</f>
        <v>9.6528290359889996E-2</v>
      </c>
      <c r="AH82" s="126">
        <f ca="1">OFFSET(RES!AK$95,$E82,0)</f>
        <v>9.7842038103034698E-2</v>
      </c>
      <c r="AI82" s="126">
        <f ca="1">OFFSET(RES!AL$95,$E82,0)</f>
        <v>9.9161644463779994E-2</v>
      </c>
      <c r="AJ82" s="126">
        <f ca="1">OFFSET(RES!AM$95,$E82,0)</f>
        <v>0.10520882616749583</v>
      </c>
      <c r="AK82" s="126">
        <f ca="1">OFFSET(RES!AN$95,$E82,0)</f>
        <v>0.11031191872372807</v>
      </c>
      <c r="AL82" s="126">
        <f ca="1">OFFSET(RES!AO$95,$E82,0)</f>
        <v>0.11031191872372807</v>
      </c>
      <c r="AM82" s="126">
        <f ca="1">OFFSET(RES!AP$95,$E82,0)</f>
        <v>0.11031191872372807</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67.529572350001246</v>
      </c>
      <c r="Q84" s="24">
        <f ca="1">OFFSET(OtherTRA!T$46,$E84,0)</f>
        <v>68.850835520963543</v>
      </c>
      <c r="R84" s="24">
        <f ca="1">OFFSET(OtherTRA!U$46,$E84,0)</f>
        <v>70.172098691925839</v>
      </c>
      <c r="S84" s="24">
        <f ca="1">OFFSET(OtherTRA!V$46,$E84,0)</f>
        <v>71.493361862888136</v>
      </c>
      <c r="T84" s="24">
        <f ca="1">OFFSET(OtherTRA!W$46,$E84,0)</f>
        <v>72.814625033850433</v>
      </c>
      <c r="U84" s="24">
        <f ca="1">OFFSET(OtherTRA!X$46,$E84,0)</f>
        <v>74.13588820481273</v>
      </c>
      <c r="V84" s="24">
        <f ca="1">OFFSET(OtherTRA!Y$46,$E84,0)</f>
        <v>75.457151375775027</v>
      </c>
      <c r="W84" s="24">
        <f ca="1">OFFSET(OtherTRA!Z$46,$E84,0)</f>
        <v>76.778414546737324</v>
      </c>
      <c r="X84" s="24">
        <f ca="1">OFFSET(OtherTRA!AA$46,$E84,0)</f>
        <v>78.09967771769962</v>
      </c>
      <c r="Y84" s="24">
        <f ca="1">OFFSET(OtherTRA!AB$46,$E84,0)</f>
        <v>79.420940888661903</v>
      </c>
      <c r="Z84" s="24">
        <f ca="1">OFFSET(OtherTRA!AC$46,$E84,0)</f>
        <v>81.476083769488625</v>
      </c>
      <c r="AA84" s="24">
        <f ca="1">OFFSET(OtherTRA!AD$46,$E84,0)</f>
        <v>83.531226650315347</v>
      </c>
      <c r="AB84" s="24">
        <f ca="1">OFFSET(OtherTRA!AE$46,$E84,0)</f>
        <v>85.586369531142068</v>
      </c>
      <c r="AC84" s="24">
        <f ca="1">OFFSET(OtherTRA!AF$46,$E84,0)</f>
        <v>87.64151241196879</v>
      </c>
      <c r="AD84" s="24">
        <f ca="1">OFFSET(OtherTRA!AG$46,$E84,0)</f>
        <v>89.696655292795512</v>
      </c>
      <c r="AE84" s="24">
        <f ca="1">OFFSET(OtherTRA!AH$46,$E84,0)</f>
        <v>91.751798173622234</v>
      </c>
      <c r="AF84" s="24">
        <f ca="1">OFFSET(OtherTRA!AI$46,$E84,0)</f>
        <v>93.806941054448956</v>
      </c>
      <c r="AG84" s="24">
        <f ca="1">OFFSET(OtherTRA!AJ$46,$E84,0)</f>
        <v>95.862083935275678</v>
      </c>
      <c r="AH84" s="24">
        <f ca="1">OFFSET(OtherTRA!AK$46,$E84,0)</f>
        <v>97.917226816102399</v>
      </c>
      <c r="AI84" s="24">
        <f ca="1">OFFSET(OtherTRA!AL$46,$E84,0)</f>
        <v>99.972369696929164</v>
      </c>
      <c r="AJ84" s="24">
        <f ca="1">OFFSET(OtherTRA!AM$46,$E84,0)</f>
        <v>111.90345348893879</v>
      </c>
      <c r="AK84" s="24">
        <f ca="1">OFFSET(OtherTRA!AN$46,$E84,0)</f>
        <v>123.83453728094844</v>
      </c>
      <c r="AL84" s="24">
        <f ca="1">OFFSET(OtherTRA!AO$46,$E84,0)</f>
        <v>123.83453728094844</v>
      </c>
      <c r="AM84" s="24">
        <f ca="1">OFFSET(OtherTRA!AP$46,$E84,0)</f>
        <v>123.83453728094844</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22.510230327310424</v>
      </c>
      <c r="Q85" s="24">
        <f ca="1">OFFSET(OtherTRA!T$46,$E85,0)</f>
        <v>22.950658679902432</v>
      </c>
      <c r="R85" s="24">
        <f ca="1">OFFSET(OtherTRA!U$46,$E85,0)</f>
        <v>23.39108703249444</v>
      </c>
      <c r="S85" s="24">
        <f ca="1">OFFSET(OtherTRA!V$46,$E85,0)</f>
        <v>23.831515385086448</v>
      </c>
      <c r="T85" s="24">
        <f ca="1">OFFSET(OtherTRA!W$46,$E85,0)</f>
        <v>24.271943737678455</v>
      </c>
      <c r="U85" s="24">
        <f ca="1">OFFSET(OtherTRA!X$46,$E85,0)</f>
        <v>24.712372090270463</v>
      </c>
      <c r="V85" s="24">
        <f ca="1">OFFSET(OtherTRA!Y$46,$E85,0)</f>
        <v>25.152800442862471</v>
      </c>
      <c r="W85" s="24">
        <f ca="1">OFFSET(OtherTRA!Z$46,$E85,0)</f>
        <v>25.593228795454479</v>
      </c>
      <c r="X85" s="24">
        <f ca="1">OFFSET(OtherTRA!AA$46,$E85,0)</f>
        <v>26.033657148046487</v>
      </c>
      <c r="Y85" s="24">
        <f ca="1">OFFSET(OtherTRA!AB$46,$E85,0)</f>
        <v>26.474085500638484</v>
      </c>
      <c r="Z85" s="24">
        <f ca="1">OFFSET(OtherTRA!AC$46,$E85,0)</f>
        <v>27.159144475440968</v>
      </c>
      <c r="AA85" s="24">
        <f ca="1">OFFSET(OtherTRA!AD$46,$E85,0)</f>
        <v>27.844203450243448</v>
      </c>
      <c r="AB85" s="24">
        <f ca="1">OFFSET(OtherTRA!AE$46,$E85,0)</f>
        <v>28.529262425045928</v>
      </c>
      <c r="AC85" s="24">
        <f ca="1">OFFSET(OtherTRA!AF$46,$E85,0)</f>
        <v>29.214321399848409</v>
      </c>
      <c r="AD85" s="24">
        <f ca="1">OFFSET(OtherTRA!AG$46,$E85,0)</f>
        <v>29.899380374650889</v>
      </c>
      <c r="AE85" s="24">
        <f ca="1">OFFSET(OtherTRA!AH$46,$E85,0)</f>
        <v>30.584439349453369</v>
      </c>
      <c r="AF85" s="24">
        <f ca="1">OFFSET(OtherTRA!AI$46,$E85,0)</f>
        <v>31.269498324255849</v>
      </c>
      <c r="AG85" s="24">
        <f ca="1">OFFSET(OtherTRA!AJ$46,$E85,0)</f>
        <v>31.95455729905833</v>
      </c>
      <c r="AH85" s="24">
        <f ca="1">OFFSET(OtherTRA!AK$46,$E85,0)</f>
        <v>32.63961627386081</v>
      </c>
      <c r="AI85" s="24">
        <f ca="1">OFFSET(OtherTRA!AL$46,$E85,0)</f>
        <v>33.324675248663304</v>
      </c>
      <c r="AJ85" s="24">
        <f ca="1">OFFSET(OtherTRA!AM$46,$E85,0)</f>
        <v>37.301769059069642</v>
      </c>
      <c r="AK85" s="24">
        <f ca="1">OFFSET(OtherTRA!AN$46,$E85,0)</f>
        <v>41.278862869475986</v>
      </c>
      <c r="AL85" s="24">
        <f ca="1">OFFSET(OtherTRA!AO$46,$E85,0)</f>
        <v>41.278862869475986</v>
      </c>
      <c r="AM85" s="24">
        <f ca="1">OFFSET(OtherTRA!AP$46,$E85,0)</f>
        <v>41.278862869475986</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1.1970828216744815</v>
      </c>
      <c r="Q86" s="24">
        <f ca="1">OFFSET(OtherTRA!T$46,$E86,0)</f>
        <v>1.2205045817986606</v>
      </c>
      <c r="R86" s="24">
        <f ca="1">OFFSET(OtherTRA!U$46,$E86,0)</f>
        <v>1.2439263419228397</v>
      </c>
      <c r="S86" s="24">
        <f ca="1">OFFSET(OtherTRA!V$46,$E86,0)</f>
        <v>1.2673481020470188</v>
      </c>
      <c r="T86" s="24">
        <f ca="1">OFFSET(OtherTRA!W$46,$E86,0)</f>
        <v>1.2907698621711978</v>
      </c>
      <c r="U86" s="24">
        <f ca="1">OFFSET(OtherTRA!X$46,$E86,0)</f>
        <v>1.3141916222953769</v>
      </c>
      <c r="V86" s="24">
        <f ca="1">OFFSET(OtherTRA!Y$46,$E86,0)</f>
        <v>1.337613382419556</v>
      </c>
      <c r="W86" s="24">
        <f ca="1">OFFSET(OtherTRA!Z$46,$E86,0)</f>
        <v>1.361035142543735</v>
      </c>
      <c r="X86" s="24">
        <f ca="1">OFFSET(OtherTRA!AA$46,$E86,0)</f>
        <v>1.3844569026679141</v>
      </c>
      <c r="Y86" s="24">
        <f ca="1">OFFSET(OtherTRA!AB$46,$E86,0)</f>
        <v>1.4078786627920923</v>
      </c>
      <c r="Z86" s="24">
        <f ca="1">OFFSET(OtherTRA!AC$46,$E86,0)</f>
        <v>1.4443097573942223</v>
      </c>
      <c r="AA86" s="24">
        <f ca="1">OFFSET(OtherTRA!AD$46,$E86,0)</f>
        <v>1.4807408519963523</v>
      </c>
      <c r="AB86" s="24">
        <f ca="1">OFFSET(OtherTRA!AE$46,$E86,0)</f>
        <v>1.5171719465984823</v>
      </c>
      <c r="AC86" s="24">
        <f ca="1">OFFSET(OtherTRA!AF$46,$E86,0)</f>
        <v>1.5536030412006123</v>
      </c>
      <c r="AD86" s="24">
        <f ca="1">OFFSET(OtherTRA!AG$46,$E86,0)</f>
        <v>1.5900341358027423</v>
      </c>
      <c r="AE86" s="24">
        <f ca="1">OFFSET(OtherTRA!AH$46,$E86,0)</f>
        <v>1.6264652304048723</v>
      </c>
      <c r="AF86" s="24">
        <f ca="1">OFFSET(OtherTRA!AI$46,$E86,0)</f>
        <v>1.6628963250070024</v>
      </c>
      <c r="AG86" s="24">
        <f ca="1">OFFSET(OtherTRA!AJ$46,$E86,0)</f>
        <v>1.6993274196091324</v>
      </c>
      <c r="AH86" s="24">
        <f ca="1">OFFSET(OtherTRA!AK$46,$E86,0)</f>
        <v>1.7357585142112624</v>
      </c>
      <c r="AI86" s="24">
        <f ca="1">OFFSET(OtherTRA!AL$46,$E86,0)</f>
        <v>1.7721896088133926</v>
      </c>
      <c r="AJ86" s="24">
        <f ca="1">OFFSET(OtherTRA!AM$46,$E86,0)</f>
        <v>1.9836894740479651</v>
      </c>
      <c r="AK86" s="24">
        <f ca="1">OFFSET(OtherTRA!AN$46,$E86,0)</f>
        <v>2.1951893392825377</v>
      </c>
      <c r="AL86" s="24">
        <f ca="1">OFFSET(OtherTRA!AO$46,$E86,0)</f>
        <v>2.1951893392825377</v>
      </c>
      <c r="AM86" s="24">
        <f ca="1">OFFSET(OtherTRA!AP$46,$E86,0)</f>
        <v>2.1951893392825377</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46.18259757022156</v>
      </c>
      <c r="Q87" s="24">
        <f ca="1">OFFSET(FTRA!T$136,$E87,0)</f>
        <v>46.767958670858199</v>
      </c>
      <c r="R87" s="24">
        <f ca="1">OFFSET(FTRA!U$136,$E87,0)</f>
        <v>47.353319771494839</v>
      </c>
      <c r="S87" s="24">
        <f ca="1">OFFSET(FTRA!V$136,$E87,0)</f>
        <v>47.938680872131478</v>
      </c>
      <c r="T87" s="24">
        <f ca="1">OFFSET(FTRA!W$136,$E87,0)</f>
        <v>48.524041972768117</v>
      </c>
      <c r="U87" s="24">
        <f ca="1">OFFSET(FTRA!X$136,$E87,0)</f>
        <v>49.109403073404756</v>
      </c>
      <c r="V87" s="24">
        <f ca="1">OFFSET(FTRA!Y$136,$E87,0)</f>
        <v>49.694764174041396</v>
      </c>
      <c r="W87" s="24">
        <f ca="1">OFFSET(FTRA!Z$136,$E87,0)</f>
        <v>50.280125274678035</v>
      </c>
      <c r="X87" s="24">
        <f ca="1">OFFSET(FTRA!AA$136,$E87,0)</f>
        <v>50.865486375314674</v>
      </c>
      <c r="Y87" s="24">
        <f ca="1">OFFSET(FTRA!AB$136,$E87,0)</f>
        <v>51.450847475951299</v>
      </c>
      <c r="Z87" s="24">
        <f ca="1">OFFSET(FTRA!AC$136,$E87,0)</f>
        <v>52.745189260236408</v>
      </c>
      <c r="AA87" s="24">
        <f ca="1">OFFSET(FTRA!AD$136,$E87,0)</f>
        <v>54.039531044521517</v>
      </c>
      <c r="AB87" s="24">
        <f ca="1">OFFSET(FTRA!AE$136,$E87,0)</f>
        <v>55.333872828806626</v>
      </c>
      <c r="AC87" s="24">
        <f ca="1">OFFSET(FTRA!AF$136,$E87,0)</f>
        <v>56.628214613091735</v>
      </c>
      <c r="AD87" s="24">
        <f ca="1">OFFSET(FTRA!AG$136,$E87,0)</f>
        <v>57.922556397376844</v>
      </c>
      <c r="AE87" s="24">
        <f ca="1">OFFSET(FTRA!AH$136,$E87,0)</f>
        <v>59.216898181661954</v>
      </c>
      <c r="AF87" s="24">
        <f ca="1">OFFSET(FTRA!AI$136,$E87,0)</f>
        <v>60.511239965947063</v>
      </c>
      <c r="AG87" s="24">
        <f ca="1">OFFSET(FTRA!AJ$136,$E87,0)</f>
        <v>61.805581750232172</v>
      </c>
      <c r="AH87" s="24">
        <f ca="1">OFFSET(FTRA!AK$136,$E87,0)</f>
        <v>63.099923534517281</v>
      </c>
      <c r="AI87" s="24">
        <f ca="1">OFFSET(FTRA!AL$136,$E87,0)</f>
        <v>64.394265318802397</v>
      </c>
      <c r="AJ87" s="24">
        <f ca="1">OFFSET(FTRA!AM$136,$E87,0)</f>
        <v>73.090427681060348</v>
      </c>
      <c r="AK87" s="24">
        <f ca="1">OFFSET(FTRA!AN$136,$E87,0)</f>
        <v>81.786590043318284</v>
      </c>
      <c r="AL87" s="24">
        <f ca="1">OFFSET(FTRA!AO$136,$E87,0)</f>
        <v>81.786590043318284</v>
      </c>
      <c r="AM87" s="24">
        <f ca="1">OFFSET(FTRA!AP$136,$E87,0)</f>
        <v>81.786590043318284</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3.5438771031743235</v>
      </c>
      <c r="Q88" s="24">
        <f ca="1">OFFSET(FTRA!T$136,$E88,0)</f>
        <v>3.6001383677329724</v>
      </c>
      <c r="R88" s="24">
        <f ca="1">OFFSET(FTRA!U$136,$E88,0)</f>
        <v>3.6563996322916212</v>
      </c>
      <c r="S88" s="24">
        <f ca="1">OFFSET(FTRA!V$136,$E88,0)</f>
        <v>3.7126608968502701</v>
      </c>
      <c r="T88" s="24">
        <f ca="1">OFFSET(FTRA!W$136,$E88,0)</f>
        <v>3.768922161408919</v>
      </c>
      <c r="U88" s="24">
        <f ca="1">OFFSET(FTRA!X$136,$E88,0)</f>
        <v>3.8251834259675679</v>
      </c>
      <c r="V88" s="24">
        <f ca="1">OFFSET(FTRA!Y$136,$E88,0)</f>
        <v>3.8814446905262168</v>
      </c>
      <c r="W88" s="24">
        <f ca="1">OFFSET(FTRA!Z$136,$E88,0)</f>
        <v>3.9377059550848656</v>
      </c>
      <c r="X88" s="24">
        <f ca="1">OFFSET(FTRA!AA$136,$E88,0)</f>
        <v>3.9939672196435145</v>
      </c>
      <c r="Y88" s="24">
        <f ca="1">OFFSET(FTRA!AB$136,$E88,0)</f>
        <v>4.0502284842021643</v>
      </c>
      <c r="Z88" s="24">
        <f ca="1">OFFSET(FTRA!AC$136,$E88,0)</f>
        <v>4.1521195165210187</v>
      </c>
      <c r="AA88" s="24">
        <f ca="1">OFFSET(FTRA!AD$136,$E88,0)</f>
        <v>4.2540105488398732</v>
      </c>
      <c r="AB88" s="24">
        <f ca="1">OFFSET(FTRA!AE$136,$E88,0)</f>
        <v>4.3559015811587276</v>
      </c>
      <c r="AC88" s="24">
        <f ca="1">OFFSET(FTRA!AF$136,$E88,0)</f>
        <v>4.457792613477582</v>
      </c>
      <c r="AD88" s="24">
        <f ca="1">OFFSET(FTRA!AG$136,$E88,0)</f>
        <v>4.5596836457964365</v>
      </c>
      <c r="AE88" s="24">
        <f ca="1">OFFSET(FTRA!AH$136,$E88,0)</f>
        <v>4.6615746781152909</v>
      </c>
      <c r="AF88" s="24">
        <f ca="1">OFFSET(FTRA!AI$136,$E88,0)</f>
        <v>4.7634657104341454</v>
      </c>
      <c r="AG88" s="24">
        <f ca="1">OFFSET(FTRA!AJ$136,$E88,0)</f>
        <v>4.8653567427529998</v>
      </c>
      <c r="AH88" s="24">
        <f ca="1">OFFSET(FTRA!AK$136,$E88,0)</f>
        <v>4.9672477750718542</v>
      </c>
      <c r="AI88" s="24">
        <f ca="1">OFFSET(FTRA!AL$136,$E88,0)</f>
        <v>5.0691388073907069</v>
      </c>
      <c r="AJ88" s="24">
        <f ca="1">OFFSET(FTRA!AM$136,$E88,0)</f>
        <v>5.7537037121636887</v>
      </c>
      <c r="AK88" s="24">
        <f ca="1">OFFSET(FTRA!AN$136,$E88,0)</f>
        <v>6.4382686169366741</v>
      </c>
      <c r="AL88" s="24">
        <f ca="1">OFFSET(FTRA!AO$136,$E88,0)</f>
        <v>6.4382686169366741</v>
      </c>
      <c r="AM88" s="24">
        <f ca="1">OFFSET(FTRA!AP$136,$E88,0)</f>
        <v>6.4382686169366741</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0.97346238082083314</v>
      </c>
      <c r="Q89" s="24">
        <f ca="1">OFFSET(FTRA!T$136,$E89,0)</f>
        <v>0.98891670470136384</v>
      </c>
      <c r="R89" s="24">
        <f ca="1">OFFSET(FTRA!U$136,$E89,0)</f>
        <v>1.0043710285818945</v>
      </c>
      <c r="S89" s="24">
        <f ca="1">OFFSET(FTRA!V$136,$E89,0)</f>
        <v>1.0198253524624252</v>
      </c>
      <c r="T89" s="24">
        <f ca="1">OFFSET(FTRA!W$136,$E89,0)</f>
        <v>1.0352796763429559</v>
      </c>
      <c r="U89" s="24">
        <f ca="1">OFFSET(FTRA!X$136,$E89,0)</f>
        <v>1.0507340002234866</v>
      </c>
      <c r="V89" s="24">
        <f ca="1">OFFSET(FTRA!Y$136,$E89,0)</f>
        <v>1.0661883241040173</v>
      </c>
      <c r="W89" s="24">
        <f ca="1">OFFSET(FTRA!Z$136,$E89,0)</f>
        <v>1.081642647984548</v>
      </c>
      <c r="X89" s="24">
        <f ca="1">OFFSET(FTRA!AA$136,$E89,0)</f>
        <v>1.0970969718650787</v>
      </c>
      <c r="Y89" s="24">
        <f ca="1">OFFSET(FTRA!AB$136,$E89,0)</f>
        <v>1.1125512957456096</v>
      </c>
      <c r="Z89" s="24">
        <f ca="1">OFFSET(FTRA!AC$136,$E89,0)</f>
        <v>1.1405395933128588</v>
      </c>
      <c r="AA89" s="24">
        <f ca="1">OFFSET(FTRA!AD$136,$E89,0)</f>
        <v>1.168527890880108</v>
      </c>
      <c r="AB89" s="24">
        <f ca="1">OFFSET(FTRA!AE$136,$E89,0)</f>
        <v>1.1965161884473572</v>
      </c>
      <c r="AC89" s="24">
        <f ca="1">OFFSET(FTRA!AF$136,$E89,0)</f>
        <v>1.2245044860146064</v>
      </c>
      <c r="AD89" s="24">
        <f ca="1">OFFSET(FTRA!AG$136,$E89,0)</f>
        <v>1.2524927835818556</v>
      </c>
      <c r="AE89" s="24">
        <f ca="1">OFFSET(FTRA!AH$136,$E89,0)</f>
        <v>1.2804810811491047</v>
      </c>
      <c r="AF89" s="24">
        <f ca="1">OFFSET(FTRA!AI$136,$E89,0)</f>
        <v>1.3084693787163539</v>
      </c>
      <c r="AG89" s="24">
        <f ca="1">OFFSET(FTRA!AJ$136,$E89,0)</f>
        <v>1.3364576762836031</v>
      </c>
      <c r="AH89" s="24">
        <f ca="1">OFFSET(FTRA!AK$136,$E89,0)</f>
        <v>1.3644459738508523</v>
      </c>
      <c r="AI89" s="24">
        <f ca="1">OFFSET(FTRA!AL$136,$E89,0)</f>
        <v>1.3924342714181026</v>
      </c>
      <c r="AJ89" s="24">
        <f ca="1">OFFSET(FTRA!AM$136,$E89,0)</f>
        <v>1.5804763966458057</v>
      </c>
      <c r="AK89" s="24">
        <f ca="1">OFFSET(FTRA!AN$136,$E89,0)</f>
        <v>1.7685185218735087</v>
      </c>
      <c r="AL89" s="24">
        <f ca="1">OFFSET(FTRA!AO$136,$E89,0)</f>
        <v>1.7685185218735087</v>
      </c>
      <c r="AM89" s="24">
        <f ca="1">OFFSET(FTRA!AP$136,$E89,0)</f>
        <v>1.7685185218735087</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3.2021294527239688</v>
      </c>
      <c r="Q90" s="24">
        <f ca="1">OFFSET(FTRA!T$136,$E90,0)</f>
        <v>3.2529652596794008</v>
      </c>
      <c r="R90" s="24">
        <f ca="1">OFFSET(FTRA!U$136,$E90,0)</f>
        <v>3.3038010666348328</v>
      </c>
      <c r="S90" s="24">
        <f ca="1">OFFSET(FTRA!V$136,$E90,0)</f>
        <v>3.3546368735902647</v>
      </c>
      <c r="T90" s="24">
        <f ca="1">OFFSET(FTRA!W$136,$E90,0)</f>
        <v>3.4054726805456967</v>
      </c>
      <c r="U90" s="24">
        <f ca="1">OFFSET(FTRA!X$136,$E90,0)</f>
        <v>3.4563084875011287</v>
      </c>
      <c r="V90" s="24">
        <f ca="1">OFFSET(FTRA!Y$136,$E90,0)</f>
        <v>3.5071442944565607</v>
      </c>
      <c r="W90" s="24">
        <f ca="1">OFFSET(FTRA!Z$136,$E90,0)</f>
        <v>3.5579801014119927</v>
      </c>
      <c r="X90" s="24">
        <f ca="1">OFFSET(FTRA!AA$136,$E90,0)</f>
        <v>3.6088159083674247</v>
      </c>
      <c r="Y90" s="24">
        <f ca="1">OFFSET(FTRA!AB$136,$E90,0)</f>
        <v>3.6596517153228549</v>
      </c>
      <c r="Z90" s="24">
        <f ca="1">OFFSET(FTRA!AC$136,$E90,0)</f>
        <v>3.7517170624152829</v>
      </c>
      <c r="AA90" s="24">
        <f ca="1">OFFSET(FTRA!AD$136,$E90,0)</f>
        <v>3.8437824095077113</v>
      </c>
      <c r="AB90" s="24">
        <f ca="1">OFFSET(FTRA!AE$136,$E90,0)</f>
        <v>3.9358477566001397</v>
      </c>
      <c r="AC90" s="24">
        <f ca="1">OFFSET(FTRA!AF$136,$E90,0)</f>
        <v>4.0279131036925682</v>
      </c>
      <c r="AD90" s="24">
        <f ca="1">OFFSET(FTRA!AG$136,$E90,0)</f>
        <v>4.1199784507849966</v>
      </c>
      <c r="AE90" s="24">
        <f ca="1">OFFSET(FTRA!AH$136,$E90,0)</f>
        <v>4.212043797877425</v>
      </c>
      <c r="AF90" s="24">
        <f ca="1">OFFSET(FTRA!AI$136,$E90,0)</f>
        <v>4.3041091449698534</v>
      </c>
      <c r="AG90" s="24">
        <f ca="1">OFFSET(FTRA!AJ$136,$E90,0)</f>
        <v>4.3961744920622818</v>
      </c>
      <c r="AH90" s="24">
        <f ca="1">OFFSET(FTRA!AK$136,$E90,0)</f>
        <v>4.4882398391547103</v>
      </c>
      <c r="AI90" s="24">
        <f ca="1">OFFSET(FTRA!AL$136,$E90,0)</f>
        <v>4.5803051862471369</v>
      </c>
      <c r="AJ90" s="24">
        <f ca="1">OFFSET(FTRA!AM$136,$E90,0)</f>
        <v>5.1988552600945841</v>
      </c>
      <c r="AK90" s="24">
        <f ca="1">OFFSET(FTRA!AN$136,$E90,0)</f>
        <v>5.8174053339420286</v>
      </c>
      <c r="AL90" s="24">
        <f ca="1">OFFSET(FTRA!AO$136,$E90,0)</f>
        <v>5.8174053339420286</v>
      </c>
      <c r="AM90" s="24">
        <f ca="1">OFFSET(FTRA!AP$136,$E90,0)</f>
        <v>5.8174053339420286</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0.58077321340944388</v>
      </c>
      <c r="Q91" s="24">
        <f ca="1">OFFSET(FTRA!T$136,$E91,0)</f>
        <v>0.58999335125760388</v>
      </c>
      <c r="R91" s="24">
        <f ca="1">OFFSET(FTRA!U$136,$E91,0)</f>
        <v>0.59921348910576389</v>
      </c>
      <c r="S91" s="24">
        <f ca="1">OFFSET(FTRA!V$136,$E91,0)</f>
        <v>0.60843362695392389</v>
      </c>
      <c r="T91" s="24">
        <f ca="1">OFFSET(FTRA!W$136,$E91,0)</f>
        <v>0.61765376480208389</v>
      </c>
      <c r="U91" s="24">
        <f ca="1">OFFSET(FTRA!X$136,$E91,0)</f>
        <v>0.6268739026502439</v>
      </c>
      <c r="V91" s="24">
        <f ca="1">OFFSET(FTRA!Y$136,$E91,0)</f>
        <v>0.6360940404984039</v>
      </c>
      <c r="W91" s="24">
        <f ca="1">OFFSET(FTRA!Z$136,$E91,0)</f>
        <v>0.6453141783465639</v>
      </c>
      <c r="X91" s="24">
        <f ca="1">OFFSET(FTRA!AA$136,$E91,0)</f>
        <v>0.65453431619472391</v>
      </c>
      <c r="Y91" s="24">
        <f ca="1">OFFSET(FTRA!AB$136,$E91,0)</f>
        <v>0.66375445404288413</v>
      </c>
      <c r="Z91" s="24">
        <f ca="1">OFFSET(FTRA!AC$136,$E91,0)</f>
        <v>0.68045243214275153</v>
      </c>
      <c r="AA91" s="24">
        <f ca="1">OFFSET(FTRA!AD$136,$E91,0)</f>
        <v>0.69715041024261892</v>
      </c>
      <c r="AB91" s="24">
        <f ca="1">OFFSET(FTRA!AE$136,$E91,0)</f>
        <v>0.71384838834248632</v>
      </c>
      <c r="AC91" s="24">
        <f ca="1">OFFSET(FTRA!AF$136,$E91,0)</f>
        <v>0.73054636644235371</v>
      </c>
      <c r="AD91" s="24">
        <f ca="1">OFFSET(FTRA!AG$136,$E91,0)</f>
        <v>0.74724434454222111</v>
      </c>
      <c r="AE91" s="24">
        <f ca="1">OFFSET(FTRA!AH$136,$E91,0)</f>
        <v>0.7639423226420885</v>
      </c>
      <c r="AF91" s="24">
        <f ca="1">OFFSET(FTRA!AI$136,$E91,0)</f>
        <v>0.78064030074195589</v>
      </c>
      <c r="AG91" s="24">
        <f ca="1">OFFSET(FTRA!AJ$136,$E91,0)</f>
        <v>0.79733827884182329</v>
      </c>
      <c r="AH91" s="24">
        <f ca="1">OFFSET(FTRA!AK$136,$E91,0)</f>
        <v>0.81403625694169068</v>
      </c>
      <c r="AI91" s="24">
        <f ca="1">OFFSET(FTRA!AL$136,$E91,0)</f>
        <v>0.83073423504155852</v>
      </c>
      <c r="AJ91" s="24">
        <f ca="1">OFFSET(FTRA!AM$136,$E91,0)</f>
        <v>0.94292124039121283</v>
      </c>
      <c r="AK91" s="24">
        <f ca="1">OFFSET(FTRA!AN$136,$E91,0)</f>
        <v>1.0551082457408674</v>
      </c>
      <c r="AL91" s="24">
        <f ca="1">OFFSET(FTRA!AO$136,$E91,0)</f>
        <v>1.0551082457408674</v>
      </c>
      <c r="AM91" s="24">
        <f ca="1">OFFSET(FTRA!AP$136,$E91,0)</f>
        <v>1.0551082457408674</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0.28920702340251186</v>
      </c>
      <c r="Q92" s="24">
        <f ca="1">OFFSET(FTRA!T$136,$E92,0)</f>
        <v>0.29379836570422252</v>
      </c>
      <c r="R92" s="24">
        <f ca="1">OFFSET(FTRA!U$136,$E92,0)</f>
        <v>0.29838970800593317</v>
      </c>
      <c r="S92" s="24">
        <f ca="1">OFFSET(FTRA!V$136,$E92,0)</f>
        <v>0.30298105030764383</v>
      </c>
      <c r="T92" s="24">
        <f ca="1">OFFSET(FTRA!W$136,$E92,0)</f>
        <v>0.30757239260935448</v>
      </c>
      <c r="U92" s="24">
        <f ca="1">OFFSET(FTRA!X$136,$E92,0)</f>
        <v>0.31216373491106514</v>
      </c>
      <c r="V92" s="24">
        <f ca="1">OFFSET(FTRA!Y$136,$E92,0)</f>
        <v>0.31675507721277579</v>
      </c>
      <c r="W92" s="24">
        <f ca="1">OFFSET(FTRA!Z$136,$E92,0)</f>
        <v>0.32134641951448645</v>
      </c>
      <c r="X92" s="24">
        <f ca="1">OFFSET(FTRA!AA$136,$E92,0)</f>
        <v>0.3259377618161971</v>
      </c>
      <c r="Y92" s="24">
        <f ca="1">OFFSET(FTRA!AB$136,$E92,0)</f>
        <v>0.33052910411790765</v>
      </c>
      <c r="Z92" s="24">
        <f ca="1">OFFSET(FTRA!AC$136,$E92,0)</f>
        <v>0.33884417862823712</v>
      </c>
      <c r="AA92" s="24">
        <f ca="1">OFFSET(FTRA!AD$136,$E92,0)</f>
        <v>0.34715925313856655</v>
      </c>
      <c r="AB92" s="24">
        <f ca="1">OFFSET(FTRA!AE$136,$E92,0)</f>
        <v>0.35547432764889597</v>
      </c>
      <c r="AC92" s="24">
        <f ca="1">OFFSET(FTRA!AF$136,$E92,0)</f>
        <v>0.36378940215922539</v>
      </c>
      <c r="AD92" s="24">
        <f ca="1">OFFSET(FTRA!AG$136,$E92,0)</f>
        <v>0.37210447666955482</v>
      </c>
      <c r="AE92" s="24">
        <f ca="1">OFFSET(FTRA!AH$136,$E92,0)</f>
        <v>0.38041955117988424</v>
      </c>
      <c r="AF92" s="24">
        <f ca="1">OFFSET(FTRA!AI$136,$E92,0)</f>
        <v>0.38873462569021366</v>
      </c>
      <c r="AG92" s="24">
        <f ca="1">OFFSET(FTRA!AJ$136,$E92,0)</f>
        <v>0.39704970020054309</v>
      </c>
      <c r="AH92" s="24">
        <f ca="1">OFFSET(FTRA!AK$136,$E92,0)</f>
        <v>0.40536477471087251</v>
      </c>
      <c r="AI92" s="24">
        <f ca="1">OFFSET(FTRA!AL$136,$E92,0)</f>
        <v>0.41367984922120216</v>
      </c>
      <c r="AJ92" s="24">
        <f ca="1">OFFSET(FTRA!AM$136,$E92,0)</f>
        <v>0.46954549373180976</v>
      </c>
      <c r="AK92" s="24">
        <f ca="1">OFFSET(FTRA!AN$136,$E92,0)</f>
        <v>0.52541113824241736</v>
      </c>
      <c r="AL92" s="24">
        <f ca="1">OFFSET(FTRA!AO$136,$E92,0)</f>
        <v>0.52541113824241736</v>
      </c>
      <c r="AM92" s="24">
        <f ca="1">OFFSET(FTRA!AP$136,$E92,0)</f>
        <v>0.52541113824241736</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6.4658673224803351</v>
      </c>
      <c r="Q93" s="24">
        <f ca="1">OFFSET(FTRA!T$136,$E93,0)</f>
        <v>6.5685170085276718</v>
      </c>
      <c r="R93" s="24">
        <f ca="1">OFFSET(FTRA!U$136,$E93,0)</f>
        <v>6.6711666945750085</v>
      </c>
      <c r="S93" s="24">
        <f ca="1">OFFSET(FTRA!V$136,$E93,0)</f>
        <v>6.7738163806223453</v>
      </c>
      <c r="T93" s="24">
        <f ca="1">OFFSET(FTRA!W$136,$E93,0)</f>
        <v>6.876466066669682</v>
      </c>
      <c r="U93" s="24">
        <f ca="1">OFFSET(FTRA!X$136,$E93,0)</f>
        <v>6.9791157527170187</v>
      </c>
      <c r="V93" s="24">
        <f ca="1">OFFSET(FTRA!Y$136,$E93,0)</f>
        <v>7.0817654387643554</v>
      </c>
      <c r="W93" s="24">
        <f ca="1">OFFSET(FTRA!Z$136,$E93,0)</f>
        <v>7.1844151248116921</v>
      </c>
      <c r="X93" s="24">
        <f ca="1">OFFSET(FTRA!AA$136,$E93,0)</f>
        <v>7.2870648108590288</v>
      </c>
      <c r="Y93" s="24">
        <f ca="1">OFFSET(FTRA!AB$136,$E93,0)</f>
        <v>7.389714496906362</v>
      </c>
      <c r="Z93" s="24">
        <f ca="1">OFFSET(FTRA!AC$136,$E93,0)</f>
        <v>7.5756165124514707</v>
      </c>
      <c r="AA93" s="24">
        <f ca="1">OFFSET(FTRA!AD$136,$E93,0)</f>
        <v>7.7615185279965795</v>
      </c>
      <c r="AB93" s="24">
        <f ca="1">OFFSET(FTRA!AE$136,$E93,0)</f>
        <v>7.9474205435416883</v>
      </c>
      <c r="AC93" s="24">
        <f ca="1">OFFSET(FTRA!AF$136,$E93,0)</f>
        <v>8.1333225590867961</v>
      </c>
      <c r="AD93" s="24">
        <f ca="1">OFFSET(FTRA!AG$136,$E93,0)</f>
        <v>8.3192245746319049</v>
      </c>
      <c r="AE93" s="24">
        <f ca="1">OFFSET(FTRA!AH$136,$E93,0)</f>
        <v>8.5051265901770137</v>
      </c>
      <c r="AF93" s="24">
        <f ca="1">OFFSET(FTRA!AI$136,$E93,0)</f>
        <v>8.6910286057221224</v>
      </c>
      <c r="AG93" s="24">
        <f ca="1">OFFSET(FTRA!AJ$136,$E93,0)</f>
        <v>8.8769306212672312</v>
      </c>
      <c r="AH93" s="24">
        <f ca="1">OFFSET(FTRA!AK$136,$E93,0)</f>
        <v>9.06283263681234</v>
      </c>
      <c r="AI93" s="24">
        <f ca="1">OFFSET(FTRA!AL$136,$E93,0)</f>
        <v>9.2487346523574487</v>
      </c>
      <c r="AJ93" s="24">
        <f ca="1">OFFSET(FTRA!AM$136,$E93,0)</f>
        <v>10.49773559652782</v>
      </c>
      <c r="AK93" s="24">
        <f ca="1">OFFSET(FTRA!AN$136,$E93,0)</f>
        <v>11.746736540698194</v>
      </c>
      <c r="AL93" s="24">
        <f ca="1">OFFSET(FTRA!AO$136,$E93,0)</f>
        <v>11.746736540698194</v>
      </c>
      <c r="AM93" s="24">
        <f ca="1">OFFSET(FTRA!AP$136,$E93,0)</f>
        <v>11.746736540698194</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2.1605565501075539</v>
      </c>
      <c r="Q94" s="24">
        <f ca="1">OFFSET(FTRA!T$136,$E94,0)</f>
        <v>2.1948567360679085</v>
      </c>
      <c r="R94" s="24">
        <f ca="1">OFFSET(FTRA!U$136,$E94,0)</f>
        <v>2.2291569220282632</v>
      </c>
      <c r="S94" s="24">
        <f ca="1">OFFSET(FTRA!V$136,$E94,0)</f>
        <v>2.2634571079886179</v>
      </c>
      <c r="T94" s="24">
        <f ca="1">OFFSET(FTRA!W$136,$E94,0)</f>
        <v>2.2977572939489725</v>
      </c>
      <c r="U94" s="24">
        <f ca="1">OFFSET(FTRA!X$136,$E94,0)</f>
        <v>2.3320574799093272</v>
      </c>
      <c r="V94" s="24">
        <f ca="1">OFFSET(FTRA!Y$136,$E94,0)</f>
        <v>2.3663576658696819</v>
      </c>
      <c r="W94" s="24">
        <f ca="1">OFFSET(FTRA!Z$136,$E94,0)</f>
        <v>2.4006578518300365</v>
      </c>
      <c r="X94" s="24">
        <f ca="1">OFFSET(FTRA!AA$136,$E94,0)</f>
        <v>2.4349580377903912</v>
      </c>
      <c r="Y94" s="24">
        <f ca="1">OFFSET(FTRA!AB$136,$E94,0)</f>
        <v>2.4692582237507468</v>
      </c>
      <c r="Z94" s="24">
        <f ca="1">OFFSET(FTRA!AC$136,$E94,0)</f>
        <v>2.531377008027023</v>
      </c>
      <c r="AA94" s="24">
        <f ca="1">OFFSET(FTRA!AD$136,$E94,0)</f>
        <v>2.5934957923032993</v>
      </c>
      <c r="AB94" s="24">
        <f ca="1">OFFSET(FTRA!AE$136,$E94,0)</f>
        <v>2.6556145765795756</v>
      </c>
      <c r="AC94" s="24">
        <f ca="1">OFFSET(FTRA!AF$136,$E94,0)</f>
        <v>2.7177333608558518</v>
      </c>
      <c r="AD94" s="24">
        <f ca="1">OFFSET(FTRA!AG$136,$E94,0)</f>
        <v>2.7798521451321281</v>
      </c>
      <c r="AE94" s="24">
        <f ca="1">OFFSET(FTRA!AH$136,$E94,0)</f>
        <v>2.8419709294084043</v>
      </c>
      <c r="AF94" s="24">
        <f ca="1">OFFSET(FTRA!AI$136,$E94,0)</f>
        <v>2.9040897136846806</v>
      </c>
      <c r="AG94" s="24">
        <f ca="1">OFFSET(FTRA!AJ$136,$E94,0)</f>
        <v>2.9662084979609569</v>
      </c>
      <c r="AH94" s="24">
        <f ca="1">OFFSET(FTRA!AK$136,$E94,0)</f>
        <v>3.0283272822372331</v>
      </c>
      <c r="AI94" s="24">
        <f ca="1">OFFSET(FTRA!AL$136,$E94,0)</f>
        <v>3.0904460665135103</v>
      </c>
      <c r="AJ94" s="24">
        <f ca="1">OFFSET(FTRA!AM$136,$E94,0)</f>
        <v>3.5077972177868477</v>
      </c>
      <c r="AK94" s="24">
        <f ca="1">OFFSET(FTRA!AN$136,$E94,0)</f>
        <v>3.9251483690601852</v>
      </c>
      <c r="AL94" s="24">
        <f ca="1">OFFSET(FTRA!AO$136,$E94,0)</f>
        <v>3.9251483690601852</v>
      </c>
      <c r="AM94" s="24">
        <f ca="1">OFFSET(FTRA!AP$136,$E94,0)</f>
        <v>3.9251483690601852</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0.11861230279784947</v>
      </c>
      <c r="Q95" s="24">
        <f ca="1">OFFSET(FTRA!T$136,$E95,0)</f>
        <v>0.12049534725829167</v>
      </c>
      <c r="R95" s="24">
        <f ca="1">OFFSET(FTRA!U$136,$E95,0)</f>
        <v>0.12237839171873387</v>
      </c>
      <c r="S95" s="24">
        <f ca="1">OFFSET(FTRA!V$136,$E95,0)</f>
        <v>0.12426143617917607</v>
      </c>
      <c r="T95" s="24">
        <f ca="1">OFFSET(FTRA!W$136,$E95,0)</f>
        <v>0.12614448063961828</v>
      </c>
      <c r="U95" s="24">
        <f ca="1">OFFSET(FTRA!X$136,$E95,0)</f>
        <v>0.12802752510006049</v>
      </c>
      <c r="V95" s="24">
        <f ca="1">OFFSET(FTRA!Y$136,$E95,0)</f>
        <v>0.1299105695605027</v>
      </c>
      <c r="W95" s="24">
        <f ca="1">OFFSET(FTRA!Z$136,$E95,0)</f>
        <v>0.13179361402094492</v>
      </c>
      <c r="X95" s="24">
        <f ca="1">OFFSET(FTRA!AA$136,$E95,0)</f>
        <v>0.13367665848138713</v>
      </c>
      <c r="Y95" s="24">
        <f ca="1">OFFSET(FTRA!AB$136,$E95,0)</f>
        <v>0.13555970294182931</v>
      </c>
      <c r="Z95" s="24">
        <f ca="1">OFFSET(FTRA!AC$136,$E95,0)</f>
        <v>0.13896995945635804</v>
      </c>
      <c r="AA95" s="24">
        <f ca="1">OFFSET(FTRA!AD$136,$E95,0)</f>
        <v>0.14238021597088676</v>
      </c>
      <c r="AB95" s="24">
        <f ca="1">OFFSET(FTRA!AE$136,$E95,0)</f>
        <v>0.14579047248541549</v>
      </c>
      <c r="AC95" s="24">
        <f ca="1">OFFSET(FTRA!AF$136,$E95,0)</f>
        <v>0.14920072899994422</v>
      </c>
      <c r="AD95" s="24">
        <f ca="1">OFFSET(FTRA!AG$136,$E95,0)</f>
        <v>0.15261098551447294</v>
      </c>
      <c r="AE95" s="24">
        <f ca="1">OFFSET(FTRA!AH$136,$E95,0)</f>
        <v>0.15602124202900167</v>
      </c>
      <c r="AF95" s="24">
        <f ca="1">OFFSET(FTRA!AI$136,$E95,0)</f>
        <v>0.15943149854353039</v>
      </c>
      <c r="AG95" s="24">
        <f ca="1">OFFSET(FTRA!AJ$136,$E95,0)</f>
        <v>0.16284175505805912</v>
      </c>
      <c r="AH95" s="24">
        <f ca="1">OFFSET(FTRA!AK$136,$E95,0)</f>
        <v>0.16625201157258784</v>
      </c>
      <c r="AI95" s="24">
        <f ca="1">OFFSET(FTRA!AL$136,$E95,0)</f>
        <v>0.16966226808711651</v>
      </c>
      <c r="AJ95" s="24">
        <f ca="1">OFFSET(FTRA!AM$136,$E95,0)</f>
        <v>0.19257441131493425</v>
      </c>
      <c r="AK95" s="24">
        <f ca="1">OFFSET(FTRA!AN$136,$E95,0)</f>
        <v>0.21548655454275209</v>
      </c>
      <c r="AL95" s="24">
        <f ca="1">OFFSET(FTRA!AO$136,$E95,0)</f>
        <v>0.21548655454275209</v>
      </c>
      <c r="AM95" s="24">
        <f ca="1">OFFSET(FTRA!AP$136,$E95,0)</f>
        <v>0.21548655454275209</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2.8545357327771033E-2</v>
      </c>
      <c r="Q96" s="24">
        <f ca="1">OFFSET(FTRA!T$136,$E96,0)</f>
        <v>2.8998532721212403E-2</v>
      </c>
      <c r="R96" s="24">
        <f ca="1">OFFSET(FTRA!U$136,$E96,0)</f>
        <v>2.9451708114653773E-2</v>
      </c>
      <c r="S96" s="24">
        <f ca="1">OFFSET(FTRA!V$136,$E96,0)</f>
        <v>2.9904883508095143E-2</v>
      </c>
      <c r="T96" s="24">
        <f ca="1">OFFSET(FTRA!W$136,$E96,0)</f>
        <v>3.0358058901536512E-2</v>
      </c>
      <c r="U96" s="24">
        <f ca="1">OFFSET(FTRA!X$136,$E96,0)</f>
        <v>3.0811234294977882E-2</v>
      </c>
      <c r="V96" s="24">
        <f ca="1">OFFSET(FTRA!Y$136,$E96,0)</f>
        <v>3.1264409688419252E-2</v>
      </c>
      <c r="W96" s="24">
        <f ca="1">OFFSET(FTRA!Z$136,$E96,0)</f>
        <v>3.1717585081860622E-2</v>
      </c>
      <c r="X96" s="24">
        <f ca="1">OFFSET(FTRA!AA$136,$E96,0)</f>
        <v>3.2170760475301992E-2</v>
      </c>
      <c r="Y96" s="24">
        <f ca="1">OFFSET(FTRA!AB$136,$E96,0)</f>
        <v>3.2623935868743376E-2</v>
      </c>
      <c r="Z96" s="24">
        <f ca="1">OFFSET(FTRA!AC$136,$E96,0)</f>
        <v>3.3444651667107812E-2</v>
      </c>
      <c r="AA96" s="24">
        <f ca="1">OFFSET(FTRA!AD$136,$E96,0)</f>
        <v>3.4265367465472249E-2</v>
      </c>
      <c r="AB96" s="24">
        <f ca="1">OFFSET(FTRA!AE$136,$E96,0)</f>
        <v>3.5086083263836686E-2</v>
      </c>
      <c r="AC96" s="24">
        <f ca="1">OFFSET(FTRA!AF$136,$E96,0)</f>
        <v>3.5906799062201122E-2</v>
      </c>
      <c r="AD96" s="24">
        <f ca="1">OFFSET(FTRA!AG$136,$E96,0)</f>
        <v>3.6727514860565559E-2</v>
      </c>
      <c r="AE96" s="24">
        <f ca="1">OFFSET(FTRA!AH$136,$E96,0)</f>
        <v>3.7548230658929996E-2</v>
      </c>
      <c r="AF96" s="24">
        <f ca="1">OFFSET(FTRA!AI$136,$E96,0)</f>
        <v>3.8368946457294432E-2</v>
      </c>
      <c r="AG96" s="24">
        <f ca="1">OFFSET(FTRA!AJ$136,$E96,0)</f>
        <v>3.9189662255658869E-2</v>
      </c>
      <c r="AH96" s="24">
        <f ca="1">OFFSET(FTRA!AK$136,$E96,0)</f>
        <v>4.0010378054023306E-2</v>
      </c>
      <c r="AI96" s="24">
        <f ca="1">OFFSET(FTRA!AL$136,$E96,0)</f>
        <v>4.0831093852387743E-2</v>
      </c>
      <c r="AJ96" s="24">
        <f ca="1">OFFSET(FTRA!AM$136,$E96,0)</f>
        <v>4.6345153525420131E-2</v>
      </c>
      <c r="AK96" s="24">
        <f ca="1">OFFSET(FTRA!AN$136,$E96,0)</f>
        <v>5.1859213198452506E-2</v>
      </c>
      <c r="AL96" s="24">
        <f ca="1">OFFSET(FTRA!AO$136,$E96,0)</f>
        <v>5.1859213198452506E-2</v>
      </c>
      <c r="AM96" s="24">
        <f ca="1">OFFSET(FTRA!AP$136,$E96,0)</f>
        <v>5.1859213198452506E-2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22.91401044239953</v>
      </c>
      <c r="Q97" s="24">
        <f ca="1">OFFSET(FTRA!T$136,$E97,0)</f>
        <v>23.277784683454545</v>
      </c>
      <c r="R97" s="24">
        <f ca="1">OFFSET(FTRA!U$136,$E97,0)</f>
        <v>23.64155892450956</v>
      </c>
      <c r="S97" s="24">
        <f ca="1">OFFSET(FTRA!V$136,$E97,0)</f>
        <v>24.005333165564576</v>
      </c>
      <c r="T97" s="24">
        <f ca="1">OFFSET(FTRA!W$136,$E97,0)</f>
        <v>24.369107406619591</v>
      </c>
      <c r="U97" s="24">
        <f ca="1">OFFSET(FTRA!X$136,$E97,0)</f>
        <v>24.732881647674606</v>
      </c>
      <c r="V97" s="24">
        <f ca="1">OFFSET(FTRA!Y$136,$E97,0)</f>
        <v>25.096655888729622</v>
      </c>
      <c r="W97" s="24">
        <f ca="1">OFFSET(FTRA!Z$136,$E97,0)</f>
        <v>25.460430129784637</v>
      </c>
      <c r="X97" s="24">
        <f ca="1">OFFSET(FTRA!AA$136,$E97,0)</f>
        <v>25.824204370839652</v>
      </c>
      <c r="Y97" s="24">
        <f ca="1">OFFSET(FTRA!AB$136,$E97,0)</f>
        <v>26.187978611894653</v>
      </c>
      <c r="Z97" s="24">
        <f ca="1">OFFSET(FTRA!AC$136,$E97,0)</f>
        <v>26.846785932399598</v>
      </c>
      <c r="AA97" s="24">
        <f ca="1">OFFSET(FTRA!AD$136,$E97,0)</f>
        <v>27.505593252904539</v>
      </c>
      <c r="AB97" s="24">
        <f ca="1">OFFSET(FTRA!AE$136,$E97,0)</f>
        <v>28.16440057340948</v>
      </c>
      <c r="AC97" s="24">
        <f ca="1">OFFSET(FTRA!AF$136,$E97,0)</f>
        <v>28.823207893914422</v>
      </c>
      <c r="AD97" s="24">
        <f ca="1">OFFSET(FTRA!AG$136,$E97,0)</f>
        <v>29.482015214419363</v>
      </c>
      <c r="AE97" s="24">
        <f ca="1">OFFSET(FTRA!AH$136,$E97,0)</f>
        <v>30.140822534924304</v>
      </c>
      <c r="AF97" s="24">
        <f ca="1">OFFSET(FTRA!AI$136,$E97,0)</f>
        <v>30.799629855429245</v>
      </c>
      <c r="AG97" s="24">
        <f ca="1">OFFSET(FTRA!AJ$136,$E97,0)</f>
        <v>31.458437175934186</v>
      </c>
      <c r="AH97" s="24">
        <f ca="1">OFFSET(FTRA!AK$136,$E97,0)</f>
        <v>32.117244496439127</v>
      </c>
      <c r="AI97" s="24">
        <f ca="1">OFFSET(FTRA!AL$136,$E97,0)</f>
        <v>32.776051816944083</v>
      </c>
      <c r="AJ97" s="24">
        <f ca="1">OFFSET(FTRA!AM$136,$E97,0)</f>
        <v>37.202313484544796</v>
      </c>
      <c r="AK97" s="24">
        <f ca="1">OFFSET(FTRA!AN$136,$E97,0)</f>
        <v>41.628575152145515</v>
      </c>
      <c r="AL97" s="24">
        <f ca="1">OFFSET(FTRA!AO$136,$E97,0)</f>
        <v>41.628575152145515</v>
      </c>
      <c r="AM97" s="24">
        <f ca="1">OFFSET(FTRA!AP$136,$E97,0)</f>
        <v>41.628575152145515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26.142802822919457</v>
      </c>
      <c r="Q98" s="24">
        <f ca="1">OFFSET(FTRA!T$136,$E98,0)</f>
        <v>26.557836161577679</v>
      </c>
      <c r="R98" s="24">
        <f ca="1">OFFSET(FTRA!U$136,$E98,0)</f>
        <v>26.972869500235902</v>
      </c>
      <c r="S98" s="24">
        <f ca="1">OFFSET(FTRA!V$136,$E98,0)</f>
        <v>27.387902838894124</v>
      </c>
      <c r="T98" s="24">
        <f ca="1">OFFSET(FTRA!W$136,$E98,0)</f>
        <v>27.802936177552347</v>
      </c>
      <c r="U98" s="24">
        <f ca="1">OFFSET(FTRA!X$136,$E98,0)</f>
        <v>28.217969516210569</v>
      </c>
      <c r="V98" s="24">
        <f ca="1">OFFSET(FTRA!Y$136,$E98,0)</f>
        <v>28.633002854868792</v>
      </c>
      <c r="W98" s="24">
        <f ca="1">OFFSET(FTRA!Z$136,$E98,0)</f>
        <v>29.048036193527015</v>
      </c>
      <c r="X98" s="24">
        <f ca="1">OFFSET(FTRA!AA$136,$E98,0)</f>
        <v>29.463069532185237</v>
      </c>
      <c r="Y98" s="24">
        <f ca="1">OFFSET(FTRA!AB$136,$E98,0)</f>
        <v>29.878102870843446</v>
      </c>
      <c r="Z98" s="24">
        <f ca="1">OFFSET(FTRA!AC$136,$E98,0)</f>
        <v>30.629742131964996</v>
      </c>
      <c r="AA98" s="24">
        <f ca="1">OFFSET(FTRA!AD$136,$E98,0)</f>
        <v>31.381381393086542</v>
      </c>
      <c r="AB98" s="24">
        <f ca="1">OFFSET(FTRA!AE$136,$E98,0)</f>
        <v>32.133020654208089</v>
      </c>
      <c r="AC98" s="24">
        <f ca="1">OFFSET(FTRA!AF$136,$E98,0)</f>
        <v>32.884659915329635</v>
      </c>
      <c r="AD98" s="24">
        <f ca="1">OFFSET(FTRA!AG$136,$E98,0)</f>
        <v>33.636299176451182</v>
      </c>
      <c r="AE98" s="24">
        <f ca="1">OFFSET(FTRA!AH$136,$E98,0)</f>
        <v>34.387938437572728</v>
      </c>
      <c r="AF98" s="24">
        <f ca="1">OFFSET(FTRA!AI$136,$E98,0)</f>
        <v>35.139577698694275</v>
      </c>
      <c r="AG98" s="24">
        <f ca="1">OFFSET(FTRA!AJ$136,$E98,0)</f>
        <v>35.891216959815821</v>
      </c>
      <c r="AH98" s="24">
        <f ca="1">OFFSET(FTRA!AK$136,$E98,0)</f>
        <v>36.642856220937368</v>
      </c>
      <c r="AI98" s="24">
        <f ca="1">OFFSET(FTRA!AL$136,$E98,0)</f>
        <v>37.394495482058929</v>
      </c>
      <c r="AJ98" s="24">
        <f ca="1">OFFSET(FTRA!AM$136,$E98,0)</f>
        <v>42.444457657367025</v>
      </c>
      <c r="AK98" s="24">
        <f ca="1">OFFSET(FTRA!AN$136,$E98,0)</f>
        <v>47.494419832675106</v>
      </c>
      <c r="AL98" s="24">
        <f ca="1">OFFSET(FTRA!AO$136,$E98,0)</f>
        <v>47.494419832675106</v>
      </c>
      <c r="AM98" s="24">
        <f ca="1">OFFSET(FTRA!AP$136,$E98,0)</f>
        <v>47.494419832675106</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81.526335184002576</v>
      </c>
      <c r="Q99" s="24">
        <f ca="1">OFFSET(FTRA!T$136,$E99,0)</f>
        <v>81.739343149775223</v>
      </c>
      <c r="R99" s="24">
        <f ca="1">OFFSET(FTRA!U$136,$E99,0)</f>
        <v>81.95235111554787</v>
      </c>
      <c r="S99" s="24">
        <f ca="1">OFFSET(FTRA!V$136,$E99,0)</f>
        <v>82.165359081320517</v>
      </c>
      <c r="T99" s="24">
        <f ca="1">OFFSET(FTRA!W$136,$E99,0)</f>
        <v>82.378367047093164</v>
      </c>
      <c r="U99" s="24">
        <f ca="1">OFFSET(FTRA!X$136,$E99,0)</f>
        <v>82.591375012865811</v>
      </c>
      <c r="V99" s="24">
        <f ca="1">OFFSET(FTRA!Y$136,$E99,0)</f>
        <v>82.804382978638458</v>
      </c>
      <c r="W99" s="24">
        <f ca="1">OFFSET(FTRA!Z$136,$E99,0)</f>
        <v>83.017390944411105</v>
      </c>
      <c r="X99" s="24">
        <f ca="1">OFFSET(FTRA!AA$136,$E99,0)</f>
        <v>83.230398910183752</v>
      </c>
      <c r="Y99" s="24">
        <f ca="1">OFFSET(FTRA!AB$136,$E99,0)</f>
        <v>83.443406875956384</v>
      </c>
      <c r="Z99" s="24">
        <f ca="1">OFFSET(FTRA!AC$136,$E99,0)</f>
        <v>84.41518772295008</v>
      </c>
      <c r="AA99" s="24">
        <f ca="1">OFFSET(FTRA!AD$136,$E99,0)</f>
        <v>85.386968569943775</v>
      </c>
      <c r="AB99" s="24">
        <f ca="1">OFFSET(FTRA!AE$136,$E99,0)</f>
        <v>86.358749416937471</v>
      </c>
      <c r="AC99" s="24">
        <f ca="1">OFFSET(FTRA!AF$136,$E99,0)</f>
        <v>87.330530263931166</v>
      </c>
      <c r="AD99" s="24">
        <f ca="1">OFFSET(FTRA!AG$136,$E99,0)</f>
        <v>88.302311110924862</v>
      </c>
      <c r="AE99" s="24">
        <f ca="1">OFFSET(FTRA!AH$136,$E99,0)</f>
        <v>89.274091957918557</v>
      </c>
      <c r="AF99" s="24">
        <f ca="1">OFFSET(FTRA!AI$136,$E99,0)</f>
        <v>90.245872804912253</v>
      </c>
      <c r="AG99" s="24">
        <f ca="1">OFFSET(FTRA!AJ$136,$E99,0)</f>
        <v>91.217653651905948</v>
      </c>
      <c r="AH99" s="24">
        <f ca="1">OFFSET(FTRA!AK$136,$E99,0)</f>
        <v>92.189434498899644</v>
      </c>
      <c r="AI99" s="24">
        <f ca="1">OFFSET(FTRA!AL$136,$E99,0)</f>
        <v>93.161215345893353</v>
      </c>
      <c r="AJ99" s="24">
        <f ca="1">OFFSET(FTRA!AM$136,$E99,0)</f>
        <v>101.48130096334199</v>
      </c>
      <c r="AK99" s="24">
        <f ca="1">OFFSET(FTRA!AN$136,$E99,0)</f>
        <v>109.80138658079062</v>
      </c>
      <c r="AL99" s="24">
        <f ca="1">OFFSET(FTRA!AO$136,$E99,0)</f>
        <v>109.80138658079062</v>
      </c>
      <c r="AM99" s="24">
        <f ca="1">OFFSET(FTRA!AP$136,$E99,0)</f>
        <v>109.80138658079062</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78.03660373688038</v>
      </c>
      <c r="P100" s="24">
        <f ca="1">OFFSET(PTRA!S$218,$E100,0)</f>
        <v>76.755183394317982</v>
      </c>
      <c r="Q100" s="24">
        <f ca="1">OFFSET(PTRA!T$218,$E100,0)</f>
        <v>78.662367487896518</v>
      </c>
      <c r="R100" s="24">
        <f ca="1">OFFSET(PTRA!U$218,$E100,0)</f>
        <v>80.569551581475054</v>
      </c>
      <c r="S100" s="24">
        <f ca="1">OFFSET(PTRA!V$218,$E100,0)</f>
        <v>82.47673567505359</v>
      </c>
      <c r="T100" s="24">
        <f ca="1">OFFSET(PTRA!W$218,$E100,0)</f>
        <v>84.383919768632126</v>
      </c>
      <c r="U100" s="24">
        <f ca="1">OFFSET(PTRA!X$218,$E100,0)</f>
        <v>86.291103862210662</v>
      </c>
      <c r="V100" s="24">
        <f ca="1">OFFSET(PTRA!Y$218,$E100,0)</f>
        <v>88.198287955789198</v>
      </c>
      <c r="W100" s="24">
        <f ca="1">OFFSET(PTRA!Z$218,$E100,0)</f>
        <v>90.105472049367734</v>
      </c>
      <c r="X100" s="24">
        <f ca="1">OFFSET(PTRA!AA$218,$E100,0)</f>
        <v>92.01265614294627</v>
      </c>
      <c r="Y100" s="24">
        <f ca="1">OFFSET(PTRA!AB$218,$E100,0)</f>
        <v>93.919840236524777</v>
      </c>
      <c r="Z100" s="24">
        <f ca="1">OFFSET(PTRA!AC$218,$E100,0)</f>
        <v>97.167026286739059</v>
      </c>
      <c r="AA100" s="24">
        <f ca="1">OFFSET(PTRA!AD$218,$E100,0)</f>
        <v>100.41421233695334</v>
      </c>
      <c r="AB100" s="24">
        <f ca="1">OFFSET(PTRA!AE$218,$E100,0)</f>
        <v>103.66139838716762</v>
      </c>
      <c r="AC100" s="24">
        <f ca="1">OFFSET(PTRA!AF$218,$E100,0)</f>
        <v>106.9085844373819</v>
      </c>
      <c r="AD100" s="24">
        <f ca="1">OFFSET(PTRA!AG$218,$E100,0)</f>
        <v>110.15577048759619</v>
      </c>
      <c r="AE100" s="24">
        <f ca="1">OFFSET(PTRA!AH$218,$E100,0)</f>
        <v>113.40295653781047</v>
      </c>
      <c r="AF100" s="24">
        <f ca="1">OFFSET(PTRA!AI$218,$E100,0)</f>
        <v>116.65014258802475</v>
      </c>
      <c r="AG100" s="24">
        <f ca="1">OFFSET(PTRA!AJ$218,$E100,0)</f>
        <v>119.89732863823903</v>
      </c>
      <c r="AH100" s="24">
        <f ca="1">OFFSET(PTRA!AK$218,$E100,0)</f>
        <v>123.14451468845331</v>
      </c>
      <c r="AI100" s="24">
        <f ca="1">OFFSET(PTRA!AL$218,$E100,0)</f>
        <v>126.39170073866754</v>
      </c>
      <c r="AJ100" s="24">
        <f ca="1">OFFSET(PTRA!AM$218,$E100,0)</f>
        <v>144.04443694514634</v>
      </c>
      <c r="AK100" s="24">
        <f ca="1">OFFSET(PTRA!AN$218,$E100,0)</f>
        <v>161.69717315162515</v>
      </c>
      <c r="AL100" s="24">
        <f ca="1">OFFSET(PTRA!AO$218,$E100,0)</f>
        <v>161.69717315162515</v>
      </c>
      <c r="AM100" s="24">
        <f ca="1">OFFSET(PTRA!AP$218,$E100,0)</f>
        <v>161.69717315162515</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2.9263726401330143</v>
      </c>
      <c r="P101" s="24">
        <f ca="1">OFFSET(PTRA!S$218,$E101,0)</f>
        <v>2.8783193772869242</v>
      </c>
      <c r="Q101" s="24">
        <f ca="1">OFFSET(PTRA!T$218,$E101,0)</f>
        <v>2.9498387807961191</v>
      </c>
      <c r="R101" s="24">
        <f ca="1">OFFSET(PTRA!U$218,$E101,0)</f>
        <v>3.0213581843053139</v>
      </c>
      <c r="S101" s="24">
        <f ca="1">OFFSET(PTRA!V$218,$E101,0)</f>
        <v>3.0928775878145087</v>
      </c>
      <c r="T101" s="24">
        <f ca="1">OFFSET(PTRA!W$218,$E101,0)</f>
        <v>3.1643969913237036</v>
      </c>
      <c r="U101" s="24">
        <f ca="1">OFFSET(PTRA!X$218,$E101,0)</f>
        <v>3.2359163948328984</v>
      </c>
      <c r="V101" s="24">
        <f ca="1">OFFSET(PTRA!Y$218,$E101,0)</f>
        <v>3.3074357983420932</v>
      </c>
      <c r="W101" s="24">
        <f ca="1">OFFSET(PTRA!Z$218,$E101,0)</f>
        <v>3.3789552018512881</v>
      </c>
      <c r="X101" s="24">
        <f ca="1">OFFSET(PTRA!AA$218,$E101,0)</f>
        <v>3.4504746053604829</v>
      </c>
      <c r="Y101" s="24">
        <f ca="1">OFFSET(PTRA!AB$218,$E101,0)</f>
        <v>3.5219940088696791</v>
      </c>
      <c r="Z101" s="24">
        <f ca="1">OFFSET(PTRA!AC$218,$E101,0)</f>
        <v>3.6437634857527144</v>
      </c>
      <c r="AA101" s="24">
        <f ca="1">OFFSET(PTRA!AD$218,$E101,0)</f>
        <v>3.7655329626357497</v>
      </c>
      <c r="AB101" s="24">
        <f ca="1">OFFSET(PTRA!AE$218,$E101,0)</f>
        <v>3.887302439518785</v>
      </c>
      <c r="AC101" s="24">
        <f ca="1">OFFSET(PTRA!AF$218,$E101,0)</f>
        <v>4.0090719164018207</v>
      </c>
      <c r="AD101" s="24">
        <f ca="1">OFFSET(PTRA!AG$218,$E101,0)</f>
        <v>4.1308413932848564</v>
      </c>
      <c r="AE101" s="24">
        <f ca="1">OFFSET(PTRA!AH$218,$E101,0)</f>
        <v>4.2526108701678922</v>
      </c>
      <c r="AF101" s="24">
        <f ca="1">OFFSET(PTRA!AI$218,$E101,0)</f>
        <v>4.3743803470509279</v>
      </c>
      <c r="AG101" s="24">
        <f ca="1">OFFSET(PTRA!AJ$218,$E101,0)</f>
        <v>4.4961498239339637</v>
      </c>
      <c r="AH101" s="24">
        <f ca="1">OFFSET(PTRA!AK$218,$E101,0)</f>
        <v>4.6179193008169994</v>
      </c>
      <c r="AI101" s="24">
        <f ca="1">OFFSET(PTRA!AL$218,$E101,0)</f>
        <v>4.7396887777000334</v>
      </c>
      <c r="AJ101" s="24">
        <f ca="1">OFFSET(PTRA!AM$218,$E101,0)</f>
        <v>5.4016663854429883</v>
      </c>
      <c r="AK101" s="24">
        <f ca="1">OFFSET(PTRA!AN$218,$E101,0)</f>
        <v>6.0636439931859432</v>
      </c>
      <c r="AL101" s="24">
        <f ca="1">OFFSET(PTRA!AO$218,$E101,0)</f>
        <v>6.0636439931859432</v>
      </c>
      <c r="AM101" s="24">
        <f ca="1">OFFSET(PTRA!AP$218,$E101,0)</f>
        <v>6.0636439931859432</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16.582778294087085</v>
      </c>
      <c r="P102" s="24">
        <f ca="1">OFFSET(PTRA!S$218,$E102,0)</f>
        <v>16.310476471292574</v>
      </c>
      <c r="Q102" s="24">
        <f ca="1">OFFSET(PTRA!T$218,$E102,0)</f>
        <v>16.715753091178012</v>
      </c>
      <c r="R102" s="24">
        <f ca="1">OFFSET(PTRA!U$218,$E102,0)</f>
        <v>17.12102971106345</v>
      </c>
      <c r="S102" s="24">
        <f ca="1">OFFSET(PTRA!V$218,$E102,0)</f>
        <v>17.526306330948888</v>
      </c>
      <c r="T102" s="24">
        <f ca="1">OFFSET(PTRA!W$218,$E102,0)</f>
        <v>17.931582950834326</v>
      </c>
      <c r="U102" s="24">
        <f ca="1">OFFSET(PTRA!X$218,$E102,0)</f>
        <v>18.336859570719763</v>
      </c>
      <c r="V102" s="24">
        <f ca="1">OFFSET(PTRA!Y$218,$E102,0)</f>
        <v>18.742136190605201</v>
      </c>
      <c r="W102" s="24">
        <f ca="1">OFFSET(PTRA!Z$218,$E102,0)</f>
        <v>19.147412810490639</v>
      </c>
      <c r="X102" s="24">
        <f ca="1">OFFSET(PTRA!AA$218,$E102,0)</f>
        <v>19.552689430376077</v>
      </c>
      <c r="Y102" s="24">
        <f ca="1">OFFSET(PTRA!AB$218,$E102,0)</f>
        <v>19.957966050261518</v>
      </c>
      <c r="Z102" s="24">
        <f ca="1">OFFSET(PTRA!AC$218,$E102,0)</f>
        <v>20.64799308593205</v>
      </c>
      <c r="AA102" s="24">
        <f ca="1">OFFSET(PTRA!AD$218,$E102,0)</f>
        <v>21.338020121602582</v>
      </c>
      <c r="AB102" s="24">
        <f ca="1">OFFSET(PTRA!AE$218,$E102,0)</f>
        <v>22.028047157273114</v>
      </c>
      <c r="AC102" s="24">
        <f ca="1">OFFSET(PTRA!AF$218,$E102,0)</f>
        <v>22.718074192943646</v>
      </c>
      <c r="AD102" s="24">
        <f ca="1">OFFSET(PTRA!AG$218,$E102,0)</f>
        <v>23.408101228614179</v>
      </c>
      <c r="AE102" s="24">
        <f ca="1">OFFSET(PTRA!AH$218,$E102,0)</f>
        <v>24.098128264284711</v>
      </c>
      <c r="AF102" s="24">
        <f ca="1">OFFSET(PTRA!AI$218,$E102,0)</f>
        <v>24.788155299955243</v>
      </c>
      <c r="AG102" s="24">
        <f ca="1">OFFSET(PTRA!AJ$218,$E102,0)</f>
        <v>25.478182335625775</v>
      </c>
      <c r="AH102" s="24">
        <f ca="1">OFFSET(PTRA!AK$218,$E102,0)</f>
        <v>26.168209371296307</v>
      </c>
      <c r="AI102" s="24">
        <f ca="1">OFFSET(PTRA!AL$218,$E102,0)</f>
        <v>26.858236406966856</v>
      </c>
      <c r="AJ102" s="24">
        <f ca="1">OFFSET(PTRA!AM$218,$E102,0)</f>
        <v>30.6094428508436</v>
      </c>
      <c r="AK102" s="24">
        <f ca="1">OFFSET(PTRA!AN$218,$E102,0)</f>
        <v>34.360649294720346</v>
      </c>
      <c r="AL102" s="24">
        <f ca="1">OFFSET(PTRA!AO$218,$E102,0)</f>
        <v>34.360649294720346</v>
      </c>
      <c r="AM102" s="24">
        <f ca="1">OFFSET(PTRA!AP$218,$E102,0)</f>
        <v>34.360649294720346</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0.10219175120925041</v>
      </c>
      <c r="P103" s="24">
        <f ca="1">OFFSET(PTRA!S$218,$E103,0)</f>
        <v>0.29501320317282326</v>
      </c>
      <c r="Q103" s="24">
        <f ca="1">OFFSET(PTRA!T$218,$E103,0)</f>
        <v>0.32600678485547452</v>
      </c>
      <c r="R103" s="24">
        <f ca="1">OFFSET(PTRA!U$218,$E103,0)</f>
        <v>0.35700036653812578</v>
      </c>
      <c r="S103" s="24">
        <f ca="1">OFFSET(PTRA!V$218,$E103,0)</f>
        <v>0.38799394822077704</v>
      </c>
      <c r="T103" s="24">
        <f ca="1">OFFSET(PTRA!W$218,$E103,0)</f>
        <v>0.4189875299034283</v>
      </c>
      <c r="U103" s="24">
        <f ca="1">OFFSET(PTRA!X$218,$E103,0)</f>
        <v>0.44998111158607956</v>
      </c>
      <c r="V103" s="24">
        <f ca="1">OFFSET(PTRA!Y$218,$E103,0)</f>
        <v>0.48097469326873082</v>
      </c>
      <c r="W103" s="24">
        <f ca="1">OFFSET(PTRA!Z$218,$E103,0)</f>
        <v>0.51196827495138209</v>
      </c>
      <c r="X103" s="24">
        <f ca="1">OFFSET(PTRA!AA$218,$E103,0)</f>
        <v>0.5429618566340334</v>
      </c>
      <c r="Y103" s="24">
        <f ca="1">OFFSET(PTRA!AB$218,$E103,0)</f>
        <v>0.57395543831668472</v>
      </c>
      <c r="Z103" s="24">
        <f ca="1">OFFSET(PTRA!AC$218,$E103,0)</f>
        <v>0.6262101839604951</v>
      </c>
      <c r="AA103" s="24">
        <f ca="1">OFFSET(PTRA!AD$218,$E103,0)</f>
        <v>0.67846492960430549</v>
      </c>
      <c r="AB103" s="24">
        <f ca="1">OFFSET(PTRA!AE$218,$E103,0)</f>
        <v>0.73071967524811587</v>
      </c>
      <c r="AC103" s="24">
        <f ca="1">OFFSET(PTRA!AF$218,$E103,0)</f>
        <v>0.78297442089192626</v>
      </c>
      <c r="AD103" s="24">
        <f ca="1">OFFSET(PTRA!AG$218,$E103,0)</f>
        <v>0.83522916653573664</v>
      </c>
      <c r="AE103" s="24">
        <f ca="1">OFFSET(PTRA!AH$218,$E103,0)</f>
        <v>0.88748391217954703</v>
      </c>
      <c r="AF103" s="24">
        <f ca="1">OFFSET(PTRA!AI$218,$E103,0)</f>
        <v>0.93973865782335742</v>
      </c>
      <c r="AG103" s="24">
        <f ca="1">OFFSET(PTRA!AJ$218,$E103,0)</f>
        <v>0.9919934034671678</v>
      </c>
      <c r="AH103" s="24">
        <f ca="1">OFFSET(PTRA!AK$218,$E103,0)</f>
        <v>1.0442481491109781</v>
      </c>
      <c r="AI103" s="24">
        <f ca="1">OFFSET(PTRA!AL$218,$E103,0)</f>
        <v>1.0965028947547883</v>
      </c>
      <c r="AJ103" s="24">
        <f ca="1">OFFSET(PTRA!AM$218,$E103,0)</f>
        <v>1.3370385605467758</v>
      </c>
      <c r="AK103" s="24">
        <f ca="1">OFFSET(PTRA!AN$218,$E103,0)</f>
        <v>1.5775742263387633</v>
      </c>
      <c r="AL103" s="24">
        <f ca="1">OFFSET(PTRA!AO$218,$E103,0)</f>
        <v>1.5775742263387633</v>
      </c>
      <c r="AM103" s="24">
        <f ca="1">OFFSET(PTRA!AP$218,$E103,0)</f>
        <v>1.5775742263387633</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0.76940441338767729</v>
      </c>
      <c r="P104" s="24">
        <f ca="1">OFFSET(PTRA!S$218,$E104,0)</f>
        <v>0.78657597234470611</v>
      </c>
      <c r="Q104" s="24">
        <f ca="1">OFFSET(PTRA!T$218,$E104,0)</f>
        <v>0.7900089837610258</v>
      </c>
      <c r="R104" s="24">
        <f ca="1">OFFSET(PTRA!U$218,$E104,0)</f>
        <v>0.79344199517734548</v>
      </c>
      <c r="S104" s="24">
        <f ca="1">OFFSET(PTRA!V$218,$E104,0)</f>
        <v>0.79687500659366517</v>
      </c>
      <c r="T104" s="24">
        <f ca="1">OFFSET(PTRA!W$218,$E104,0)</f>
        <v>0.80030801800998486</v>
      </c>
      <c r="U104" s="24">
        <f ca="1">OFFSET(PTRA!X$218,$E104,0)</f>
        <v>0.80374102942630454</v>
      </c>
      <c r="V104" s="24">
        <f ca="1">OFFSET(PTRA!Y$218,$E104,0)</f>
        <v>0.80717404084262423</v>
      </c>
      <c r="W104" s="24">
        <f ca="1">OFFSET(PTRA!Z$218,$E104,0)</f>
        <v>0.81060705225894392</v>
      </c>
      <c r="X104" s="24">
        <f ca="1">OFFSET(PTRA!AA$218,$E104,0)</f>
        <v>0.8140400636752636</v>
      </c>
      <c r="Y104" s="24">
        <f ca="1">OFFSET(PTRA!AB$218,$E104,0)</f>
        <v>0.81747307509158318</v>
      </c>
      <c r="Z104" s="24">
        <f ca="1">OFFSET(PTRA!AC$218,$E104,0)</f>
        <v>0.81358123454562914</v>
      </c>
      <c r="AA104" s="24">
        <f ca="1">OFFSET(PTRA!AD$218,$E104,0)</f>
        <v>0.8096893939996751</v>
      </c>
      <c r="AB104" s="24">
        <f ca="1">OFFSET(PTRA!AE$218,$E104,0)</f>
        <v>0.80579755345372106</v>
      </c>
      <c r="AC104" s="24">
        <f ca="1">OFFSET(PTRA!AF$218,$E104,0)</f>
        <v>0.80190571290776702</v>
      </c>
      <c r="AD104" s="24">
        <f ca="1">OFFSET(PTRA!AG$218,$E104,0)</f>
        <v>0.79801387236181298</v>
      </c>
      <c r="AE104" s="24">
        <f ca="1">OFFSET(PTRA!AH$218,$E104,0)</f>
        <v>0.79412203181585894</v>
      </c>
      <c r="AF104" s="24">
        <f ca="1">OFFSET(PTRA!AI$218,$E104,0)</f>
        <v>0.7902301912699049</v>
      </c>
      <c r="AG104" s="24">
        <f ca="1">OFFSET(PTRA!AJ$218,$E104,0)</f>
        <v>0.78633835072395086</v>
      </c>
      <c r="AH104" s="24">
        <f ca="1">OFFSET(PTRA!AK$218,$E104,0)</f>
        <v>0.78244651017799682</v>
      </c>
      <c r="AI104" s="24">
        <f ca="1">OFFSET(PTRA!AL$218,$E104,0)</f>
        <v>0.77855466963204245</v>
      </c>
      <c r="AJ104" s="24">
        <f ca="1">OFFSET(PTRA!AM$218,$E104,0)</f>
        <v>0.74683508151546596</v>
      </c>
      <c r="AK104" s="24">
        <f ca="1">OFFSET(PTRA!AN$218,$E104,0)</f>
        <v>0.71511549339888947</v>
      </c>
      <c r="AL104" s="24">
        <f ca="1">OFFSET(PTRA!AO$218,$E104,0)</f>
        <v>0.71511549339888947</v>
      </c>
      <c r="AM104" s="24">
        <f ca="1">OFFSET(PTRA!AP$218,$E104,0)</f>
        <v>0.71511549339888947</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0.64257947683872407</v>
      </c>
      <c r="P105" s="24">
        <f ca="1">OFFSET(PTRA!S$218,$E105,0)</f>
        <v>0.63008463190350783</v>
      </c>
      <c r="Q105" s="24">
        <f ca="1">OFFSET(PTRA!T$218,$E105,0)</f>
        <v>0.64570558584908622</v>
      </c>
      <c r="R105" s="24">
        <f ca="1">OFFSET(PTRA!U$218,$E105,0)</f>
        <v>0.6613265397946646</v>
      </c>
      <c r="S105" s="24">
        <f ca="1">OFFSET(PTRA!V$218,$E105,0)</f>
        <v>0.67694749374024299</v>
      </c>
      <c r="T105" s="24">
        <f ca="1">OFFSET(PTRA!W$218,$E105,0)</f>
        <v>0.69256844768582138</v>
      </c>
      <c r="U105" s="24">
        <f ca="1">OFFSET(PTRA!X$218,$E105,0)</f>
        <v>0.70818940163139976</v>
      </c>
      <c r="V105" s="24">
        <f ca="1">OFFSET(PTRA!Y$218,$E105,0)</f>
        <v>0.72381035557697815</v>
      </c>
      <c r="W105" s="24">
        <f ca="1">OFFSET(PTRA!Z$218,$E105,0)</f>
        <v>0.73943130952255653</v>
      </c>
      <c r="X105" s="24">
        <f ca="1">OFFSET(PTRA!AA$218,$E105,0)</f>
        <v>0.75505226346813492</v>
      </c>
      <c r="Y105" s="24">
        <f ca="1">OFFSET(PTRA!AB$218,$E105,0)</f>
        <v>0.77067321741371364</v>
      </c>
      <c r="Z105" s="24">
        <f ca="1">OFFSET(PTRA!AC$218,$E105,0)</f>
        <v>0.7946386718535432</v>
      </c>
      <c r="AA105" s="24">
        <f ca="1">OFFSET(PTRA!AD$218,$E105,0)</f>
        <v>0.81860412629337276</v>
      </c>
      <c r="AB105" s="24">
        <f ca="1">OFFSET(PTRA!AE$218,$E105,0)</f>
        <v>0.84256958073320232</v>
      </c>
      <c r="AC105" s="24">
        <f ca="1">OFFSET(PTRA!AF$218,$E105,0)</f>
        <v>0.86653503517303188</v>
      </c>
      <c r="AD105" s="24">
        <f ca="1">OFFSET(PTRA!AG$218,$E105,0)</f>
        <v>0.89050048961286143</v>
      </c>
      <c r="AE105" s="24">
        <f ca="1">OFFSET(PTRA!AH$218,$E105,0)</f>
        <v>0.91446594405269099</v>
      </c>
      <c r="AF105" s="24">
        <f ca="1">OFFSET(PTRA!AI$218,$E105,0)</f>
        <v>0.93843139849252055</v>
      </c>
      <c r="AG105" s="24">
        <f ca="1">OFFSET(PTRA!AJ$218,$E105,0)</f>
        <v>0.96239685293235011</v>
      </c>
      <c r="AH105" s="24">
        <f ca="1">OFFSET(PTRA!AK$218,$E105,0)</f>
        <v>0.98636230737217967</v>
      </c>
      <c r="AI105" s="24">
        <f ca="1">OFFSET(PTRA!AL$218,$E105,0)</f>
        <v>1.0103277618120092</v>
      </c>
      <c r="AJ105" s="24">
        <f ca="1">OFFSET(PTRA!AM$218,$E105,0)</f>
        <v>1.1247751860688635</v>
      </c>
      <c r="AK105" s="24">
        <f ca="1">OFFSET(PTRA!AN$218,$E105,0)</f>
        <v>1.2392226103257178</v>
      </c>
      <c r="AL105" s="24">
        <f ca="1">OFFSET(PTRA!AO$218,$E105,0)</f>
        <v>1.2392226103257178</v>
      </c>
      <c r="AM105" s="24">
        <f ca="1">OFFSET(PTRA!AP$218,$E105,0)</f>
        <v>1.2392226103257178</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7.2688665019612859</v>
      </c>
      <c r="P106" s="24">
        <f ca="1">OFFSET(PTRA!S$218,$E106,0)</f>
        <v>7.4310929819727916</v>
      </c>
      <c r="Q106" s="24">
        <f ca="1">OFFSET(PTRA!T$218,$E106,0)</f>
        <v>7.4635259928195374</v>
      </c>
      <c r="R106" s="24">
        <f ca="1">OFFSET(PTRA!U$218,$E106,0)</f>
        <v>7.4959590036662833</v>
      </c>
      <c r="S106" s="24">
        <f ca="1">OFFSET(PTRA!V$218,$E106,0)</f>
        <v>7.5283920145130292</v>
      </c>
      <c r="T106" s="24">
        <f ca="1">OFFSET(PTRA!W$218,$E106,0)</f>
        <v>7.5608250253597751</v>
      </c>
      <c r="U106" s="24">
        <f ca="1">OFFSET(PTRA!X$218,$E106,0)</f>
        <v>7.593258036206521</v>
      </c>
      <c r="V106" s="24">
        <f ca="1">OFFSET(PTRA!Y$218,$E106,0)</f>
        <v>7.6256910470532668</v>
      </c>
      <c r="W106" s="24">
        <f ca="1">OFFSET(PTRA!Z$218,$E106,0)</f>
        <v>7.6581240579000127</v>
      </c>
      <c r="X106" s="24">
        <f ca="1">OFFSET(PTRA!AA$218,$E106,0)</f>
        <v>7.6905570687467586</v>
      </c>
      <c r="Y106" s="24">
        <f ca="1">OFFSET(PTRA!AB$218,$E106,0)</f>
        <v>7.7229900795935036</v>
      </c>
      <c r="Z106" s="24">
        <f ca="1">OFFSET(PTRA!AC$218,$E106,0)</f>
        <v>7.6862223292619154</v>
      </c>
      <c r="AA106" s="24">
        <f ca="1">OFFSET(PTRA!AD$218,$E106,0)</f>
        <v>7.6494545789303272</v>
      </c>
      <c r="AB106" s="24">
        <f ca="1">OFFSET(PTRA!AE$218,$E106,0)</f>
        <v>7.612686828598739</v>
      </c>
      <c r="AC106" s="24">
        <f ca="1">OFFSET(PTRA!AF$218,$E106,0)</f>
        <v>7.5759190782671508</v>
      </c>
      <c r="AD106" s="24">
        <f ca="1">OFFSET(PTRA!AG$218,$E106,0)</f>
        <v>7.5391513279355626</v>
      </c>
      <c r="AE106" s="24">
        <f ca="1">OFFSET(PTRA!AH$218,$E106,0)</f>
        <v>7.5023835776039745</v>
      </c>
      <c r="AF106" s="24">
        <f ca="1">OFFSET(PTRA!AI$218,$E106,0)</f>
        <v>7.4656158272723863</v>
      </c>
      <c r="AG106" s="24">
        <f ca="1">OFFSET(PTRA!AJ$218,$E106,0)</f>
        <v>7.4288480769407981</v>
      </c>
      <c r="AH106" s="24">
        <f ca="1">OFFSET(PTRA!AK$218,$E106,0)</f>
        <v>7.3920803266092099</v>
      </c>
      <c r="AI106" s="24">
        <f ca="1">OFFSET(PTRA!AL$218,$E106,0)</f>
        <v>7.3553125762776208</v>
      </c>
      <c r="AJ106" s="24">
        <f ca="1">OFFSET(PTRA!AM$218,$E106,0)</f>
        <v>7.0556451354561993</v>
      </c>
      <c r="AK106" s="24">
        <f ca="1">OFFSET(PTRA!AN$218,$E106,0)</f>
        <v>6.7559776946347787</v>
      </c>
      <c r="AL106" s="24">
        <f ca="1">OFFSET(PTRA!AO$218,$E106,0)</f>
        <v>6.7559776946347787</v>
      </c>
      <c r="AM106" s="24">
        <f ca="1">OFFSET(PTRA!AP$218,$E106,0)</f>
        <v>6.7559776946347787</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8.967720358741504</v>
      </c>
      <c r="P107" s="24">
        <f ca="1">OFFSET(PTRA!S$218,$E107,0)</f>
        <v>9.167861839828495</v>
      </c>
      <c r="Q107" s="24">
        <f ca="1">OFFSET(PTRA!T$218,$E107,0)</f>
        <v>9.2078749796470856</v>
      </c>
      <c r="R107" s="24">
        <f ca="1">OFFSET(PTRA!U$218,$E107,0)</f>
        <v>9.2478881194656761</v>
      </c>
      <c r="S107" s="24">
        <f ca="1">OFFSET(PTRA!V$218,$E107,0)</f>
        <v>9.2879012592842667</v>
      </c>
      <c r="T107" s="24">
        <f ca="1">OFFSET(PTRA!W$218,$E107,0)</f>
        <v>9.3279143991028572</v>
      </c>
      <c r="U107" s="24">
        <f ca="1">OFFSET(PTRA!X$218,$E107,0)</f>
        <v>9.3679275389214478</v>
      </c>
      <c r="V107" s="24">
        <f ca="1">OFFSET(PTRA!Y$218,$E107,0)</f>
        <v>9.4079406787400384</v>
      </c>
      <c r="W107" s="24">
        <f ca="1">OFFSET(PTRA!Z$218,$E107,0)</f>
        <v>9.4479538185586289</v>
      </c>
      <c r="X107" s="24">
        <f ca="1">OFFSET(PTRA!AA$218,$E107,0)</f>
        <v>9.4879669583772195</v>
      </c>
      <c r="Y107" s="24">
        <f ca="1">OFFSET(PTRA!AB$218,$E107,0)</f>
        <v>9.52798009819581</v>
      </c>
      <c r="Z107" s="24">
        <f ca="1">OFFSET(PTRA!AC$218,$E107,0)</f>
        <v>9.482619118859521</v>
      </c>
      <c r="AA107" s="24">
        <f ca="1">OFFSET(PTRA!AD$218,$E107,0)</f>
        <v>9.437258139523232</v>
      </c>
      <c r="AB107" s="24">
        <f ca="1">OFFSET(PTRA!AE$218,$E107,0)</f>
        <v>9.391897160186943</v>
      </c>
      <c r="AC107" s="24">
        <f ca="1">OFFSET(PTRA!AF$218,$E107,0)</f>
        <v>9.346536180850654</v>
      </c>
      <c r="AD107" s="24">
        <f ca="1">OFFSET(PTRA!AG$218,$E107,0)</f>
        <v>9.3011752015143649</v>
      </c>
      <c r="AE107" s="24">
        <f ca="1">OFFSET(PTRA!AH$218,$E107,0)</f>
        <v>9.2558142221780759</v>
      </c>
      <c r="AF107" s="24">
        <f ca="1">OFFSET(PTRA!AI$218,$E107,0)</f>
        <v>9.2104532428417869</v>
      </c>
      <c r="AG107" s="24">
        <f ca="1">OFFSET(PTRA!AJ$218,$E107,0)</f>
        <v>9.1650922635054979</v>
      </c>
      <c r="AH107" s="24">
        <f ca="1">OFFSET(PTRA!AK$218,$E107,0)</f>
        <v>9.1197312841692089</v>
      </c>
      <c r="AI107" s="24">
        <f ca="1">OFFSET(PTRA!AL$218,$E107,0)</f>
        <v>9.0743703048329198</v>
      </c>
      <c r="AJ107" s="24">
        <f ca="1">OFFSET(PTRA!AM$218,$E107,0)</f>
        <v>8.7046656460417413</v>
      </c>
      <c r="AK107" s="24">
        <f ca="1">OFFSET(PTRA!AN$218,$E107,0)</f>
        <v>8.3349609872505628</v>
      </c>
      <c r="AL107" s="24">
        <f ca="1">OFFSET(PTRA!AO$218,$E107,0)</f>
        <v>8.3349609872505628</v>
      </c>
      <c r="AM107" s="24">
        <f ca="1">OFFSET(PTRA!AP$218,$E107,0)</f>
        <v>8.3349609872505628</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3.8588720975114374</v>
      </c>
      <c r="Q108" s="24">
        <f ca="1">OFFSET(OtherTRA!T$46,$E108,0)</f>
        <v>3.9251462469090201</v>
      </c>
      <c r="R108" s="24">
        <f ca="1">OFFSET(OtherTRA!U$46,$E108,0)</f>
        <v>3.9914203963066028</v>
      </c>
      <c r="S108" s="24">
        <f ca="1">OFFSET(OtherTRA!V$46,$E108,0)</f>
        <v>4.0576945457041855</v>
      </c>
      <c r="T108" s="24">
        <f ca="1">OFFSET(OtherTRA!W$46,$E108,0)</f>
        <v>4.1239686951017678</v>
      </c>
      <c r="U108" s="24">
        <f ca="1">OFFSET(OtherTRA!X$46,$E108,0)</f>
        <v>4.19024284449935</v>
      </c>
      <c r="V108" s="24">
        <f ca="1">OFFSET(OtherTRA!Y$46,$E108,0)</f>
        <v>4.2565169938969323</v>
      </c>
      <c r="W108" s="24">
        <f ca="1">OFFSET(OtherTRA!Z$46,$E108,0)</f>
        <v>4.3227911432945145</v>
      </c>
      <c r="X108" s="24">
        <f ca="1">OFFSET(OtherTRA!AA$46,$E108,0)</f>
        <v>4.3890652926920968</v>
      </c>
      <c r="Y108" s="24">
        <f ca="1">OFFSET(OtherTRA!AB$46,$E108,0)</f>
        <v>4.4553394420896799</v>
      </c>
      <c r="Z108" s="24">
        <f ca="1">OFFSET(OtherTRA!AC$46,$E108,0)</f>
        <v>4.6533976142416149</v>
      </c>
      <c r="AA108" s="24">
        <f ca="1">OFFSET(OtherTRA!AD$46,$E108,0)</f>
        <v>4.8514557863935499</v>
      </c>
      <c r="AB108" s="24">
        <f ca="1">OFFSET(OtherTRA!AE$46,$E108,0)</f>
        <v>5.0495139585454849</v>
      </c>
      <c r="AC108" s="24">
        <f ca="1">OFFSET(OtherTRA!AF$46,$E108,0)</f>
        <v>5.2475721306974199</v>
      </c>
      <c r="AD108" s="24">
        <f ca="1">OFFSET(OtherTRA!AG$46,$E108,0)</f>
        <v>5.4456303028493549</v>
      </c>
      <c r="AE108" s="24">
        <f ca="1">OFFSET(OtherTRA!AH$46,$E108,0)</f>
        <v>5.6436884750012899</v>
      </c>
      <c r="AF108" s="24">
        <f ca="1">OFFSET(OtherTRA!AI$46,$E108,0)</f>
        <v>5.8417466471532249</v>
      </c>
      <c r="AG108" s="24">
        <f ca="1">OFFSET(OtherTRA!AJ$46,$E108,0)</f>
        <v>6.0398048193051599</v>
      </c>
      <c r="AH108" s="24">
        <f ca="1">OFFSET(OtherTRA!AK$46,$E108,0)</f>
        <v>6.2378629914570949</v>
      </c>
      <c r="AI108" s="24">
        <f ca="1">OFFSET(OtherTRA!AL$46,$E108,0)</f>
        <v>6.4359211636090263</v>
      </c>
      <c r="AJ108" s="24">
        <f ca="1">OFFSET(OtherTRA!AM$46,$E108,0)</f>
        <v>8.5253922947935017</v>
      </c>
      <c r="AK108" s="24">
        <f ca="1">OFFSET(OtherTRA!AN$46,$E108,0)</f>
        <v>10.614863425977978</v>
      </c>
      <c r="AL108" s="24">
        <f ca="1">OFFSET(OtherTRA!AO$46,$E108,0)</f>
        <v>10.614863425977978</v>
      </c>
      <c r="AM108" s="24">
        <f ca="1">OFFSET(OtherTRA!AP$46,$E108,0)</f>
        <v>10.614863425977978</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117.00343951232594</v>
      </c>
      <c r="Q109" s="24">
        <f ca="1">OFFSET(COM!T$247,$E109,0)</f>
        <v>116.27568173068835</v>
      </c>
      <c r="R109" s="24">
        <f ca="1">OFFSET(COM!U$247,$E109,0)</f>
        <v>115.51780565319521</v>
      </c>
      <c r="S109" s="24">
        <f ca="1">OFFSET(COM!V$247,$E109,0)</f>
        <v>114.78618916533813</v>
      </c>
      <c r="T109" s="194">
        <f ca="1">OFFSET(COM!W$247,$E109,0)</f>
        <v>114.05252896353326</v>
      </c>
      <c r="U109" s="24">
        <f ca="1">OFFSET(COM!X$247,$E109,0)</f>
        <v>113.3293112315732</v>
      </c>
      <c r="V109" s="24">
        <f ca="1">OFFSET(COM!Y$247,$E109,0)</f>
        <v>112.61342626039388</v>
      </c>
      <c r="W109" s="24">
        <f ca="1">OFFSET(COM!Z$247,$E109,0)</f>
        <v>111.88677164123897</v>
      </c>
      <c r="X109" s="24">
        <f ca="1">OFFSET(COM!AA$247,$E109,0)</f>
        <v>111.18076328893511</v>
      </c>
      <c r="Y109" s="206">
        <f ca="1">OFFSET(COM!AB$247,$E109,0)</f>
        <v>110.48422124868588</v>
      </c>
      <c r="Z109" s="24">
        <f ca="1">OFFSET(COM!AC$247,$E109,0)</f>
        <v>109.84460089073781</v>
      </c>
      <c r="AA109" s="24">
        <f ca="1">OFFSET(COM!AD$247,$E109,0)</f>
        <v>109.22090318773661</v>
      </c>
      <c r="AB109" s="24">
        <f ca="1">OFFSET(COM!AE$247,$E109,0)</f>
        <v>108.61193108533861</v>
      </c>
      <c r="AC109" s="24">
        <f ca="1">OFFSET(COM!AF$247,$E109,0)</f>
        <v>108.03273248986831</v>
      </c>
      <c r="AD109" s="24">
        <f ca="1">OFFSET(COM!AG$247,$E109,0)</f>
        <v>107.44894982138666</v>
      </c>
      <c r="AE109" s="24">
        <f ca="1">OFFSET(COM!AH$247,$E109,0)</f>
        <v>106.88997791105733</v>
      </c>
      <c r="AF109" s="24">
        <f ca="1">OFFSET(COM!AI$247,$E109,0)</f>
        <v>106.34300267968875</v>
      </c>
      <c r="AG109" s="24">
        <f ca="1">OFFSET(COM!AJ$247,$E109,0)</f>
        <v>105.80204937450497</v>
      </c>
      <c r="AH109" s="24">
        <f ca="1">OFFSET(COM!AK$247,$E109,0)</f>
        <v>105.27049309642865</v>
      </c>
      <c r="AI109" s="24">
        <f ca="1">OFFSET(COM!AL$247,$E109,0)</f>
        <v>104.74911612017111</v>
      </c>
      <c r="AJ109" s="24">
        <f ca="1">OFFSET(COM!AM$247,$E109,0)</f>
        <v>102.19334172133928</v>
      </c>
      <c r="AK109" s="24">
        <f ca="1">OFFSET(COM!AN$247,$E109,0)</f>
        <v>99.920974831580125</v>
      </c>
      <c r="AL109" s="24">
        <f ca="1">OFFSET(COM!AO$247,$E109,0)</f>
        <v>99.920974831580125</v>
      </c>
      <c r="AM109" s="24">
        <f ca="1">OFFSET(COM!AP$247,$E109,0)</f>
        <v>99.920974831580125</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9.0810441640952018</v>
      </c>
      <c r="Q110" s="24">
        <f ca="1">OFFSET(COM!T$247,$E110,0)</f>
        <v>9.1675218865257495</v>
      </c>
      <c r="R110" s="24">
        <f ca="1">OFFSET(COM!U$247,$E110,0)</f>
        <v>9.2428931598014135</v>
      </c>
      <c r="S110" s="24">
        <f ca="1">OFFSET(COM!V$247,$E110,0)</f>
        <v>9.3279479423473237</v>
      </c>
      <c r="T110" s="194">
        <f ca="1">OFFSET(COM!W$247,$E110,0)</f>
        <v>9.412249083148124</v>
      </c>
      <c r="U110" s="24">
        <f ca="1">OFFSET(COM!X$247,$E110,0)</f>
        <v>9.5004009982735695</v>
      </c>
      <c r="V110" s="24">
        <f ca="1">OFFSET(COM!Y$247,$E110,0)</f>
        <v>9.5912569486859738</v>
      </c>
      <c r="W110" s="24">
        <f ca="1">OFFSET(COM!Z$247,$E110,0)</f>
        <v>9.678141474279693</v>
      </c>
      <c r="X110" s="24">
        <f ca="1">OFFSET(COM!AA$247,$E110,0)</f>
        <v>9.7726395353177757</v>
      </c>
      <c r="Y110" s="206">
        <f ca="1">OFFSET(COM!AB$247,$E110,0)</f>
        <v>9.870628401878955</v>
      </c>
      <c r="Z110" s="24">
        <f ca="1">OFFSET(COM!AC$247,$E110,0)</f>
        <v>9.9896077578529692</v>
      </c>
      <c r="AA110" s="24">
        <f ca="1">OFFSET(COM!AD$247,$E110,0)</f>
        <v>10.114458766008996</v>
      </c>
      <c r="AB110" s="24">
        <f ca="1">OFFSET(COM!AE$247,$E110,0)</f>
        <v>10.244739999538952</v>
      </c>
      <c r="AC110" s="24">
        <f ca="1">OFFSET(COM!AF$247,$E110,0)</f>
        <v>10.386000537556829</v>
      </c>
      <c r="AD110" s="24">
        <f ca="1">OFFSET(COM!AG$247,$E110,0)</f>
        <v>10.525570648796675</v>
      </c>
      <c r="AE110" s="24">
        <f ca="1">OFFSET(COM!AH$247,$E110,0)</f>
        <v>10.674289996940054</v>
      </c>
      <c r="AF110" s="24">
        <f ca="1">OFFSET(COM!AI$247,$E110,0)</f>
        <v>10.827433250922738</v>
      </c>
      <c r="AG110" s="24">
        <f ca="1">OFFSET(COM!AJ$247,$E110,0)</f>
        <v>10.982797155678842</v>
      </c>
      <c r="AH110" s="24">
        <f ca="1">OFFSET(COM!AK$247,$E110,0)</f>
        <v>11.141626316380261</v>
      </c>
      <c r="AI110" s="24">
        <f ca="1">OFFSET(COM!AL$247,$E110,0)</f>
        <v>11.304209205334597</v>
      </c>
      <c r="AJ110" s="24">
        <f ca="1">OFFSET(COM!AM$247,$E110,0)</f>
        <v>12.135971196375175</v>
      </c>
      <c r="AK110" s="24">
        <f ca="1">OFFSET(COM!AN$247,$E110,0)</f>
        <v>13.072242788647067</v>
      </c>
      <c r="AL110" s="24">
        <f ca="1">OFFSET(COM!AO$247,$E110,0)</f>
        <v>13.072242788647067</v>
      </c>
      <c r="AM110" s="24">
        <f ca="1">OFFSET(COM!AP$247,$E110,0)</f>
        <v>13.072242788647067</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11.158189581348996</v>
      </c>
      <c r="Q111" s="24">
        <f ca="1">OFFSET(COM!T$247,$E111,0)</f>
        <v>11.088785986628528</v>
      </c>
      <c r="R111" s="24">
        <f ca="1">OFFSET(COM!U$247,$E111,0)</f>
        <v>11.016510120319943</v>
      </c>
      <c r="S111" s="24">
        <f ca="1">OFFSET(COM!V$247,$E111,0)</f>
        <v>10.946738534917191</v>
      </c>
      <c r="T111" s="194">
        <f ca="1">OFFSET(COM!W$247,$E111,0)</f>
        <v>10.876772047998941</v>
      </c>
      <c r="U111" s="24">
        <f ca="1">OFFSET(COM!X$247,$E111,0)</f>
        <v>10.807801421191396</v>
      </c>
      <c r="V111" s="24">
        <f ca="1">OFFSET(COM!Y$247,$E111,0)</f>
        <v>10.739530092928298</v>
      </c>
      <c r="W111" s="24">
        <f ca="1">OFFSET(COM!Z$247,$E111,0)</f>
        <v>10.670231702774226</v>
      </c>
      <c r="X111" s="24">
        <f ca="1">OFFSET(COM!AA$247,$E111,0)</f>
        <v>10.602902271486935</v>
      </c>
      <c r="Y111" s="206">
        <f ca="1">OFFSET(COM!AB$247,$E111,0)</f>
        <v>10.536475607716406</v>
      </c>
      <c r="Z111" s="24">
        <f ca="1">OFFSET(COM!AC$247,$E111,0)</f>
        <v>10.475477356350275</v>
      </c>
      <c r="AA111" s="24">
        <f ca="1">OFFSET(COM!AD$247,$E111,0)</f>
        <v>10.415997590280611</v>
      </c>
      <c r="AB111" s="24">
        <f ca="1">OFFSET(COM!AE$247,$E111,0)</f>
        <v>10.357922150818048</v>
      </c>
      <c r="AC111" s="24">
        <f ca="1">OFFSET(COM!AF$247,$E111,0)</f>
        <v>10.30268610168611</v>
      </c>
      <c r="AD111" s="24">
        <f ca="1">OFFSET(COM!AG$247,$E111,0)</f>
        <v>10.247012886297105</v>
      </c>
      <c r="AE111" s="24">
        <f ca="1">OFFSET(COM!AH$247,$E111,0)</f>
        <v>10.193705782060682</v>
      </c>
      <c r="AF111" s="24">
        <f ca="1">OFFSET(COM!AI$247,$E111,0)</f>
        <v>10.14154275716713</v>
      </c>
      <c r="AG111" s="24">
        <f ca="1">OFFSET(COM!AJ$247,$E111,0)</f>
        <v>10.08995402132264</v>
      </c>
      <c r="AH111" s="24">
        <f ca="1">OFFSET(COM!AK$247,$E111,0)</f>
        <v>10.039261445543216</v>
      </c>
      <c r="AI111" s="24">
        <f ca="1">OFFSET(COM!AL$247,$E111,0)</f>
        <v>9.9895396325035293</v>
      </c>
      <c r="AJ111" s="24">
        <f ca="1">OFFSET(COM!AM$247,$E111,0)</f>
        <v>9.7458047868597859</v>
      </c>
      <c r="AK111" s="24">
        <f ca="1">OFFSET(COM!AN$247,$E111,0)</f>
        <v>9.5290974775704562</v>
      </c>
      <c r="AL111" s="24">
        <f ca="1">OFFSET(COM!AO$247,$E111,0)</f>
        <v>9.5290974775704562</v>
      </c>
      <c r="AM111" s="24">
        <f ca="1">OFFSET(COM!AP$247,$E111,0)</f>
        <v>9.5290974775704562</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8.0277818009015078</v>
      </c>
      <c r="Q112" s="24">
        <f ca="1">OFFSET(COM!T$247,$E112,0)</f>
        <v>7.9778492459335038</v>
      </c>
      <c r="R112" s="24">
        <f ca="1">OFFSET(COM!U$247,$E112,0)</f>
        <v>7.925850229429404</v>
      </c>
      <c r="S112" s="24">
        <f ca="1">OFFSET(COM!V$247,$E112,0)</f>
        <v>7.8756529228293717</v>
      </c>
      <c r="T112" s="194">
        <f ca="1">OFFSET(COM!W$247,$E112,0)</f>
        <v>7.8253153939443827</v>
      </c>
      <c r="U112" s="24">
        <f ca="1">OFFSET(COM!X$247,$E112,0)</f>
        <v>7.7756943386068871</v>
      </c>
      <c r="V112" s="24">
        <f ca="1">OFFSET(COM!Y$247,$E112,0)</f>
        <v>7.7265763950051802</v>
      </c>
      <c r="W112" s="24">
        <f ca="1">OFFSET(COM!Z$247,$E112,0)</f>
        <v>7.6767195296727859</v>
      </c>
      <c r="X112" s="24">
        <f ca="1">OFFSET(COM!AA$247,$E112,0)</f>
        <v>7.6282792357332889</v>
      </c>
      <c r="Y112" s="206">
        <f ca="1">OFFSET(COM!AB$247,$E112,0)</f>
        <v>7.5804884396884731</v>
      </c>
      <c r="Z112" s="24">
        <f ca="1">OFFSET(COM!AC$247,$E112,0)</f>
        <v>7.5366031258000659</v>
      </c>
      <c r="AA112" s="24">
        <f ca="1">OFFSET(COM!AD$247,$E112,0)</f>
        <v>7.4938102891938438</v>
      </c>
      <c r="AB112" s="24">
        <f ca="1">OFFSET(COM!AE$247,$E112,0)</f>
        <v>7.4520277981725229</v>
      </c>
      <c r="AC112" s="24">
        <f ca="1">OFFSET(COM!AF$247,$E112,0)</f>
        <v>7.4122881122008595</v>
      </c>
      <c r="AD112" s="24">
        <f ca="1">OFFSET(COM!AG$247,$E112,0)</f>
        <v>7.3722339060916022</v>
      </c>
      <c r="AE112" s="24">
        <f ca="1">OFFSET(COM!AH$247,$E112,0)</f>
        <v>7.3338820033812198</v>
      </c>
      <c r="AF112" s="24">
        <f ca="1">OFFSET(COM!AI$247,$E112,0)</f>
        <v>7.2963532108412181</v>
      </c>
      <c r="AG112" s="24">
        <f ca="1">OFFSET(COM!AJ$247,$E112,0)</f>
        <v>7.2592375917056433</v>
      </c>
      <c r="AH112" s="24">
        <f ca="1">OFFSET(COM!AK$247,$E112,0)</f>
        <v>7.2227667167204128</v>
      </c>
      <c r="AI112" s="24">
        <f ca="1">OFFSET(COM!AL$247,$E112,0)</f>
        <v>7.1869942589289604</v>
      </c>
      <c r="AJ112" s="24">
        <f ca="1">OFFSET(COM!AM$247,$E112,0)</f>
        <v>7.0116387369744899</v>
      </c>
      <c r="AK112" s="24">
        <f ca="1">OFFSET(COM!AN$247,$E112,0)</f>
        <v>6.8557282300815894</v>
      </c>
      <c r="AL112" s="24">
        <f ca="1">OFFSET(COM!AO$247,$E112,0)</f>
        <v>6.8557282300815894</v>
      </c>
      <c r="AM112" s="24">
        <f ca="1">OFFSET(COM!AP$247,$E112,0)</f>
        <v>6.8557282300815894</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101.82000872889915</v>
      </c>
      <c r="Q113" s="24">
        <f ca="1">OFFSET(COM!T$247,$E113,0)</f>
        <v>101.18669141799174</v>
      </c>
      <c r="R113" s="24">
        <f ca="1">OFFSET(COM!U$247,$E113,0)</f>
        <v>100.52716423530885</v>
      </c>
      <c r="S113" s="24">
        <f ca="1">OFFSET(COM!V$247,$E113,0)</f>
        <v>99.890488959006689</v>
      </c>
      <c r="T113" s="194">
        <f ca="1">OFFSET(COM!W$247,$E113,0)</f>
        <v>99.25203517967185</v>
      </c>
      <c r="U113" s="24">
        <f ca="1">OFFSET(COM!X$247,$E113,0)</f>
        <v>98.622668760291404</v>
      </c>
      <c r="V113" s="24">
        <f ca="1">OFFSET(COM!Y$247,$E113,0)</f>
        <v>97.999683535940903</v>
      </c>
      <c r="W113" s="24">
        <f ca="1">OFFSET(COM!Z$247,$E113,0)</f>
        <v>97.367326231116067</v>
      </c>
      <c r="X113" s="24">
        <f ca="1">OFFSET(COM!AA$247,$E113,0)</f>
        <v>96.752935945720424</v>
      </c>
      <c r="Y113" s="206">
        <f ca="1">OFFSET(COM!AB$247,$E113,0)</f>
        <v>96.146783537604676</v>
      </c>
      <c r="Z113" s="24">
        <f ca="1">OFFSET(COM!AC$247,$E113,0)</f>
        <v>95.590166136433368</v>
      </c>
      <c r="AA113" s="24">
        <f ca="1">OFFSET(COM!AD$247,$E113,0)</f>
        <v>95.047405121642129</v>
      </c>
      <c r="AB113" s="24">
        <f ca="1">OFFSET(COM!AE$247,$E113,0)</f>
        <v>94.517458779549429</v>
      </c>
      <c r="AC113" s="24">
        <f ca="1">OFFSET(COM!AF$247,$E113,0)</f>
        <v>94.013422263252494</v>
      </c>
      <c r="AD113" s="24">
        <f ca="1">OFFSET(COM!AG$247,$E113,0)</f>
        <v>93.505396544963077</v>
      </c>
      <c r="AE113" s="24">
        <f ca="1">OFFSET(COM!AH$247,$E113,0)</f>
        <v>93.018961915125161</v>
      </c>
      <c r="AF113" s="24">
        <f ca="1">OFFSET(COM!AI$247,$E113,0)</f>
        <v>92.542967166042814</v>
      </c>
      <c r="AG113" s="24">
        <f ca="1">OFFSET(COM!AJ$247,$E113,0)</f>
        <v>92.072212883217333</v>
      </c>
      <c r="AH113" s="24">
        <f ca="1">OFFSET(COM!AK$247,$E113,0)</f>
        <v>91.609636183769695</v>
      </c>
      <c r="AI113" s="24">
        <f ca="1">OFFSET(COM!AL$247,$E113,0)</f>
        <v>91.155917827327741</v>
      </c>
      <c r="AJ113" s="24">
        <f ca="1">OFFSET(COM!AM$247,$E113,0)</f>
        <v>88.931803966378041</v>
      </c>
      <c r="AK113" s="24">
        <f ca="1">OFFSET(COM!AN$247,$E113,0)</f>
        <v>86.95432007774275</v>
      </c>
      <c r="AL113" s="24">
        <f ca="1">OFFSET(COM!AO$247,$E113,0)</f>
        <v>86.95432007774275</v>
      </c>
      <c r="AM113" s="24">
        <f ca="1">OFFSET(COM!AP$247,$E113,0)</f>
        <v>86.95432007774275</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16.535704346103856</v>
      </c>
      <c r="Q114" s="24">
        <f ca="1">OFFSET(COM!T$247,$E114,0)</f>
        <v>16.432852775561198</v>
      </c>
      <c r="R114" s="24">
        <f ca="1">OFFSET(COM!U$247,$E114,0)</f>
        <v>16.32574468710974</v>
      </c>
      <c r="S114" s="24">
        <f ca="1">OFFSET(COM!V$247,$E114,0)</f>
        <v>16.222347778537106</v>
      </c>
      <c r="T114" s="194">
        <f ca="1">OFFSET(COM!W$247,$E114,0)</f>
        <v>16.118662038715154</v>
      </c>
      <c r="U114" s="24">
        <f ca="1">OFFSET(COM!X$247,$E114,0)</f>
        <v>16.016452098192069</v>
      </c>
      <c r="V114" s="24">
        <f ca="1">OFFSET(COM!Y$247,$E114,0)</f>
        <v>15.915278472197993</v>
      </c>
      <c r="W114" s="24">
        <f ca="1">OFFSET(COM!Z$247,$E114,0)</f>
        <v>15.812582807915314</v>
      </c>
      <c r="X114" s="24">
        <f ca="1">OFFSET(COM!AA$247,$E114,0)</f>
        <v>15.712805011397236</v>
      </c>
      <c r="Y114" s="206">
        <f ca="1">OFFSET(COM!AB$247,$E114,0)</f>
        <v>15.614365057065982</v>
      </c>
      <c r="Z114" s="24">
        <f ca="1">OFFSET(COM!AC$247,$E114,0)</f>
        <v>15.523969653504667</v>
      </c>
      <c r="AA114" s="24">
        <f ca="1">OFFSET(COM!AD$247,$E114,0)</f>
        <v>15.435824545453503</v>
      </c>
      <c r="AB114" s="24">
        <f ca="1">OFFSET(COM!AE$247,$E114,0)</f>
        <v>15.349760557230168</v>
      </c>
      <c r="AC114" s="24">
        <f ca="1">OFFSET(COM!AF$247,$E114,0)</f>
        <v>15.26790435905091</v>
      </c>
      <c r="AD114" s="24">
        <f ca="1">OFFSET(COM!AG$247,$E114,0)</f>
        <v>15.185400309181716</v>
      </c>
      <c r="AE114" s="24">
        <f ca="1">OFFSET(COM!AH$247,$E114,0)</f>
        <v>15.106402680688847</v>
      </c>
      <c r="AF114" s="24">
        <f ca="1">OFFSET(COM!AI$247,$E114,0)</f>
        <v>15.029100502665273</v>
      </c>
      <c r="AG114" s="24">
        <f ca="1">OFFSET(COM!AJ$247,$E114,0)</f>
        <v>14.952649383306303</v>
      </c>
      <c r="AH114" s="24">
        <f ca="1">OFFSET(COM!AK$247,$E114,0)</f>
        <v>14.877526314324562</v>
      </c>
      <c r="AI114" s="24">
        <f ca="1">OFFSET(COM!AL$247,$E114,0)</f>
        <v>14.803841851985723</v>
      </c>
      <c r="AJ114" s="24">
        <f ca="1">OFFSET(COM!AM$247,$E114,0)</f>
        <v>14.44264281364487</v>
      </c>
      <c r="AK114" s="24">
        <f ca="1">OFFSET(COM!AN$247,$E114,0)</f>
        <v>14.121496809633811</v>
      </c>
      <c r="AL114" s="24">
        <f ca="1">OFFSET(COM!AO$247,$E114,0)</f>
        <v>14.121496809633811</v>
      </c>
      <c r="AM114" s="24">
        <f ca="1">OFFSET(COM!AP$247,$E114,0)</f>
        <v>14.121496809633811</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24.769157405480968</v>
      </c>
      <c r="Q115" s="24">
        <f ca="1">OFFSET(COM!T$247,$E115,0)</f>
        <v>24.615094011092069</v>
      </c>
      <c r="R115" s="24">
        <f ca="1">OFFSET(COM!U$247,$E115,0)</f>
        <v>24.45465469464532</v>
      </c>
      <c r="S115" s="24">
        <f ca="1">OFFSET(COM!V$247,$E115,0)</f>
        <v>24.299774427674471</v>
      </c>
      <c r="T115" s="194">
        <f ca="1">OFFSET(COM!W$247,$E115,0)</f>
        <v>24.144461514683329</v>
      </c>
      <c r="U115" s="24">
        <f ca="1">OFFSET(COM!X$247,$E115,0)</f>
        <v>23.991359230545207</v>
      </c>
      <c r="V115" s="24">
        <f ca="1">OFFSET(COM!Y$247,$E115,0)</f>
        <v>23.839809262362511</v>
      </c>
      <c r="W115" s="24">
        <f ca="1">OFFSET(COM!Z$247,$E115,0)</f>
        <v>23.685979403032849</v>
      </c>
      <c r="X115" s="24">
        <f ca="1">OFFSET(COM!AA$247,$E115,0)</f>
        <v>23.536520275329547</v>
      </c>
      <c r="Y115" s="206">
        <f ca="1">OFFSET(COM!AB$247,$E115,0)</f>
        <v>23.38906512780245</v>
      </c>
      <c r="Z115" s="24">
        <f ca="1">OFFSET(COM!AC$247,$E115,0)</f>
        <v>23.253660071405818</v>
      </c>
      <c r="AA115" s="24">
        <f ca="1">OFFSET(COM!AD$247,$E115,0)</f>
        <v>23.12162577699992</v>
      </c>
      <c r="AB115" s="24">
        <f ca="1">OFFSET(COM!AE$247,$E115,0)</f>
        <v>22.992708832996289</v>
      </c>
      <c r="AC115" s="24">
        <f ca="1">OFFSET(COM!AF$247,$E115,0)</f>
        <v>22.870094820621667</v>
      </c>
      <c r="AD115" s="24">
        <f ca="1">OFFSET(COM!AG$247,$E115,0)</f>
        <v>22.746510378433619</v>
      </c>
      <c r="AE115" s="24">
        <f ca="1">OFFSET(COM!AH$247,$E115,0)</f>
        <v>22.628178273925439</v>
      </c>
      <c r="AF115" s="24">
        <f ca="1">OFFSET(COM!AI$247,$E115,0)</f>
        <v>22.512385818087076</v>
      </c>
      <c r="AG115" s="24">
        <f ca="1">OFFSET(COM!AJ$247,$E115,0)</f>
        <v>22.397868179794049</v>
      </c>
      <c r="AH115" s="24">
        <f ca="1">OFFSET(COM!AK$247,$E115,0)</f>
        <v>22.285339854332666</v>
      </c>
      <c r="AI115" s="24">
        <f ca="1">OFFSET(COM!AL$247,$E115,0)</f>
        <v>22.174966446111995</v>
      </c>
      <c r="AJ115" s="24">
        <f ca="1">OFFSET(COM!AM$247,$E115,0)</f>
        <v>21.633919288512022</v>
      </c>
      <c r="AK115" s="24">
        <f ca="1">OFFSET(COM!AN$247,$E115,0)</f>
        <v>21.152868360350904</v>
      </c>
      <c r="AL115" s="24">
        <f ca="1">OFFSET(COM!AO$247,$E115,0)</f>
        <v>21.152868360350904</v>
      </c>
      <c r="AM115" s="24">
        <f ca="1">OFFSET(COM!AP$247,$E115,0)</f>
        <v>21.152868360350904</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3.1379505820252445</v>
      </c>
      <c r="Q116" s="24">
        <f ca="1">OFFSET(COM!T$247,$E116,0)</f>
        <v>3.1678329187400109</v>
      </c>
      <c r="R116" s="24">
        <f ca="1">OFFSET(COM!U$247,$E116,0)</f>
        <v>3.1938774271213788</v>
      </c>
      <c r="S116" s="24">
        <f ca="1">OFFSET(COM!V$247,$E116,0)</f>
        <v>3.2232680676216461</v>
      </c>
      <c r="T116" s="194">
        <f ca="1">OFFSET(COM!W$247,$E116,0)</f>
        <v>3.2523982875678472</v>
      </c>
      <c r="U116" s="24">
        <f ca="1">OFFSET(COM!X$247,$E116,0)</f>
        <v>3.2828591407886947</v>
      </c>
      <c r="V116" s="24">
        <f ca="1">OFFSET(COM!Y$247,$E116,0)</f>
        <v>3.3142543721437292</v>
      </c>
      <c r="W116" s="24">
        <f ca="1">OFFSET(COM!Z$247,$E116,0)</f>
        <v>3.3442772795020885</v>
      </c>
      <c r="X116" s="24">
        <f ca="1">OFFSET(COM!AA$247,$E116,0)</f>
        <v>3.3769310404877619</v>
      </c>
      <c r="Y116" s="206">
        <f ca="1">OFFSET(COM!AB$247,$E116,0)</f>
        <v>3.4107910476963368</v>
      </c>
      <c r="Z116" s="24">
        <f ca="1">OFFSET(COM!AC$247,$E116,0)</f>
        <v>3.4519043087466246</v>
      </c>
      <c r="AA116" s="24">
        <f ca="1">OFFSET(COM!AD$247,$E116,0)</f>
        <v>3.4950465164740865</v>
      </c>
      <c r="AB116" s="24">
        <f ca="1">OFFSET(COM!AE$247,$E116,0)</f>
        <v>3.5400651360507509</v>
      </c>
      <c r="AC116" s="24">
        <f ca="1">OFFSET(COM!AF$247,$E116,0)</f>
        <v>3.5888776491803531</v>
      </c>
      <c r="AD116" s="24">
        <f ca="1">OFFSET(COM!AG$247,$E116,0)</f>
        <v>3.637106036124008</v>
      </c>
      <c r="AE116" s="24">
        <f ca="1">OFFSET(COM!AH$247,$E116,0)</f>
        <v>3.6884959376190447</v>
      </c>
      <c r="AF116" s="24">
        <f ca="1">OFFSET(COM!AI$247,$E116,0)</f>
        <v>3.7414145177167204</v>
      </c>
      <c r="AG116" s="24">
        <f ca="1">OFFSET(COM!AJ$247,$E116,0)</f>
        <v>3.795100442655035</v>
      </c>
      <c r="AH116" s="24">
        <f ca="1">OFFSET(COM!AK$247,$E116,0)</f>
        <v>3.8499837851715455</v>
      </c>
      <c r="AI116" s="24">
        <f ca="1">OFFSET(COM!AL$247,$E116,0)</f>
        <v>3.9061642267378089</v>
      </c>
      <c r="AJ116" s="24">
        <f ca="1">OFFSET(COM!AM$247,$E116,0)</f>
        <v>4.1935791954053814</v>
      </c>
      <c r="AK116" s="24">
        <f ca="1">OFFSET(COM!AN$247,$E116,0)</f>
        <v>4.5171074081102036</v>
      </c>
      <c r="AL116" s="24">
        <f ca="1">OFFSET(COM!AO$247,$E116,0)</f>
        <v>4.5171074081102036</v>
      </c>
      <c r="AM116" s="24">
        <f ca="1">OFFSET(COM!AP$247,$E116,0)</f>
        <v>4.5171074081102036</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9.3864726729690666</v>
      </c>
      <c r="Q117" s="24">
        <f ca="1">OFFSET(COM!T$247,$E117,0)</f>
        <v>9.3280891027222932</v>
      </c>
      <c r="R117" s="24">
        <f ca="1">OFFSET(COM!U$247,$E117,0)</f>
        <v>9.2672893252068924</v>
      </c>
      <c r="S117" s="24">
        <f ca="1">OFFSET(COM!V$247,$E117,0)</f>
        <v>9.2085961944836647</v>
      </c>
      <c r="T117" s="194">
        <f ca="1">OFFSET(COM!W$247,$E117,0)</f>
        <v>9.1497391090493423</v>
      </c>
      <c r="U117" s="24">
        <f ca="1">OFFSET(COM!X$247,$E117,0)</f>
        <v>9.0917197593110419</v>
      </c>
      <c r="V117" s="24">
        <f ca="1">OFFSET(COM!Y$247,$E117,0)</f>
        <v>9.0342886722680316</v>
      </c>
      <c r="W117" s="24">
        <f ca="1">OFFSET(COM!Z$247,$E117,0)</f>
        <v>8.9759936020221183</v>
      </c>
      <c r="X117" s="24">
        <f ca="1">OFFSET(COM!AA$247,$E117,0)</f>
        <v>8.919354855901414</v>
      </c>
      <c r="Y117" s="206">
        <f ca="1">OFFSET(COM!AB$247,$E117,0)</f>
        <v>8.8634755342880975</v>
      </c>
      <c r="Z117" s="24">
        <f ca="1">OFFSET(COM!AC$247,$E117,0)</f>
        <v>8.8121626922385108</v>
      </c>
      <c r="AA117" s="24">
        <f ca="1">OFFSET(COM!AD$247,$E117,0)</f>
        <v>8.7621272277272517</v>
      </c>
      <c r="AB117" s="24">
        <f ca="1">OFFSET(COM!AE$247,$E117,0)</f>
        <v>8.713273108381836</v>
      </c>
      <c r="AC117" s="24">
        <f ca="1">OFFSET(COM!AF$247,$E117,0)</f>
        <v>8.6668075359912784</v>
      </c>
      <c r="AD117" s="24">
        <f ca="1">OFFSET(COM!AG$247,$E117,0)</f>
        <v>8.6199742113685556</v>
      </c>
      <c r="AE117" s="24">
        <f ca="1">OFFSET(COM!AH$247,$E117,0)</f>
        <v>8.5751313026204681</v>
      </c>
      <c r="AF117" s="24">
        <f ca="1">OFFSET(COM!AI$247,$E117,0)</f>
        <v>8.5312508142909671</v>
      </c>
      <c r="AG117" s="24">
        <f ca="1">OFFSET(COM!AJ$247,$E117,0)</f>
        <v>8.4878534283882647</v>
      </c>
      <c r="AH117" s="24">
        <f ca="1">OFFSET(COM!AK$247,$E117,0)</f>
        <v>8.4452099086840171</v>
      </c>
      <c r="AI117" s="24">
        <f ca="1">OFFSET(COM!AL$247,$E117,0)</f>
        <v>8.4033830123093942</v>
      </c>
      <c r="AJ117" s="24">
        <f ca="1">OFFSET(COM!AM$247,$E117,0)</f>
        <v>8.1983488128627897</v>
      </c>
      <c r="AK117" s="24">
        <f ca="1">OFFSET(COM!AN$247,$E117,0)</f>
        <v>8.0160506701536001</v>
      </c>
      <c r="AL117" s="24">
        <f ca="1">OFFSET(COM!AO$247,$E117,0)</f>
        <v>8.0160506701536001</v>
      </c>
      <c r="AM117" s="24">
        <f ca="1">OFFSET(COM!AP$247,$E117,0)</f>
        <v>8.0160506701536001</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6.1257312051522987</v>
      </c>
      <c r="Q118" s="24">
        <f ca="1">OFFSET(COM!T$247,$E118,0)</f>
        <v>8.0260336915618069</v>
      </c>
      <c r="R118" s="24">
        <f ca="1">OFFSET(COM!U$247,$E118,0)</f>
        <v>9.8058629945491873</v>
      </c>
      <c r="S118" s="24">
        <f ca="1">OFFSET(COM!V$247,$E118,0)</f>
        <v>11.690730656080824</v>
      </c>
      <c r="T118" s="194">
        <f ca="1">OFFSET(COM!W$247,$E118,0)</f>
        <v>13.567423461821292</v>
      </c>
      <c r="U118" s="24">
        <f ca="1">OFFSET(COM!X$247,$E118,0)</f>
        <v>15.485886146940901</v>
      </c>
      <c r="V118" s="24">
        <f ca="1">OFFSET(COM!Y$247,$E118,0)</f>
        <v>17.433679875183536</v>
      </c>
      <c r="W118" s="24">
        <f ca="1">OFFSET(COM!Z$247,$E118,0)</f>
        <v>19.338395011523737</v>
      </c>
      <c r="X118" s="24">
        <f ca="1">OFFSET(COM!AA$247,$E118,0)</f>
        <v>21.325695215268315</v>
      </c>
      <c r="Y118" s="206">
        <f ca="1">OFFSET(COM!AB$247,$E118,0)</f>
        <v>23.350860667231327</v>
      </c>
      <c r="Z118" s="24">
        <f ca="1">OFFSET(COM!AC$247,$E118,0)</f>
        <v>25.581184326587202</v>
      </c>
      <c r="AA118" s="24">
        <f ca="1">OFFSET(COM!AD$247,$E118,0)</f>
        <v>27.87456169953289</v>
      </c>
      <c r="AB118" s="24">
        <f ca="1">OFFSET(COM!AE$247,$E118,0)</f>
        <v>30.226252450867079</v>
      </c>
      <c r="AC118" s="24">
        <f ca="1">OFFSET(COM!AF$247,$E118,0)</f>
        <v>32.695846289635014</v>
      </c>
      <c r="AD118" s="24">
        <f ca="1">OFFSET(COM!AG$247,$E118,0)</f>
        <v>35.147287199277955</v>
      </c>
      <c r="AE118" s="24">
        <f ca="1">OFFSET(COM!AH$247,$E118,0)</f>
        <v>37.696978711204117</v>
      </c>
      <c r="AF118" s="24">
        <f ca="1">OFFSET(COM!AI$247,$E118,0)</f>
        <v>40.294177071814914</v>
      </c>
      <c r="AG118" s="24">
        <f ca="1">OFFSET(COM!AJ$247,$E118,0)</f>
        <v>42.915222260117417</v>
      </c>
      <c r="AH118" s="24">
        <f ca="1">OFFSET(COM!AK$247,$E118,0)</f>
        <v>45.573479675765498</v>
      </c>
      <c r="AI118" s="24">
        <f ca="1">OFFSET(COM!AL$247,$E118,0)</f>
        <v>48.272047126615952</v>
      </c>
      <c r="AJ118" s="24">
        <f ca="1">OFFSET(COM!AM$247,$E118,0)</f>
        <v>61.69337719609797</v>
      </c>
      <c r="AK118" s="24">
        <f ca="1">OFFSET(COM!AN$247,$E118,0)</f>
        <v>76.214555126789165</v>
      </c>
      <c r="AL118" s="24">
        <f ca="1">OFFSET(COM!AO$247,$E118,0)</f>
        <v>76.214555126789165</v>
      </c>
      <c r="AM118" s="24">
        <f ca="1">OFFSET(COM!AP$247,$E118,0)</f>
        <v>76.214555126789165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0.58418855374139789</v>
      </c>
      <c r="Q120" s="24">
        <f ca="1">OFFSET(COM!T$247,$E120,0)</f>
        <v>0.76541344331425865</v>
      </c>
      <c r="R120" s="24">
        <f ca="1">OFFSET(COM!U$247,$E120,0)</f>
        <v>0.93514924653465259</v>
      </c>
      <c r="S120" s="24">
        <f ca="1">OFFSET(COM!V$247,$E120,0)</f>
        <v>1.114902173378383</v>
      </c>
      <c r="T120" s="194">
        <f ca="1">OFFSET(COM!W$247,$E120,0)</f>
        <v>1.2938754941601185</v>
      </c>
      <c r="U120" s="24">
        <f ca="1">OFFSET(COM!X$247,$E120,0)</f>
        <v>1.4768322553846749</v>
      </c>
      <c r="V120" s="24">
        <f ca="1">OFFSET(COM!Y$247,$E120,0)</f>
        <v>1.6625862107870228</v>
      </c>
      <c r="W120" s="24">
        <f ca="1">OFFSET(COM!Z$247,$E120,0)</f>
        <v>1.8442319186254663</v>
      </c>
      <c r="X120" s="24">
        <f ca="1">OFFSET(COM!AA$247,$E120,0)</f>
        <v>2.0337534619310329</v>
      </c>
      <c r="Y120" s="206">
        <f ca="1">OFFSET(COM!AB$247,$E120,0)</f>
        <v>2.2268860753036597</v>
      </c>
      <c r="Z120" s="24">
        <f ca="1">OFFSET(COM!AC$247,$E120,0)</f>
        <v>2.4395838756639576</v>
      </c>
      <c r="AA120" s="24">
        <f ca="1">OFFSET(COM!AD$247,$E120,0)</f>
        <v>2.6582948777982862</v>
      </c>
      <c r="AB120" s="24">
        <f ca="1">OFFSET(COM!AE$247,$E120,0)</f>
        <v>2.8825670132967267</v>
      </c>
      <c r="AC120" s="24">
        <f ca="1">OFFSET(COM!AF$247,$E120,0)</f>
        <v>3.1180831345044373</v>
      </c>
      <c r="AD120" s="24">
        <f ca="1">OFFSET(COM!AG$247,$E120,0)</f>
        <v>3.3518680773341649</v>
      </c>
      <c r="AE120" s="24">
        <f ca="1">OFFSET(COM!AH$247,$E120,0)</f>
        <v>3.5950228203281211</v>
      </c>
      <c r="AF120" s="24">
        <f ca="1">OFFSET(COM!AI$247,$E120,0)</f>
        <v>3.8427081175198428</v>
      </c>
      <c r="AG120" s="24">
        <f ca="1">OFFSET(COM!AJ$247,$E120,0)</f>
        <v>4.0926675993458534</v>
      </c>
      <c r="AH120" s="24">
        <f ca="1">OFFSET(COM!AK$247,$E120,0)</f>
        <v>4.3461758750295205</v>
      </c>
      <c r="AI120" s="24">
        <f ca="1">OFFSET(COM!AL$247,$E120,0)</f>
        <v>4.6035283711625512</v>
      </c>
      <c r="AJ120" s="24">
        <f ca="1">OFFSET(COM!AM$247,$E120,0)</f>
        <v>5.8834714734622375</v>
      </c>
      <c r="AK120" s="24">
        <f ca="1">OFFSET(COM!AN$247,$E120,0)</f>
        <v>7.2683030388461267</v>
      </c>
      <c r="AL120" s="24">
        <f ca="1">OFFSET(COM!AO$247,$E120,0)</f>
        <v>7.2683030388461267</v>
      </c>
      <c r="AM120" s="24">
        <f ca="1">OFFSET(COM!AP$247,$E120,0)</f>
        <v>7.2683030388461267</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0.42029562285436534</v>
      </c>
      <c r="Q121" s="24">
        <f ca="1">OFFSET(COM!T$247,$E121,0)</f>
        <v>0.55067823194851118</v>
      </c>
      <c r="R121" s="24">
        <f ca="1">OFFSET(COM!U$247,$E121,0)</f>
        <v>0.67279499489827133</v>
      </c>
      <c r="S121" s="24">
        <f ca="1">OFFSET(COM!V$247,$E121,0)</f>
        <v>0.8021185974643088</v>
      </c>
      <c r="T121" s="194">
        <f ca="1">OFFSET(COM!W$247,$E121,0)</f>
        <v>0.93088131089051551</v>
      </c>
      <c r="U121" s="24">
        <f ca="1">OFFSET(COM!X$247,$E121,0)</f>
        <v>1.0625099185066993</v>
      </c>
      <c r="V121" s="24">
        <f ca="1">OFFSET(COM!Y$247,$E121,0)</f>
        <v>1.1961509730660318</v>
      </c>
      <c r="W121" s="24">
        <f ca="1">OFFSET(COM!Z$247,$E121,0)</f>
        <v>1.3268363407026191</v>
      </c>
      <c r="X121" s="24">
        <f ca="1">OFFSET(COM!AA$247,$E121,0)</f>
        <v>1.4631879939107959</v>
      </c>
      <c r="Y121" s="206">
        <f ca="1">OFFSET(COM!AB$247,$E121,0)</f>
        <v>1.6021376386976951</v>
      </c>
      <c r="Z121" s="24">
        <f ca="1">OFFSET(COM!AC$247,$E121,0)</f>
        <v>1.7551634963761007</v>
      </c>
      <c r="AA121" s="24">
        <f ca="1">OFFSET(COM!AD$247,$E121,0)</f>
        <v>1.9125155640919667</v>
      </c>
      <c r="AB121" s="24">
        <f ca="1">OFFSET(COM!AE$247,$E121,0)</f>
        <v>2.0738686003240354</v>
      </c>
      <c r="AC121" s="24">
        <f ca="1">OFFSET(COM!AF$247,$E121,0)</f>
        <v>2.2433111445527558</v>
      </c>
      <c r="AD121" s="24">
        <f ca="1">OFFSET(COM!AG$247,$E121,0)</f>
        <v>2.4115081890365966</v>
      </c>
      <c r="AE121" s="24">
        <f ca="1">OFFSET(COM!AH$247,$E121,0)</f>
        <v>2.5864463549799801</v>
      </c>
      <c r="AF121" s="24">
        <f ca="1">OFFSET(COM!AI$247,$E121,0)</f>
        <v>2.7646440371980834</v>
      </c>
      <c r="AG121" s="24">
        <f ca="1">OFFSET(COM!AJ$247,$E121,0)</f>
        <v>2.9444778860977028</v>
      </c>
      <c r="AH121" s="24">
        <f ca="1">OFFSET(COM!AK$247,$E121,0)</f>
        <v>3.1268649218326909</v>
      </c>
      <c r="AI121" s="24">
        <f ca="1">OFFSET(COM!AL$247,$E121,0)</f>
        <v>3.3120176896550442</v>
      </c>
      <c r="AJ121" s="24">
        <f ca="1">OFFSET(COM!AM$247,$E121,0)</f>
        <v>4.2328753133689991</v>
      </c>
      <c r="AK121" s="24">
        <f ca="1">OFFSET(COM!AN$247,$E121,0)</f>
        <v>5.229195151533883</v>
      </c>
      <c r="AL121" s="24">
        <f ca="1">OFFSET(COM!AO$247,$E121,0)</f>
        <v>5.229195151533883</v>
      </c>
      <c r="AM121" s="24">
        <f ca="1">OFFSET(COM!AP$247,$E121,0)</f>
        <v>5.229195151533883</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5.3308005933773419</v>
      </c>
      <c r="Q122" s="24">
        <f ca="1">OFFSET(COM!T$247,$E122,0)</f>
        <v>6.9845025406041286</v>
      </c>
      <c r="R122" s="24">
        <f ca="1">OFFSET(COM!U$247,$E122,0)</f>
        <v>8.5333650007289386</v>
      </c>
      <c r="S122" s="24">
        <f ca="1">OFFSET(COM!V$247,$E122,0)</f>
        <v>10.173635086376745</v>
      </c>
      <c r="T122" s="194">
        <f ca="1">OFFSET(COM!W$247,$E122,0)</f>
        <v>11.80679115989394</v>
      </c>
      <c r="U122" s="24">
        <f ca="1">OFFSET(COM!X$247,$E122,0)</f>
        <v>13.476296673228592</v>
      </c>
      <c r="V122" s="24">
        <f ca="1">OFFSET(COM!Y$247,$E122,0)</f>
        <v>15.171326966683065</v>
      </c>
      <c r="W122" s="24">
        <f ca="1">OFFSET(COM!Z$247,$E122,0)</f>
        <v>16.828868938240191</v>
      </c>
      <c r="X122" s="24">
        <f ca="1">OFFSET(COM!AA$247,$E122,0)</f>
        <v>18.558278987513994</v>
      </c>
      <c r="Y122" s="206">
        <f ca="1">OFFSET(COM!AB$247,$E122,0)</f>
        <v>20.320640545907462</v>
      </c>
      <c r="Z122" s="24">
        <f ca="1">OFFSET(COM!AC$247,$E122,0)</f>
        <v>22.261537116216935</v>
      </c>
      <c r="AA122" s="24">
        <f ca="1">OFFSET(COM!AD$247,$E122,0)</f>
        <v>24.257304976591591</v>
      </c>
      <c r="AB122" s="24">
        <f ca="1">OFFSET(COM!AE$247,$E122,0)</f>
        <v>26.303818940852388</v>
      </c>
      <c r="AC122" s="24">
        <f ca="1">OFFSET(COM!AF$247,$E122,0)</f>
        <v>28.452935815264411</v>
      </c>
      <c r="AD122" s="24">
        <f ca="1">OFFSET(COM!AG$247,$E122,0)</f>
        <v>30.586255449786179</v>
      </c>
      <c r="AE122" s="24">
        <f ca="1">OFFSET(COM!AH$247,$E122,0)</f>
        <v>32.805075794575899</v>
      </c>
      <c r="AF122" s="24">
        <f ca="1">OFFSET(COM!AI$247,$E122,0)</f>
        <v>35.065238067157765</v>
      </c>
      <c r="AG122" s="24">
        <f ca="1">OFFSET(COM!AJ$247,$E122,0)</f>
        <v>37.346152586116723</v>
      </c>
      <c r="AH122" s="24">
        <f ca="1">OFFSET(COM!AK$247,$E122,0)</f>
        <v>39.659450335251996</v>
      </c>
      <c r="AI122" s="24">
        <f ca="1">OFFSET(COM!AL$247,$E122,0)</f>
        <v>42.00782712268969</v>
      </c>
      <c r="AJ122" s="24">
        <f ca="1">OFFSET(COM!AM$247,$E122,0)</f>
        <v>53.687483297960782</v>
      </c>
      <c r="AK122" s="24">
        <f ca="1">OFFSET(COM!AN$247,$E122,0)</f>
        <v>66.324261069789586</v>
      </c>
      <c r="AL122" s="24">
        <f ca="1">OFFSET(COM!AO$247,$E122,0)</f>
        <v>66.324261069789586</v>
      </c>
      <c r="AM122" s="24">
        <f ca="1">OFFSET(COM!AP$247,$E122,0)</f>
        <v>66.324261069789586</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0.86572908056630216</v>
      </c>
      <c r="Q123" s="24">
        <f ca="1">OFFSET(COM!T$247,$E123,0)</f>
        <v>1.1342924682274262</v>
      </c>
      <c r="R123" s="24">
        <f ca="1">OFFSET(COM!U$247,$E123,0)</f>
        <v>1.3858297842533449</v>
      </c>
      <c r="S123" s="24">
        <f ca="1">OFFSET(COM!V$247,$E123,0)</f>
        <v>1.652211819794581</v>
      </c>
      <c r="T123" s="194">
        <f ca="1">OFFSET(COM!W$247,$E123,0)</f>
        <v>1.9174385303385506</v>
      </c>
      <c r="U123" s="24">
        <f ca="1">OFFSET(COM!X$247,$E123,0)</f>
        <v>2.1885684380779589</v>
      </c>
      <c r="V123" s="24">
        <f ca="1">OFFSET(COM!Y$247,$E123,0)</f>
        <v>2.4638436039334262</v>
      </c>
      <c r="W123" s="24">
        <f ca="1">OFFSET(COM!Z$247,$E123,0)</f>
        <v>2.7330306166344713</v>
      </c>
      <c r="X123" s="24">
        <f ca="1">OFFSET(COM!AA$247,$E123,0)</f>
        <v>3.0138891003939201</v>
      </c>
      <c r="Y123" s="206">
        <f ca="1">OFFSET(COM!AB$247,$E123,0)</f>
        <v>3.3000989529006608</v>
      </c>
      <c r="Z123" s="24">
        <f ca="1">OFFSET(COM!AC$247,$E123,0)</f>
        <v>3.615303127931293</v>
      </c>
      <c r="AA123" s="24">
        <f ca="1">OFFSET(COM!AD$247,$E123,0)</f>
        <v>3.9394184731821413</v>
      </c>
      <c r="AB123" s="24">
        <f ca="1">OFFSET(COM!AE$247,$E123,0)</f>
        <v>4.2717750529511695</v>
      </c>
      <c r="AC123" s="24">
        <f ca="1">OFFSET(COM!AF$247,$E123,0)</f>
        <v>4.6207944812947623</v>
      </c>
      <c r="AD123" s="24">
        <f ca="1">OFFSET(COM!AG$247,$E123,0)</f>
        <v>4.9672484169461955</v>
      </c>
      <c r="AE123" s="24">
        <f ca="1">OFFSET(COM!AH$247,$E123,0)</f>
        <v>5.3275877812478747</v>
      </c>
      <c r="AF123" s="24">
        <f ca="1">OFFSET(COM!AI$247,$E123,0)</f>
        <v>5.6946411294079642</v>
      </c>
      <c r="AG123" s="24">
        <f ca="1">OFFSET(COM!AJ$247,$E123,0)</f>
        <v>6.065064669879888</v>
      </c>
      <c r="AH123" s="24">
        <f ca="1">OFFSET(COM!AK$247,$E123,0)</f>
        <v>6.4407472898456373</v>
      </c>
      <c r="AI123" s="24">
        <f ca="1">OFFSET(COM!AL$247,$E123,0)</f>
        <v>6.8221267921172899</v>
      </c>
      <c r="AJ123" s="24">
        <f ca="1">OFFSET(COM!AM$247,$E123,0)</f>
        <v>8.7189184324779845</v>
      </c>
      <c r="AK123" s="24">
        <f ca="1">OFFSET(COM!AN$247,$E123,0)</f>
        <v>10.771147888465748</v>
      </c>
      <c r="AL123" s="24">
        <f ca="1">OFFSET(COM!AO$247,$E123,0)</f>
        <v>10.771147888465748</v>
      </c>
      <c r="AM123" s="24">
        <f ca="1">OFFSET(COM!AP$247,$E123,0)</f>
        <v>10.771147888465748</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1.2967926505109255</v>
      </c>
      <c r="Q124" s="24">
        <f ca="1">OFFSET(COM!T$247,$E124,0)</f>
        <v>1.6990790414075405</v>
      </c>
      <c r="R124" s="24">
        <f ca="1">OFFSET(COM!U$247,$E124,0)</f>
        <v>2.0758617440727698</v>
      </c>
      <c r="S124" s="24">
        <f ca="1">OFFSET(COM!V$247,$E124,0)</f>
        <v>2.474880644641583</v>
      </c>
      <c r="T124" s="194">
        <f ca="1">OFFSET(COM!W$247,$E124,0)</f>
        <v>2.8721689611292573</v>
      </c>
      <c r="U124" s="24">
        <f ca="1">OFFSET(COM!X$247,$E124,0)</f>
        <v>3.278299793028975</v>
      </c>
      <c r="V124" s="24">
        <f ca="1">OFFSET(COM!Y$247,$E124,0)</f>
        <v>3.6906398887504173</v>
      </c>
      <c r="W124" s="24">
        <f ca="1">OFFSET(COM!Z$247,$E124,0)</f>
        <v>4.0938604198839705</v>
      </c>
      <c r="X124" s="24">
        <f ca="1">OFFSET(COM!AA$247,$E124,0)</f>
        <v>4.5145638775229937</v>
      </c>
      <c r="Y124" s="206">
        <f ca="1">OFFSET(COM!AB$247,$E124,0)</f>
        <v>4.9432832558668185</v>
      </c>
      <c r="Z124" s="24">
        <f ca="1">OFFSET(COM!AC$247,$E124,0)</f>
        <v>5.4154338013038545</v>
      </c>
      <c r="AA124" s="24">
        <f ca="1">OFFSET(COM!AD$247,$E124,0)</f>
        <v>5.9009325642242043</v>
      </c>
      <c r="AB124" s="24">
        <f ca="1">OFFSET(COM!AE$247,$E124,0)</f>
        <v>6.3987760347375131</v>
      </c>
      <c r="AC124" s="24">
        <f ca="1">OFFSET(COM!AF$247,$E124,0)</f>
        <v>6.9215791145017178</v>
      </c>
      <c r="AD124" s="24">
        <f ca="1">OFFSET(COM!AG$247,$E124,0)</f>
        <v>7.4405392922047406</v>
      </c>
      <c r="AE124" s="24">
        <f ca="1">OFFSET(COM!AH$247,$E124,0)</f>
        <v>7.9802987271200276</v>
      </c>
      <c r="AF124" s="24">
        <f ca="1">OFFSET(COM!AI$247,$E124,0)</f>
        <v>8.5301151707678127</v>
      </c>
      <c r="AG124" s="24">
        <f ca="1">OFFSET(COM!AJ$247,$E124,0)</f>
        <v>9.0849798918951272</v>
      </c>
      <c r="AH124" s="24">
        <f ca="1">OFFSET(COM!AK$247,$E124,0)</f>
        <v>9.6477222918357537</v>
      </c>
      <c r="AI124" s="24">
        <f ca="1">OFFSET(COM!AL$247,$E124,0)</f>
        <v>10.218998164049587</v>
      </c>
      <c r="AJ124" s="24">
        <f ca="1">OFFSET(COM!AM$247,$E124,0)</f>
        <v>13.060239741797341</v>
      </c>
      <c r="AK124" s="24">
        <f ca="1">OFFSET(COM!AN$247,$E124,0)</f>
        <v>16.134314686751381</v>
      </c>
      <c r="AL124" s="24">
        <f ca="1">OFFSET(COM!AO$247,$E124,0)</f>
        <v>16.134314686751381</v>
      </c>
      <c r="AM124" s="24">
        <f ca="1">OFFSET(COM!AP$247,$E124,0)</f>
        <v>16.134314686751381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0.49143007076350592</v>
      </c>
      <c r="Q126" s="24">
        <f ca="1">OFFSET(COM!T$247,$E126,0)</f>
        <v>0.64387975457967206</v>
      </c>
      <c r="R126" s="24">
        <f ca="1">OFFSET(COM!U$247,$E126,0)</f>
        <v>0.78666460932131976</v>
      </c>
      <c r="S126" s="24">
        <f ca="1">OFFSET(COM!V$247,$E126,0)</f>
        <v>0.93787605123167472</v>
      </c>
      <c r="T126" s="194">
        <f ca="1">OFFSET(COM!W$247,$E126,0)</f>
        <v>1.0884316742976514</v>
      </c>
      <c r="U126" s="24">
        <f ca="1">OFFSET(COM!X$247,$E126,0)</f>
        <v>1.2423382401477008</v>
      </c>
      <c r="V126" s="24">
        <f ca="1">OFFSET(COM!Y$247,$E126,0)</f>
        <v>1.3985978567789197</v>
      </c>
      <c r="W126" s="24">
        <f ca="1">OFFSET(COM!Z$247,$E126,0)</f>
        <v>1.5514015405985255</v>
      </c>
      <c r="X126" s="24">
        <f ca="1">OFFSET(COM!AA$247,$E126,0)</f>
        <v>1.7108305209189649</v>
      </c>
      <c r="Y126" s="206">
        <f ca="1">OFFSET(COM!AB$247,$E126,0)</f>
        <v>1.8732971992689573</v>
      </c>
      <c r="Z126" s="24">
        <f ca="1">OFFSET(COM!AC$247,$E126,0)</f>
        <v>2.0522224699078162</v>
      </c>
      <c r="AA126" s="24">
        <f ca="1">OFFSET(COM!AD$247,$E126,0)</f>
        <v>2.2362061555984623</v>
      </c>
      <c r="AB126" s="24">
        <f ca="1">OFFSET(COM!AE$247,$E126,0)</f>
        <v>2.4248679681458363</v>
      </c>
      <c r="AC126" s="24">
        <f ca="1">OFFSET(COM!AF$247,$E126,0)</f>
        <v>2.6229884266344601</v>
      </c>
      <c r="AD126" s="24">
        <f ca="1">OFFSET(COM!AG$247,$E126,0)</f>
        <v>2.8196525862836972</v>
      </c>
      <c r="AE126" s="24">
        <f ca="1">OFFSET(COM!AH$247,$E126,0)</f>
        <v>3.0241987927964971</v>
      </c>
      <c r="AF126" s="24">
        <f ca="1">OFFSET(COM!AI$247,$E126,0)</f>
        <v>3.2325561841669028</v>
      </c>
      <c r="AG126" s="24">
        <f ca="1">OFFSET(COM!AJ$247,$E126,0)</f>
        <v>3.4428266611474259</v>
      </c>
      <c r="AH126" s="24">
        <f ca="1">OFFSET(COM!AK$247,$E126,0)</f>
        <v>3.6560824482738332</v>
      </c>
      <c r="AI126" s="24">
        <f ca="1">OFFSET(COM!AL$247,$E126,0)</f>
        <v>3.8725720637855474</v>
      </c>
      <c r="AJ126" s="24">
        <f ca="1">OFFSET(COM!AM$247,$E126,0)</f>
        <v>4.9492835558337749</v>
      </c>
      <c r="AK126" s="24">
        <f ca="1">OFFSET(COM!AN$247,$E126,0)</f>
        <v>6.1142291368685555</v>
      </c>
      <c r="AL126" s="24">
        <f ca="1">OFFSET(COM!AO$247,$E126,0)</f>
        <v>6.1142291368685555</v>
      </c>
      <c r="AM126" s="24">
        <f ca="1">OFFSET(COM!AP$247,$E126,0)</f>
        <v>6.1142291368685555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5.1214601275767198</v>
      </c>
      <c r="Q127" s="10">
        <f ca="1">OFFSET(IND!T$25,$E127,0)</f>
        <v>5.183169202280328</v>
      </c>
      <c r="R127" s="10">
        <f ca="1">OFFSET(IND!U$25,$E127,0)</f>
        <v>5.237280070045605</v>
      </c>
      <c r="S127" s="10">
        <f ca="1">OFFSET(IND!V$25,$E127,0)</f>
        <v>5.2964290773179128</v>
      </c>
      <c r="T127" s="204">
        <f ca="1">OFFSET(IND!W$25,$E127,0)</f>
        <v>5.3787923984811075</v>
      </c>
      <c r="U127" s="10">
        <f ca="1">OFFSET(IND!X$25,$E127,0)</f>
        <v>5.4298721053036587</v>
      </c>
      <c r="V127" s="10">
        <f ca="1">OFFSET(IND!Y$25,$E127,0)</f>
        <v>5.4843062903129347</v>
      </c>
      <c r="W127" s="10">
        <f ca="1">OFFSET(IND!Z$25,$E127,0)</f>
        <v>5.6188067943777638</v>
      </c>
      <c r="X127" s="10">
        <f ca="1">OFFSET(IND!AA$25,$E127,0)</f>
        <v>5.6486540681536486</v>
      </c>
      <c r="Y127" s="207">
        <f ca="1">OFFSET(IND!AB$25,$E127,0)</f>
        <v>5.6772875228007997</v>
      </c>
      <c r="Z127" s="10">
        <f ca="1">OFFSET(IND!AC$25,$E127,0)</f>
        <v>5.7313923922132268</v>
      </c>
      <c r="AA127" s="10">
        <f ca="1">OFFSET(IND!AD$25,$E127,0)</f>
        <v>5.7965027997696597</v>
      </c>
      <c r="AB127" s="10">
        <f ca="1">OFFSET(IND!AE$25,$E127,0)</f>
        <v>5.8769435474483052</v>
      </c>
      <c r="AC127" s="10">
        <f ca="1">OFFSET(IND!AF$25,$E127,0)</f>
        <v>5.9736512742420773</v>
      </c>
      <c r="AD127" s="10">
        <f ca="1">OFFSET(IND!AG$25,$E127,0)</f>
        <v>6.0636393143354059</v>
      </c>
      <c r="AE127" s="10">
        <f ca="1">OFFSET(IND!AH$25,$E127,0)</f>
        <v>6.1592212214979796</v>
      </c>
      <c r="AF127" s="10">
        <f ca="1">OFFSET(IND!AI$25,$E127,0)</f>
        <v>6.2665391012576528</v>
      </c>
      <c r="AG127" s="10">
        <f ca="1">OFFSET(IND!AJ$25,$E127,0)</f>
        <v>6.3820274967702142</v>
      </c>
      <c r="AH127" s="10">
        <f ca="1">OFFSET(IND!AK$25,$E127,0)</f>
        <v>6.5033433919655916</v>
      </c>
      <c r="AI127" s="10">
        <f ca="1">OFFSET(IND!AL$25,$E127,0)</f>
        <v>6.6301709143206304</v>
      </c>
      <c r="AJ127" s="10">
        <f ca="1">OFFSET(IND!AM$25,$E127,0)</f>
        <v>7.313097440628832</v>
      </c>
      <c r="AK127" s="10">
        <f ca="1">OFFSET(IND!AN$25,$E127,0)</f>
        <v>8.2787796729649035</v>
      </c>
      <c r="AL127" s="10">
        <f ca="1">OFFSET(IND!AO$25,$E127,0)</f>
        <v>9.8802624806045394</v>
      </c>
      <c r="AM127" s="10">
        <f ca="1">OFFSET(IND!AP$25,$E127,0)</f>
        <v>11.528871239248815</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9.1542833216958002</v>
      </c>
      <c r="Q128" s="10">
        <f ca="1">OFFSET(IND!T$25,$E128,0)</f>
        <v>9.33702765006168</v>
      </c>
      <c r="R128" s="10">
        <f ca="1">OFFSET(IND!U$25,$E128,0)</f>
        <v>9.4973176850048056</v>
      </c>
      <c r="S128" s="10">
        <f ca="1">OFFSET(IND!V$25,$E128,0)</f>
        <v>9.6845646852003462</v>
      </c>
      <c r="T128" s="204">
        <f ca="1">OFFSET(IND!W$25,$E128,0)</f>
        <v>9.8687694390916612</v>
      </c>
      <c r="U128" s="10">
        <f ca="1">OFFSET(IND!X$25,$E128,0)</f>
        <v>10.067747609794601</v>
      </c>
      <c r="V128" s="10">
        <f ca="1">OFFSET(IND!Y$25,$E128,0)</f>
        <v>10.269116881439363</v>
      </c>
      <c r="W128" s="10">
        <f ca="1">OFFSET(IND!Z$25,$E128,0)</f>
        <v>10.402415881655788</v>
      </c>
      <c r="X128" s="10">
        <f ca="1">OFFSET(IND!AA$25,$E128,0)</f>
        <v>10.605044912661485</v>
      </c>
      <c r="Y128" s="207">
        <f ca="1">OFFSET(IND!AB$25,$E128,0)</f>
        <v>10.829950938871995</v>
      </c>
      <c r="Z128" s="10">
        <f ca="1">OFFSET(IND!AC$25,$E128,0)</f>
        <v>11.093074092614648</v>
      </c>
      <c r="AA128" s="10">
        <f ca="1">OFFSET(IND!AD$25,$E128,0)</f>
        <v>11.375138699552805</v>
      </c>
      <c r="AB128" s="10">
        <f ca="1">OFFSET(IND!AE$25,$E128,0)</f>
        <v>11.653296958608129</v>
      </c>
      <c r="AC128" s="10">
        <f ca="1">OFFSET(IND!AF$25,$E128,0)</f>
        <v>11.946242530421609</v>
      </c>
      <c r="AD128" s="10">
        <f ca="1">OFFSET(IND!AG$25,$E128,0)</f>
        <v>12.224200700434659</v>
      </c>
      <c r="AE128" s="10">
        <f ca="1">OFFSET(IND!AH$25,$E128,0)</f>
        <v>12.523463696051422</v>
      </c>
      <c r="AF128" s="10">
        <f ca="1">OFFSET(IND!AI$25,$E128,0)</f>
        <v>12.843658367328748</v>
      </c>
      <c r="AG128" s="10">
        <f ca="1">OFFSET(IND!AJ$25,$E128,0)</f>
        <v>13.16817564777538</v>
      </c>
      <c r="AH128" s="10">
        <f ca="1">OFFSET(IND!AK$25,$E128,0)</f>
        <v>13.504570912607235</v>
      </c>
      <c r="AI128" s="10">
        <f ca="1">OFFSET(IND!AL$25,$E128,0)</f>
        <v>13.853245730445433</v>
      </c>
      <c r="AJ128" s="10">
        <f ca="1">OFFSET(IND!AM$25,$E128,0)</f>
        <v>15.909309557722379</v>
      </c>
      <c r="AK128" s="10">
        <f ca="1">OFFSET(IND!AN$25,$E128,0)</f>
        <v>18.527610074420416</v>
      </c>
      <c r="AL128" s="10">
        <f ca="1">OFFSET(IND!AO$25,$E128,0)</f>
        <v>23.108268303491734</v>
      </c>
      <c r="AM128" s="10">
        <f ca="1">OFFSET(IND!AP$25,$E128,0)</f>
        <v>27.782632647466752</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14.058303526574711</v>
      </c>
      <c r="Q129" s="10">
        <f ca="1">OFFSET(IND!T$25,$E129,0)</f>
        <v>14.338945401601544</v>
      </c>
      <c r="R129" s="10">
        <f ca="1">OFFSET(IND!U$25,$E129,0)</f>
        <v>14.585104044973999</v>
      </c>
      <c r="S129" s="10">
        <f ca="1">OFFSET(IND!V$25,$E129,0)</f>
        <v>14.872660707869798</v>
      </c>
      <c r="T129" s="204">
        <f ca="1">OFFSET(IND!W$25,$E129,0)</f>
        <v>15.155545369643887</v>
      </c>
      <c r="U129" s="10">
        <f ca="1">OFFSET(IND!X$25,$E129,0)</f>
        <v>15.461117681599196</v>
      </c>
      <c r="V129" s="10">
        <f ca="1">OFFSET(IND!Y$25,$E129,0)</f>
        <v>15.77036202571929</v>
      </c>
      <c r="W129" s="10">
        <f ca="1">OFFSET(IND!Z$25,$E129,0)</f>
        <v>15.97507032881388</v>
      </c>
      <c r="X129" s="10">
        <f ca="1">OFFSET(IND!AA$25,$E129,0)</f>
        <v>16.286249295104177</v>
      </c>
      <c r="Y129" s="207">
        <f ca="1">OFFSET(IND!AB$25,$E129,0)</f>
        <v>16.631639214807624</v>
      </c>
      <c r="Z129" s="10">
        <f ca="1">OFFSET(IND!AC$25,$E129,0)</f>
        <v>17.035719472124651</v>
      </c>
      <c r="AA129" s="10">
        <f ca="1">OFFSET(IND!AD$25,$E129,0)</f>
        <v>17.468888265255909</v>
      </c>
      <c r="AB129" s="10">
        <f ca="1">OFFSET(IND!AE$25,$E129,0)</f>
        <v>17.896058049804257</v>
      </c>
      <c r="AC129" s="10">
        <f ca="1">OFFSET(IND!AF$25,$E129,0)</f>
        <v>18.345936824646131</v>
      </c>
      <c r="AD129" s="10">
        <f ca="1">OFFSET(IND!AG$25,$E129,0)</f>
        <v>18.772799330908484</v>
      </c>
      <c r="AE129" s="10">
        <f ca="1">OFFSET(IND!AH$25,$E129,0)</f>
        <v>19.232379822226846</v>
      </c>
      <c r="AF129" s="10">
        <f ca="1">OFFSET(IND!AI$25,$E129,0)</f>
        <v>19.724105249354508</v>
      </c>
      <c r="AG129" s="10">
        <f ca="1">OFFSET(IND!AJ$25,$E129,0)</f>
        <v>20.222468940734355</v>
      </c>
      <c r="AH129" s="10">
        <f ca="1">OFFSET(IND!AK$25,$E129,0)</f>
        <v>20.739073744378629</v>
      </c>
      <c r="AI129" s="10">
        <f ca="1">OFFSET(IND!AL$25,$E129,0)</f>
        <v>21.27453635231706</v>
      </c>
      <c r="AJ129" s="10">
        <f ca="1">OFFSET(IND!AM$25,$E129,0)</f>
        <v>24.432049435330931</v>
      </c>
      <c r="AK129" s="10">
        <f ca="1">OFFSET(IND!AN$25,$E129,0)</f>
        <v>28.452993740199751</v>
      </c>
      <c r="AL129" s="10">
        <f ca="1">OFFSET(IND!AO$25,$E129,0)</f>
        <v>35.487545924439729</v>
      </c>
      <c r="AM129" s="10">
        <f ca="1">OFFSET(IND!AP$25,$E129,0)</f>
        <v>42.666003312322481</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1.1071758677021271</v>
      </c>
      <c r="Q130" s="10">
        <f ca="1">OFFSET(IND!T$25,$E130,0)</f>
        <v>1.1292781015107103</v>
      </c>
      <c r="R130" s="10">
        <f ca="1">OFFSET(IND!U$25,$E130,0)</f>
        <v>1.1486645736446408</v>
      </c>
      <c r="S130" s="10">
        <f ca="1">OFFSET(IND!V$25,$E130,0)</f>
        <v>1.1713113885432773</v>
      </c>
      <c r="T130" s="204">
        <f ca="1">OFFSET(IND!W$25,$E130,0)</f>
        <v>1.1935902552833</v>
      </c>
      <c r="U130" s="10">
        <f ca="1">OFFSET(IND!X$25,$E130,0)</f>
        <v>1.2176559107868483</v>
      </c>
      <c r="V130" s="10">
        <f ca="1">OFFSET(IND!Y$25,$E130,0)</f>
        <v>1.242010760885647</v>
      </c>
      <c r="W130" s="10">
        <f ca="1">OFFSET(IND!Z$25,$E130,0)</f>
        <v>1.2581327696810998</v>
      </c>
      <c r="X130" s="10">
        <f ca="1">OFFSET(IND!AA$25,$E130,0)</f>
        <v>1.2826399828993833</v>
      </c>
      <c r="Y130" s="207">
        <f ca="1">OFFSET(IND!AB$25,$E130,0)</f>
        <v>1.3098415142449229</v>
      </c>
      <c r="Z130" s="10">
        <f ca="1">OFFSET(IND!AC$25,$E130,0)</f>
        <v>1.3416652623003389</v>
      </c>
      <c r="AA130" s="10">
        <f ca="1">OFFSET(IND!AD$25,$E130,0)</f>
        <v>1.3757799073206287</v>
      </c>
      <c r="AB130" s="10">
        <f ca="1">OFFSET(IND!AE$25,$E130,0)</f>
        <v>1.4094220943718201</v>
      </c>
      <c r="AC130" s="10">
        <f ca="1">OFFSET(IND!AF$25,$E130,0)</f>
        <v>1.4448527508485962</v>
      </c>
      <c r="AD130" s="10">
        <f ca="1">OFFSET(IND!AG$25,$E130,0)</f>
        <v>1.4784707378885784</v>
      </c>
      <c r="AE130" s="10">
        <f ca="1">OFFSET(IND!AH$25,$E130,0)</f>
        <v>1.5146654628276519</v>
      </c>
      <c r="AF130" s="10">
        <f ca="1">OFFSET(IND!AI$25,$E130,0)</f>
        <v>1.553391794594648</v>
      </c>
      <c r="AG130" s="10">
        <f ca="1">OFFSET(IND!AJ$25,$E130,0)</f>
        <v>1.5926409295554693</v>
      </c>
      <c r="AH130" s="10">
        <f ca="1">OFFSET(IND!AK$25,$E130,0)</f>
        <v>1.6333266617032156</v>
      </c>
      <c r="AI130" s="10">
        <f ca="1">OFFSET(IND!AL$25,$E130,0)</f>
        <v>1.6754975592404322</v>
      </c>
      <c r="AJ130" s="10">
        <f ca="1">OFFSET(IND!AM$25,$E130,0)</f>
        <v>1.9241706854720781</v>
      </c>
      <c r="AK130" s="10">
        <f ca="1">OFFSET(IND!AN$25,$E130,0)</f>
        <v>2.2408442080852127</v>
      </c>
      <c r="AL130" s="10">
        <f ca="1">OFFSET(IND!AO$25,$E130,0)</f>
        <v>2.7948574575330603</v>
      </c>
      <c r="AM130" s="10">
        <f ca="1">OFFSET(IND!AP$25,$E130,0)</f>
        <v>3.3602041063778456</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1.2945594989080316</v>
      </c>
      <c r="Q131" s="10">
        <f ca="1">OFFSET(IND!T$25,$E131,0)</f>
        <v>1.3204024183200771</v>
      </c>
      <c r="R131" s="10">
        <f ca="1">OFFSET(IND!U$25,$E131,0)</f>
        <v>1.3430699478277266</v>
      </c>
      <c r="S131" s="10">
        <f ca="1">OFFSET(IND!V$25,$E131,0)</f>
        <v>1.3695496157849849</v>
      </c>
      <c r="T131" s="204">
        <f ca="1">OFFSET(IND!W$25,$E131,0)</f>
        <v>1.3955990623133498</v>
      </c>
      <c r="U131" s="10">
        <f ca="1">OFFSET(IND!X$25,$E131,0)</f>
        <v>1.4237377021070676</v>
      </c>
      <c r="V131" s="10">
        <f ca="1">OFFSET(IND!Y$25,$E131,0)</f>
        <v>1.4522144811442743</v>
      </c>
      <c r="W131" s="10">
        <f ca="1">OFFSET(IND!Z$25,$E131,0)</f>
        <v>1.4710650542433326</v>
      </c>
      <c r="X131" s="10">
        <f ca="1">OFFSET(IND!AA$25,$E131,0)</f>
        <v>1.4997199830482195</v>
      </c>
      <c r="Y131" s="207">
        <f ca="1">OFFSET(IND!AB$25,$E131,0)</f>
        <v>1.5315252290036767</v>
      </c>
      <c r="Z131" s="10">
        <f ca="1">OFFSET(IND!AC$25,$E131,0)</f>
        <v>1.5687349772810646</v>
      </c>
      <c r="AA131" s="10">
        <f ca="1">OFFSET(IND!AD$25,$E131,0)</f>
        <v>1.6086233446590044</v>
      </c>
      <c r="AB131" s="10">
        <f ca="1">OFFSET(IND!AE$25,$E131,0)</f>
        <v>1.6479592930675888</v>
      </c>
      <c r="AC131" s="10">
        <f ca="1">OFFSET(IND!AF$25,$E131,0)</f>
        <v>1.6893863998467062</v>
      </c>
      <c r="AD131" s="10">
        <f ca="1">OFFSET(IND!AG$25,$E131,0)</f>
        <v>1.7286940525208023</v>
      </c>
      <c r="AE131" s="10">
        <f ca="1">OFFSET(IND!AH$25,$E131,0)</f>
        <v>1.7710145422886003</v>
      </c>
      <c r="AF131" s="10">
        <f ca="1">OFFSET(IND!AI$25,$E131,0)</f>
        <v>1.8162950998849989</v>
      </c>
      <c r="AG131" s="10">
        <f ca="1">OFFSET(IND!AJ$25,$E131,0)</f>
        <v>1.8621869423371902</v>
      </c>
      <c r="AH131" s="10">
        <f ca="1">OFFSET(IND!AK$25,$E131,0)</f>
        <v>1.909758518414987</v>
      </c>
      <c r="AI131" s="10">
        <f ca="1">OFFSET(IND!AL$25,$E131,0)</f>
        <v>1.9590666162310866</v>
      </c>
      <c r="AJ131" s="10">
        <f ca="1">OFFSET(IND!AM$25,$E131,0)</f>
        <v>2.2498263474330153</v>
      </c>
      <c r="AK131" s="10">
        <f ca="1">OFFSET(IND!AN$25,$E131,0)</f>
        <v>2.620095180696453</v>
      </c>
      <c r="AL131" s="10">
        <f ca="1">OFFSET(IND!AO$25,$E131,0)</f>
        <v>3.2678722281515467</v>
      </c>
      <c r="AM131" s="10">
        <f ca="1">OFFSET(IND!AP$25,$E131,0)</f>
        <v>3.9289007926169188</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4.2</v>
      </c>
      <c r="K132" s="10">
        <f ca="1">OFFSET(IND!N$25,$E132,0)</f>
        <v>4.2</v>
      </c>
      <c r="L132" s="10">
        <f ca="1">OFFSET(IND!O$25,$E132,0)</f>
        <v>4.2</v>
      </c>
      <c r="M132" s="10">
        <f ca="1">OFFSET(IND!P$25,$E132,0)</f>
        <v>4.2483911250736304</v>
      </c>
      <c r="N132" s="10">
        <f ca="1">OFFSET(IND!Q$25,$E132,0)</f>
        <v>4.2438389946986055</v>
      </c>
      <c r="O132" s="204">
        <f ca="1">OFFSET(IND!R$25,$E132,0)</f>
        <v>3.8461708226978204</v>
      </c>
      <c r="P132" s="10">
        <f ca="1">OFFSET(IND!S$25,$E132,0)</f>
        <v>3.9448857139109341</v>
      </c>
      <c r="Q132" s="10">
        <f ca="1">OFFSET(IND!T$25,$E132,0)</f>
        <v>4.0323672613138344</v>
      </c>
      <c r="R132" s="10">
        <f ca="1">OFFSET(IND!U$25,$E132,0)</f>
        <v>4.1076891478139705</v>
      </c>
      <c r="S132" s="10">
        <f ca="1">OFFSET(IND!V$25,$E132,0)</f>
        <v>4.1937265604988818</v>
      </c>
      <c r="T132" s="204">
        <f ca="1">OFFSET(IND!W$25,$E132,0)</f>
        <v>4.2793179528436287</v>
      </c>
      <c r="U132" s="10">
        <f ca="1">OFFSET(IND!X$25,$E132,0)</f>
        <v>4.3701420114514358</v>
      </c>
      <c r="V132" s="10">
        <f ca="1">OFFSET(IND!Y$25,$E132,0)</f>
        <v>4.4615900902492411</v>
      </c>
      <c r="W132" s="10">
        <f ca="1">OFFSET(IND!Z$25,$E132,0)</f>
        <v>4.551095028946782</v>
      </c>
      <c r="X132" s="10">
        <f ca="1">OFFSET(IND!AA$25,$E132,0)</f>
        <v>4.6448512835219606</v>
      </c>
      <c r="Y132" s="207">
        <f ca="1">OFFSET(IND!AB$25,$E132,0)</f>
        <v>4.7428734481287194</v>
      </c>
      <c r="Z132" s="10">
        <f ca="1">OFFSET(IND!AC$25,$E132,0)</f>
        <v>4.8626451451456116</v>
      </c>
      <c r="AA132" s="10">
        <f ca="1">OFFSET(IND!AD$25,$E132,0)</f>
        <v>4.9897872119076663</v>
      </c>
      <c r="AB132" s="10">
        <f ca="1">OFFSET(IND!AE$25,$E132,0)</f>
        <v>5.122157028912607</v>
      </c>
      <c r="AC132" s="10">
        <f ca="1">OFFSET(IND!AF$25,$E132,0)</f>
        <v>5.2662269459308035</v>
      </c>
      <c r="AD132" s="10">
        <f ca="1">OFFSET(IND!AG$25,$E132,0)</f>
        <v>5.4065466540590741</v>
      </c>
      <c r="AE132" s="10">
        <f ca="1">OFFSET(IND!AH$25,$E132,0)</f>
        <v>5.5568912972383675</v>
      </c>
      <c r="AF132" s="10">
        <f ca="1">OFFSET(IND!AI$25,$E132,0)</f>
        <v>5.714141974678169</v>
      </c>
      <c r="AG132" s="10">
        <f ca="1">OFFSET(IND!AJ$25,$E132,0)</f>
        <v>5.8734228917744371</v>
      </c>
      <c r="AH132" s="10">
        <f ca="1">OFFSET(IND!AK$25,$E132,0)</f>
        <v>6.0381160858051164</v>
      </c>
      <c r="AI132" s="10">
        <f ca="1">OFFSET(IND!AL$25,$E132,0)</f>
        <v>6.2085257128759785</v>
      </c>
      <c r="AJ132" s="10">
        <f ca="1">OFFSET(IND!AM$25,$E132,0)</f>
        <v>7.1572452207895383</v>
      </c>
      <c r="AK132" s="10">
        <f ca="1">OFFSET(IND!AN$25,$E132,0)</f>
        <v>8.3465626789804777</v>
      </c>
      <c r="AL132" s="10">
        <f ca="1">OFFSET(IND!AO$25,$E132,0)</f>
        <v>10.444499986705456</v>
      </c>
      <c r="AM132" s="10">
        <f ca="1">OFFSET(IND!AP$25,$E132,0)</f>
        <v>12.582536952809944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2.110498185018892</v>
      </c>
      <c r="Q133" s="10">
        <f ca="1">OFFSET(IND!T$25,$E133,0)</f>
        <v>2.1541547889746084</v>
      </c>
      <c r="R133" s="10">
        <f ca="1">OFFSET(IND!U$25,$E133,0)</f>
        <v>2.1917841171229728</v>
      </c>
      <c r="S133" s="10">
        <f ca="1">OFFSET(IND!V$25,$E133,0)</f>
        <v>2.2348665023984142</v>
      </c>
      <c r="T133" s="204">
        <f ca="1">OFFSET(IND!W$25,$E133,0)</f>
        <v>2.280226843330901</v>
      </c>
      <c r="U133" s="10">
        <f ca="1">OFFSET(IND!X$25,$E133,0)</f>
        <v>2.323445906793852</v>
      </c>
      <c r="V133" s="10">
        <f ca="1">OFFSET(IND!Y$25,$E133,0)</f>
        <v>2.3694878414384259</v>
      </c>
      <c r="W133" s="10">
        <f ca="1">OFFSET(IND!Z$25,$E133,0)</f>
        <v>2.4169630282665944</v>
      </c>
      <c r="X133" s="10">
        <f ca="1">OFFSET(IND!AA$25,$E133,0)</f>
        <v>2.4603200692545921</v>
      </c>
      <c r="Y133" s="207">
        <f ca="1">OFFSET(IND!AB$25,$E133,0)</f>
        <v>2.5061220010360632</v>
      </c>
      <c r="Z133" s="10">
        <f ca="1">OFFSET(IND!AC$25,$E133,0)</f>
        <v>2.5650930986837257</v>
      </c>
      <c r="AA133" s="10">
        <f ca="1">OFFSET(IND!AD$25,$E133,0)</f>
        <v>2.6280576440734222</v>
      </c>
      <c r="AB133" s="10">
        <f ca="1">OFFSET(IND!AE$25,$E133,0)</f>
        <v>2.6952612744780007</v>
      </c>
      <c r="AC133" s="10">
        <f ca="1">OFFSET(IND!AF$25,$E133,0)</f>
        <v>2.7700797960048291</v>
      </c>
      <c r="AD133" s="10">
        <f ca="1">OFFSET(IND!AG$25,$E133,0)</f>
        <v>2.8433132340765912</v>
      </c>
      <c r="AE133" s="10">
        <f ca="1">OFFSET(IND!AH$25,$E133,0)</f>
        <v>2.9220076131274637</v>
      </c>
      <c r="AF133" s="10">
        <f ca="1">OFFSET(IND!AI$25,$E133,0)</f>
        <v>3.0022732741543199</v>
      </c>
      <c r="AG133" s="10">
        <f ca="1">OFFSET(IND!AJ$25,$E133,0)</f>
        <v>3.0861362488041291</v>
      </c>
      <c r="AH133" s="10">
        <f ca="1">OFFSET(IND!AK$25,$E133,0)</f>
        <v>3.1732981794264608</v>
      </c>
      <c r="AI133" s="10">
        <f ca="1">OFFSET(IND!AL$25,$E133,0)</f>
        <v>3.2638476237924521</v>
      </c>
      <c r="AJ133" s="10">
        <f ca="1">OFFSET(IND!AM$25,$E133,0)</f>
        <v>3.7584944254972563</v>
      </c>
      <c r="AK133" s="10">
        <f ca="1">OFFSET(IND!AN$25,$E133,0)</f>
        <v>4.3701593052455001</v>
      </c>
      <c r="AL133" s="10">
        <f ca="1">OFFSET(IND!AO$25,$E133,0)</f>
        <v>5.4569679736912988</v>
      </c>
      <c r="AM133" s="10">
        <f ca="1">OFFSET(IND!AP$25,$E133,0)</f>
        <v>6.5632796551443402</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0.63807626636538872</v>
      </c>
      <c r="Q134" s="10">
        <f ca="1">OFFSET(IND!T$25,$E134,0)</f>
        <v>0.65127516085010817</v>
      </c>
      <c r="R134" s="10">
        <f ca="1">OFFSET(IND!U$25,$E134,0)</f>
        <v>0.66265180233749776</v>
      </c>
      <c r="S134" s="10">
        <f ca="1">OFFSET(IND!V$25,$E134,0)</f>
        <v>0.67567709074466253</v>
      </c>
      <c r="T134" s="204">
        <f ca="1">OFFSET(IND!W$25,$E134,0)</f>
        <v>0.68939108357759327</v>
      </c>
      <c r="U134" s="10">
        <f ca="1">OFFSET(IND!X$25,$E134,0)</f>
        <v>0.70245769450670992</v>
      </c>
      <c r="V134" s="10">
        <f ca="1">OFFSET(IND!Y$25,$E134,0)</f>
        <v>0.7163777565862639</v>
      </c>
      <c r="W134" s="10">
        <f ca="1">OFFSET(IND!Z$25,$E134,0)</f>
        <v>0.7307311401481863</v>
      </c>
      <c r="X134" s="10">
        <f ca="1">OFFSET(IND!AA$25,$E134,0)</f>
        <v>0.74383946643372878</v>
      </c>
      <c r="Y134" s="207">
        <f ca="1">OFFSET(IND!AB$25,$E134,0)</f>
        <v>0.757686967384402</v>
      </c>
      <c r="Z134" s="10">
        <f ca="1">OFFSET(IND!AC$25,$E134,0)</f>
        <v>0.77551596059443528</v>
      </c>
      <c r="AA134" s="10">
        <f ca="1">OFFSET(IND!AD$25,$E134,0)</f>
        <v>0.79455231055239173</v>
      </c>
      <c r="AB134" s="10">
        <f ca="1">OFFSET(IND!AE$25,$E134,0)</f>
        <v>0.81487028186321242</v>
      </c>
      <c r="AC134" s="10">
        <f ca="1">OFFSET(IND!AF$25,$E134,0)</f>
        <v>0.8374904969430893</v>
      </c>
      <c r="AD134" s="10">
        <f ca="1">OFFSET(IND!AG$25,$E134,0)</f>
        <v>0.85963148671963951</v>
      </c>
      <c r="AE134" s="10">
        <f ca="1">OFFSET(IND!AH$25,$E134,0)</f>
        <v>0.88342350697587779</v>
      </c>
      <c r="AF134" s="10">
        <f ca="1">OFFSET(IND!AI$25,$E134,0)</f>
        <v>0.9076905798731274</v>
      </c>
      <c r="AG134" s="10">
        <f ca="1">OFFSET(IND!AJ$25,$E134,0)</f>
        <v>0.93304524453509496</v>
      </c>
      <c r="AH134" s="10">
        <f ca="1">OFFSET(IND!AK$25,$E134,0)</f>
        <v>0.95939729717151967</v>
      </c>
      <c r="AI134" s="10">
        <f ca="1">OFFSET(IND!AL$25,$E134,0)</f>
        <v>0.9867735118456844</v>
      </c>
      <c r="AJ134" s="10">
        <f ca="1">OFFSET(IND!AM$25,$E134,0)</f>
        <v>1.1363222708267573</v>
      </c>
      <c r="AK134" s="10">
        <f ca="1">OFFSET(IND!AN$25,$E134,0)</f>
        <v>1.3212496237650402</v>
      </c>
      <c r="AL134" s="10">
        <f ca="1">OFFSET(IND!AO$25,$E134,0)</f>
        <v>1.6498293033581917</v>
      </c>
      <c r="AM134" s="10">
        <f ca="1">OFFSET(IND!AP$25,$E134,0)</f>
        <v>1.9843054152775454</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4.2922857490315875</v>
      </c>
      <c r="Q135" s="10">
        <f ca="1">OFFSET(IND!T$25,$E135,0)</f>
        <v>4.2774380821676505</v>
      </c>
      <c r="R135" s="10">
        <f ca="1">OFFSET(IND!U$25,$E135,0)</f>
        <v>4.2471580818530992</v>
      </c>
      <c r="S135" s="10">
        <f ca="1">OFFSET(IND!V$25,$E135,0)</f>
        <v>4.219612490042973</v>
      </c>
      <c r="T135" s="204">
        <f ca="1">OFFSET(IND!W$25,$E135,0)</f>
        <v>4.193483722744257</v>
      </c>
      <c r="U135" s="10">
        <f ca="1">OFFSET(IND!X$25,$E135,0)</f>
        <v>4.231681556680158</v>
      </c>
      <c r="V135" s="10">
        <f ca="1">OFFSET(IND!Y$25,$E135,0)</f>
        <v>4.2687303082370569</v>
      </c>
      <c r="W135" s="10">
        <f ca="1">OFFSET(IND!Z$25,$E135,0)</f>
        <v>4.3307901885459197</v>
      </c>
      <c r="X135" s="10">
        <f ca="1">OFFSET(IND!AA$25,$E135,0)</f>
        <v>4.3645826893584587</v>
      </c>
      <c r="Y135" s="207">
        <f ca="1">OFFSET(IND!AB$25,$E135,0)</f>
        <v>4.3920443809760901</v>
      </c>
      <c r="Z135" s="10">
        <f ca="1">OFFSET(IND!AC$25,$E135,0)</f>
        <v>4.4378610774692779</v>
      </c>
      <c r="AA135" s="10">
        <f ca="1">OFFSET(IND!AD$25,$E135,0)</f>
        <v>4.4861314622937032</v>
      </c>
      <c r="AB135" s="10">
        <f ca="1">OFFSET(IND!AE$25,$E135,0)</f>
        <v>4.5405190494711487</v>
      </c>
      <c r="AC135" s="10">
        <f ca="1">OFFSET(IND!AF$25,$E135,0)</f>
        <v>4.6046484747849501</v>
      </c>
      <c r="AD135" s="10">
        <f ca="1">OFFSET(IND!AG$25,$E135,0)</f>
        <v>4.6649124738920662</v>
      </c>
      <c r="AE135" s="10">
        <f ca="1">OFFSET(IND!AH$25,$E135,0)</f>
        <v>4.7320288023382862</v>
      </c>
      <c r="AF135" s="10">
        <f ca="1">OFFSET(IND!AI$25,$E135,0)</f>
        <v>4.797629081285435</v>
      </c>
      <c r="AG135" s="10">
        <f ca="1">OFFSET(IND!AJ$25,$E135,0)</f>
        <v>4.8735943146381455</v>
      </c>
      <c r="AH135" s="10">
        <f ca="1">OFFSET(IND!AK$25,$E135,0)</f>
        <v>4.9541913597621674</v>
      </c>
      <c r="AI135" s="10">
        <f ca="1">OFFSET(IND!AL$25,$E135,0)</f>
        <v>5.0395147044839943</v>
      </c>
      <c r="AJ135" s="10">
        <f ca="1">OFFSET(IND!AM$25,$E135,0)</f>
        <v>5.4930627034162818</v>
      </c>
      <c r="AK135" s="10">
        <f ca="1">OFFSET(IND!AN$25,$E135,0)</f>
        <v>6.1861833261609016</v>
      </c>
      <c r="AL135" s="10">
        <f ca="1">OFFSET(IND!AO$25,$E135,0)</f>
        <v>7.2929231772024457</v>
      </c>
      <c r="AM135" s="10">
        <f ca="1">OFFSET(IND!AP$25,$E135,0)</f>
        <v>8.4395917988793308</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51" t="s">
        <v>197</v>
      </c>
      <c r="C2" s="351"/>
    </row>
    <row r="3" spans="1:48">
      <c r="A3" s="4" t="s">
        <v>16</v>
      </c>
    </row>
    <row r="4" spans="1:48" ht="15.75" thickBot="1">
      <c r="A4" s="4" t="s">
        <v>16</v>
      </c>
      <c r="B4" s="351" t="s">
        <v>11</v>
      </c>
      <c r="C4" s="351"/>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73.873295378918101</v>
      </c>
      <c r="U6" s="126" cm="1">
        <f t="array" ref="U6">INDEX(Drivers!$C$7:$AG$22,$D$6,MATCH(U$4,Drivers!$C$5:$AG$5,0))</f>
        <v>75.777085251358002</v>
      </c>
      <c r="V6" s="126" cm="1">
        <f t="array" ref="V6">INDEX(Drivers!$C$7:$AG$22,$D$6,MATCH(V$4,Drivers!$C$5:$AG$5,0))</f>
        <v>77.002671951820162</v>
      </c>
      <c r="W6" s="126" cm="1">
        <f t="array" ref="W6">INDEX(Drivers!$C$7:$AG$22,$D$6,MATCH(W$4,Drivers!$C$5:$AG$5,0))</f>
        <v>78.47095498135117</v>
      </c>
      <c r="X6" s="126" cm="1">
        <f t="array" ref="X6">INDEX(Drivers!$C$7:$AG$22,$D$6,MATCH(X$4,Drivers!$C$5:$AG$5,0))</f>
        <v>79.914055462952916</v>
      </c>
      <c r="Y6" s="126" cm="1">
        <f t="array" ref="Y6">INDEX(Drivers!$C$7:$AG$22,$D$6,MATCH(Y$4,Drivers!$C$5:$AG$5,0))</f>
        <v>81.279183265152028</v>
      </c>
      <c r="Z6" s="126" cm="1">
        <f t="array" ref="Z6">INDEX(Drivers!$C$7:$AG$22,$D$6,MATCH(Z$4,Drivers!$C$5:$AG$5,0))</f>
        <v>82.604814248597833</v>
      </c>
      <c r="AA6" s="126" cm="1">
        <f t="array" ref="AA6">INDEX(Drivers!$C$7:$AG$22,$D$6,MATCH(AA$4,Drivers!$C$5:$AG$5,0))</f>
        <v>84.362686696071563</v>
      </c>
      <c r="AB6" s="126" cm="1">
        <f t="array" ref="AB6">INDEX(Drivers!$C$7:$AG$22,$D$6,MATCH(AB$4,Drivers!$C$5:$AG$5,0))</f>
        <v>85.746030327883346</v>
      </c>
      <c r="AC6" s="126" cm="1">
        <f t="array" ref="AC6">INDEX(Drivers!$C$7:$AG$22,$D$6,MATCH(AC$4,Drivers!$C$5:$AG$5,0))</f>
        <v>87.023929206754715</v>
      </c>
      <c r="AD6" s="126" cm="1">
        <f t="array" ref="AD6">INDEX(Drivers!$C$7:$AG$22,$D$6,MATCH(AD$4,Drivers!$C$5:$AG$5,0))</f>
        <v>88.665739523775002</v>
      </c>
      <c r="AE6" s="126" cm="1">
        <f t="array" ref="AE6">INDEX(Drivers!$C$7:$AG$22,$D$6,MATCH(AE$4,Drivers!$C$5:$AG$5,0))</f>
        <v>90.309440499791819</v>
      </c>
      <c r="AF6" s="126" cm="1">
        <f t="array" ref="AF6">INDEX(Drivers!$C$7:$AG$22,$D$6,MATCH(AF$4,Drivers!$C$5:$AG$5,0))</f>
        <v>92.051995239182276</v>
      </c>
      <c r="AG6" s="126" cm="1">
        <f t="array" ref="AG6">INDEX(Drivers!$C$7:$AG$22,$D$6,MATCH(AG$4,Drivers!$C$5:$AG$5,0))</f>
        <v>94.054688708695267</v>
      </c>
      <c r="AH6" s="126" cm="1">
        <f t="array" ref="AH6">INDEX(Drivers!$C$7:$AG$22,$D$6,MATCH(AH$4,Drivers!$C$5:$AG$5,0))</f>
        <v>96.015090553885159</v>
      </c>
      <c r="AI6" s="126" cm="1">
        <f t="array" ref="AI6">INDEX(Drivers!$C$7:$AG$22,$D$6,MATCH(AI$4,Drivers!$C$5:$AG$5,0))</f>
        <v>98.190070261831409</v>
      </c>
      <c r="AJ6" s="126" cm="1">
        <f t="array" ref="AJ6">INDEX(Drivers!$C$7:$AG$22,$D$6,MATCH(AJ$4,Drivers!$C$5:$AG$5,0))</f>
        <v>100.3848633004549</v>
      </c>
      <c r="AK6" s="126" cm="1">
        <f t="array" ref="AK6">INDEX(Drivers!$C$7:$AG$22,$D$6,MATCH(AK$4,Drivers!$C$5:$AG$5,0))</f>
        <v>102.58557628938907</v>
      </c>
      <c r="AL6" s="126" cm="1">
        <f t="array" ref="AL6">INDEX(Drivers!$C$7:$AG$22,$D$6,MATCH(AL$4,Drivers!$C$5:$AG$5,0))</f>
        <v>104.81194796447259</v>
      </c>
      <c r="AM6" s="126" cm="1">
        <f t="array" ref="AM6">INDEX(Drivers!$C$7:$AG$22,$D$6,MATCH(AM$4,Drivers!$C$5:$AG$5,0))</f>
        <v>107.06914899689303</v>
      </c>
      <c r="AN6" s="126" cm="1">
        <f t="array" ref="AN6">INDEX(Drivers!$C$7:$AG$22,$D$6,MATCH(AN$4,Drivers!$C$5:$AG$5,0))</f>
        <v>118.95754106610399</v>
      </c>
      <c r="AO6" s="126" cm="1">
        <f t="array" ref="AO6">INDEX(Drivers!$C$7:$AG$22,$D$6,MATCH(AO$4,Drivers!$C$5:$AG$5,0))</f>
        <v>133.57319288253095</v>
      </c>
      <c r="AP6" s="126">
        <f>AO6</f>
        <v>133.57319288253095</v>
      </c>
      <c r="AQ6" s="126"/>
      <c r="AR6" s="126"/>
      <c r="AS6" s="24"/>
      <c r="AT6" s="24"/>
      <c r="AU6" s="24"/>
      <c r="AV6" s="24"/>
    </row>
    <row r="7" spans="1:48">
      <c r="A7" s="4" t="s">
        <v>16</v>
      </c>
      <c r="B7" s="25"/>
    </row>
    <row r="8" spans="1:48" ht="15.75" thickBot="1">
      <c r="A8" s="4" t="s">
        <v>16</v>
      </c>
      <c r="B8" s="351" t="s">
        <v>285</v>
      </c>
      <c r="C8" s="351"/>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51" t="s">
        <v>12</v>
      </c>
      <c r="C16" s="351"/>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2.773927619459287</v>
      </c>
      <c r="U22" s="6">
        <f t="shared" si="2"/>
        <v>2.8454145523451184</v>
      </c>
      <c r="V22" s="6">
        <f t="shared" si="2"/>
        <v>2.891435090362489</v>
      </c>
      <c r="W22" s="6">
        <f t="shared" si="2"/>
        <v>2.9465688274985986</v>
      </c>
      <c r="X22" s="6">
        <f t="shared" si="2"/>
        <v>3.0007569649444403</v>
      </c>
      <c r="Y22" s="6">
        <f t="shared" si="2"/>
        <v>3.0520172437121387</v>
      </c>
      <c r="Z22" s="6">
        <f t="shared" si="2"/>
        <v>3.1017944247534044</v>
      </c>
      <c r="AA22" s="6">
        <f t="shared" si="2"/>
        <v>3.1678021872137405</v>
      </c>
      <c r="AB22" s="6">
        <f t="shared" si="2"/>
        <v>3.2197464667778672</v>
      </c>
      <c r="AC22" s="6">
        <f t="shared" si="2"/>
        <v>3.2677313167401576</v>
      </c>
      <c r="AD22" s="6">
        <f t="shared" si="2"/>
        <v>3.329380969174581</v>
      </c>
      <c r="AE22" s="6">
        <f t="shared" si="2"/>
        <v>3.3911016154800988</v>
      </c>
      <c r="AF22" s="6">
        <f t="shared" si="2"/>
        <v>3.4565342010337994</v>
      </c>
      <c r="AG22" s="6">
        <f t="shared" si="2"/>
        <v>3.5317349444133646</v>
      </c>
      <c r="AH22" s="6">
        <f t="shared" si="2"/>
        <v>3.6053476456705376</v>
      </c>
      <c r="AI22" s="6">
        <f t="shared" si="2"/>
        <v>3.6870177032020086</v>
      </c>
      <c r="AJ22" s="6">
        <f t="shared" si="2"/>
        <v>3.7694317473786829</v>
      </c>
      <c r="AK22" s="6">
        <f t="shared" si="2"/>
        <v>3.8520680845177657</v>
      </c>
      <c r="AL22" s="6">
        <f t="shared" si="2"/>
        <v>3.9356679002430366</v>
      </c>
      <c r="AM22" s="6">
        <f t="shared" si="2"/>
        <v>4.0204253522341373</v>
      </c>
      <c r="AN22" s="6">
        <f t="shared" si="2"/>
        <v>4.4668321213188706</v>
      </c>
      <c r="AO22" s="6">
        <f t="shared" si="2"/>
        <v>5.0156469540947901</v>
      </c>
      <c r="AP22" s="6">
        <f t="shared" si="2"/>
        <v>5.0156469540947901</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4.2476989360361239</v>
      </c>
      <c r="U23" s="6">
        <f t="shared" si="3"/>
        <v>4.3571664530071761</v>
      </c>
      <c r="V23" s="6">
        <f t="shared" si="3"/>
        <v>4.4276374303322079</v>
      </c>
      <c r="W23" s="6">
        <f t="shared" si="3"/>
        <v>4.5120633954979459</v>
      </c>
      <c r="X23" s="6">
        <f t="shared" si="3"/>
        <v>4.5950413694579693</v>
      </c>
      <c r="Y23" s="6">
        <f t="shared" si="3"/>
        <v>4.6735359307633972</v>
      </c>
      <c r="Z23" s="6">
        <f t="shared" si="3"/>
        <v>4.7497594333034803</v>
      </c>
      <c r="AA23" s="6">
        <f t="shared" si="3"/>
        <v>4.8508367290504939</v>
      </c>
      <c r="AB23" s="6">
        <f t="shared" si="3"/>
        <v>4.9303786967247305</v>
      </c>
      <c r="AC23" s="6">
        <f t="shared" si="3"/>
        <v>5.0038576132980497</v>
      </c>
      <c r="AD23" s="6">
        <f t="shared" si="3"/>
        <v>5.0982613609718053</v>
      </c>
      <c r="AE23" s="6">
        <f t="shared" si="3"/>
        <v>5.192773821139931</v>
      </c>
      <c r="AF23" s="6">
        <f t="shared" si="3"/>
        <v>5.2929703518961029</v>
      </c>
      <c r="AG23" s="6">
        <f t="shared" si="3"/>
        <v>5.4081248048824317</v>
      </c>
      <c r="AH23" s="6">
        <f t="shared" si="3"/>
        <v>5.5208474983713804</v>
      </c>
      <c r="AI23" s="6">
        <f t="shared" si="3"/>
        <v>5.645908373806213</v>
      </c>
      <c r="AJ23" s="6">
        <f t="shared" si="3"/>
        <v>5.772108511584837</v>
      </c>
      <c r="AK23" s="6">
        <f t="shared" si="3"/>
        <v>5.8986490452603428</v>
      </c>
      <c r="AL23" s="6">
        <f t="shared" si="3"/>
        <v>6.0266649479890049</v>
      </c>
      <c r="AM23" s="6">
        <f t="shared" si="3"/>
        <v>6.156453532275826</v>
      </c>
      <c r="AN23" s="6">
        <f t="shared" si="3"/>
        <v>6.8400335740831775</v>
      </c>
      <c r="AO23" s="6">
        <f t="shared" si="3"/>
        <v>7.6804304773439513</v>
      </c>
      <c r="AP23" s="6">
        <f t="shared" si="3"/>
        <v>7.6804304773439513</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16.138498789258524</v>
      </c>
      <c r="U24" s="6">
        <f t="shared" si="4"/>
        <v>16.554404298736337</v>
      </c>
      <c r="V24" s="6">
        <f t="shared" si="4"/>
        <v>16.822148270087375</v>
      </c>
      <c r="W24" s="6">
        <f t="shared" si="4"/>
        <v>17.1429121370955</v>
      </c>
      <c r="X24" s="6">
        <f t="shared" si="4"/>
        <v>17.458174577408329</v>
      </c>
      <c r="Y24" s="6">
        <f t="shared" si="4"/>
        <v>17.75640295980239</v>
      </c>
      <c r="Z24" s="6">
        <f t="shared" si="4"/>
        <v>18.04600279302506</v>
      </c>
      <c r="AA24" s="6">
        <f t="shared" si="4"/>
        <v>18.430030907917061</v>
      </c>
      <c r="AB24" s="6">
        <f t="shared" si="4"/>
        <v>18.732238754644502</v>
      </c>
      <c r="AC24" s="6">
        <f t="shared" si="4"/>
        <v>19.011410942695367</v>
      </c>
      <c r="AD24" s="6">
        <f t="shared" si="4"/>
        <v>19.370083906687515</v>
      </c>
      <c r="AE24" s="6">
        <f t="shared" si="4"/>
        <v>19.729169907593342</v>
      </c>
      <c r="AF24" s="6">
        <f t="shared" si="4"/>
        <v>20.109851687221859</v>
      </c>
      <c r="AG24" s="6">
        <f t="shared" si="4"/>
        <v>20.547363862185897</v>
      </c>
      <c r="AH24" s="6">
        <f t="shared" si="4"/>
        <v>20.975636929507136</v>
      </c>
      <c r="AI24" s="6">
        <f t="shared" si="4"/>
        <v>21.450787079548629</v>
      </c>
      <c r="AJ24" s="6">
        <f t="shared" si="4"/>
        <v>21.930265687005019</v>
      </c>
      <c r="AK24" s="6">
        <f t="shared" si="4"/>
        <v>22.411037577919679</v>
      </c>
      <c r="AL24" s="6">
        <f t="shared" si="4"/>
        <v>22.897414913579038</v>
      </c>
      <c r="AM24" s="6">
        <f t="shared" si="4"/>
        <v>23.390527288517521</v>
      </c>
      <c r="AN24" s="6">
        <f t="shared" si="4"/>
        <v>25.987687737785155</v>
      </c>
      <c r="AO24" s="6">
        <f t="shared" si="4"/>
        <v>29.180650471256826</v>
      </c>
      <c r="AP24" s="6">
        <f t="shared" si="4"/>
        <v>29.180650471256826</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5.5606084741223833</v>
      </c>
      <c r="U25" s="6">
        <f t="shared" si="5"/>
        <v>5.703911003721716</v>
      </c>
      <c r="V25" s="6">
        <f t="shared" si="5"/>
        <v>5.79616366088836</v>
      </c>
      <c r="W25" s="6">
        <f t="shared" si="5"/>
        <v>5.9066846145637291</v>
      </c>
      <c r="X25" s="6">
        <f t="shared" si="5"/>
        <v>6.0153100214288848</v>
      </c>
      <c r="Y25" s="6">
        <f t="shared" si="5"/>
        <v>6.118066249998793</v>
      </c>
      <c r="Z25" s="6">
        <f t="shared" si="5"/>
        <v>6.2178494645189826</v>
      </c>
      <c r="AA25" s="6">
        <f t="shared" si="5"/>
        <v>6.3501684625778978</v>
      </c>
      <c r="AB25" s="6">
        <f t="shared" si="5"/>
        <v>6.454295837459715</v>
      </c>
      <c r="AC25" s="6">
        <f t="shared" si="5"/>
        <v>6.5504861495132847</v>
      </c>
      <c r="AD25" s="6">
        <f t="shared" si="5"/>
        <v>6.6740688909477486</v>
      </c>
      <c r="AE25" s="6">
        <f t="shared" si="5"/>
        <v>6.7977939465213586</v>
      </c>
      <c r="AF25" s="6">
        <f t="shared" si="5"/>
        <v>6.9289599463698224</v>
      </c>
      <c r="AG25" s="6">
        <f t="shared" si="5"/>
        <v>7.0797071713382316</v>
      </c>
      <c r="AH25" s="6">
        <f t="shared" si="5"/>
        <v>7.2272710109792477</v>
      </c>
      <c r="AI25" s="6">
        <f t="shared" si="5"/>
        <v>7.3909866071634349</v>
      </c>
      <c r="AJ25" s="6">
        <f t="shared" si="5"/>
        <v>7.5561935971442482</v>
      </c>
      <c r="AK25" s="6">
        <f t="shared" si="5"/>
        <v>7.7218461950500243</v>
      </c>
      <c r="AL25" s="6">
        <f t="shared" si="5"/>
        <v>7.8894301797567437</v>
      </c>
      <c r="AM25" s="6">
        <f t="shared" si="5"/>
        <v>8.0593347592708291</v>
      </c>
      <c r="AN25" s="6">
        <f t="shared" si="5"/>
        <v>8.9542006691326126</v>
      </c>
      <c r="AO25" s="6">
        <f t="shared" si="5"/>
        <v>10.054353531251165</v>
      </c>
      <c r="AP25" s="6">
        <f t="shared" si="5"/>
        <v>10.054353531251165</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9.3384340161288257</v>
      </c>
      <c r="U26" s="6">
        <f t="shared" si="6"/>
        <v>9.5790949479738661</v>
      </c>
      <c r="V26" s="6">
        <f t="shared" si="6"/>
        <v>9.7340232001197293</v>
      </c>
      <c r="W26" s="6">
        <f t="shared" si="6"/>
        <v>9.9196310590618122</v>
      </c>
      <c r="X26" s="6">
        <f t="shared" si="6"/>
        <v>10.102055554367697</v>
      </c>
      <c r="Y26" s="6">
        <f t="shared" si="6"/>
        <v>10.274623406377415</v>
      </c>
      <c r="Z26" s="6">
        <f t="shared" si="6"/>
        <v>10.442198406316804</v>
      </c>
      <c r="AA26" s="6">
        <f t="shared" si="6"/>
        <v>10.664413697719509</v>
      </c>
      <c r="AB26" s="6">
        <f t="shared" si="6"/>
        <v>10.839284240058857</v>
      </c>
      <c r="AC26" s="6">
        <f t="shared" si="6"/>
        <v>11.000825353101323</v>
      </c>
      <c r="AD26" s="6">
        <f t="shared" si="6"/>
        <v>11.208369056598663</v>
      </c>
      <c r="AE26" s="6">
        <f t="shared" si="6"/>
        <v>11.416151761134138</v>
      </c>
      <c r="AF26" s="6">
        <f t="shared" si="6"/>
        <v>11.636430718094466</v>
      </c>
      <c r="AG26" s="6">
        <f t="shared" si="6"/>
        <v>11.889594201917015</v>
      </c>
      <c r="AH26" s="6">
        <f t="shared" si="6"/>
        <v>12.137411538107321</v>
      </c>
      <c r="AI26" s="6">
        <f t="shared" si="6"/>
        <v>12.412353983613434</v>
      </c>
      <c r="AJ26" s="6">
        <f t="shared" si="6"/>
        <v>12.689801061953647</v>
      </c>
      <c r="AK26" s="6">
        <f t="shared" si="6"/>
        <v>12.967996490087536</v>
      </c>
      <c r="AL26" s="6">
        <f t="shared" si="6"/>
        <v>13.249435471203832</v>
      </c>
      <c r="AM26" s="6">
        <f t="shared" si="6"/>
        <v>13.53477163759897</v>
      </c>
      <c r="AN26" s="6">
        <f t="shared" si="6"/>
        <v>15.037601101571662</v>
      </c>
      <c r="AO26" s="6">
        <f t="shared" si="6"/>
        <v>16.885187558766141</v>
      </c>
      <c r="AP26" s="6">
        <f t="shared" si="6"/>
        <v>16.885187558766141</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A221" workbookViewId="0">
      <selection activeCell="L243" sqref="L243"/>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51" t="s">
        <v>197</v>
      </c>
      <c r="C2" s="351"/>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203.90905119263314</v>
      </c>
      <c r="T10" s="185" cm="1">
        <f t="array" ref="T10">INDEX(Drivers!$C$7:$AG$22,$G10,T$9)</f>
        <v>206.5823827133643</v>
      </c>
      <c r="U10" s="185" cm="1">
        <f t="array" ref="U10">INDEX(Drivers!$C$7:$AG$22,$G10,U$9)</f>
        <v>208.58819755802298</v>
      </c>
      <c r="V10" s="185" cm="1">
        <f t="array" ref="V10">INDEX(Drivers!$C$7:$AG$22,$G10,V$9)</f>
        <v>210.79961161530181</v>
      </c>
      <c r="W10" s="185" cm="1">
        <f t="array" ref="W10">INDEX(Drivers!$C$7:$AG$22,$G10,W$9)</f>
        <v>213.16044426905114</v>
      </c>
      <c r="X10" s="185" cm="1">
        <f t="array" ref="X10">INDEX(Drivers!$C$7:$AG$22,$G10,X$9)</f>
        <v>215.1020917846312</v>
      </c>
      <c r="Y10" s="185" cm="1">
        <f t="array" ref="Y10">INDEX(Drivers!$C$7:$AG$22,$G10,Y$9)</f>
        <v>216.98532989013509</v>
      </c>
      <c r="Z10" s="185" cm="1">
        <f t="array" ref="Z10">INDEX(Drivers!$C$7:$AG$22,$G10,Z$9)</f>
        <v>220.13991746756449</v>
      </c>
      <c r="AA10" s="185" cm="1">
        <f t="array" ref="AA10">INDEX(Drivers!$C$7:$AG$22,$G10,AA$9)</f>
        <v>221.85763594757069</v>
      </c>
      <c r="AB10" s="185" cm="1">
        <f t="array" ref="AB10">INDEX(Drivers!$C$7:$AG$22,$G10,AB$9)</f>
        <v>223.2535508413963</v>
      </c>
      <c r="AC10" s="185" cm="1">
        <f t="array" ref="AC10">INDEX(Drivers!$C$7:$AG$22,$G10,AC$9)</f>
        <v>225.58247543610943</v>
      </c>
      <c r="AD10" s="185" cm="1">
        <f t="array" ref="AD10">INDEX(Drivers!$C$7:$AG$22,$G10,AD$9)</f>
        <v>228.036124324361</v>
      </c>
      <c r="AE10" s="185" cm="1">
        <f t="array" ref="AE10">INDEX(Drivers!$C$7:$AG$22,$G10,AE$9)</f>
        <v>230.80071887437379</v>
      </c>
      <c r="AF10" s="185" cm="1">
        <f t="array" ref="AF10">INDEX(Drivers!$C$7:$AG$22,$G10,AF$9)</f>
        <v>234.06050422097414</v>
      </c>
      <c r="AG10" s="185" cm="1">
        <f t="array" ref="AG10">INDEX(Drivers!$C$7:$AG$22,$G10,AG$9)</f>
        <v>237.12380473014983</v>
      </c>
      <c r="AH10" s="185" cm="1">
        <f t="array" ref="AH10">INDEX(Drivers!$C$7:$AG$22,$G10,AH$9)</f>
        <v>240.53541839916426</v>
      </c>
      <c r="AI10" s="185" cm="1">
        <f t="array" ref="AI10">INDEX(Drivers!$C$7:$AG$22,$G10,AI$9)</f>
        <v>243.86996922350778</v>
      </c>
      <c r="AJ10" s="185" cm="1">
        <f t="array" ref="AJ10">INDEX(Drivers!$C$7:$AG$22,$G10,AJ$9)</f>
        <v>247.73138468641775</v>
      </c>
      <c r="AK10" s="185" cm="1">
        <f t="array" ref="AK10">INDEX(Drivers!$C$7:$AG$22,$G10,AK$9)</f>
        <v>251.8282414006168</v>
      </c>
      <c r="AL10" s="185" cm="1">
        <f t="array" ref="AL10">INDEX(Drivers!$C$7:$AG$22,$G10,AL$9)</f>
        <v>256.16534231000674</v>
      </c>
      <c r="AM10" s="185" cm="1">
        <f t="array" ref="AM10">INDEX(Drivers!$C$7:$AG$22,$G10,AM$9)</f>
        <v>279.21979997378378</v>
      </c>
      <c r="AN10" s="185" cm="1">
        <f t="array" ref="AN10">INDEX(Drivers!$C$7:$AG$22,$G10,AN$9)</f>
        <v>314.45205783970874</v>
      </c>
      <c r="AO10" s="185">
        <f>FORECAST(AO$3,$AL10:$AN10,$AL$3:$AN$3)</f>
        <v>370.70914000238736</v>
      </c>
      <c r="AP10" s="185">
        <f>FORECAST(AP$3,$AL10:$AN10,$AL$3:$AN$3)</f>
        <v>428.99585553208817</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203.90905119263314</v>
      </c>
      <c r="T11" s="185" cm="1">
        <f t="array" ref="T11">INDEX(Drivers!$C$7:$AG$22,$G11,T$9)</f>
        <v>206.5823827133643</v>
      </c>
      <c r="U11" s="185" cm="1">
        <f t="array" ref="U11">INDEX(Drivers!$C$7:$AG$22,$G11,U$9)</f>
        <v>208.58819755802298</v>
      </c>
      <c r="V11" s="185" cm="1">
        <f t="array" ref="V11">INDEX(Drivers!$C$7:$AG$22,$G11,V$9)</f>
        <v>210.79961161530181</v>
      </c>
      <c r="W11" s="185" cm="1">
        <f t="array" ref="W11">INDEX(Drivers!$C$7:$AG$22,$G11,W$9)</f>
        <v>213.16044426905114</v>
      </c>
      <c r="X11" s="185" cm="1">
        <f t="array" ref="X11">INDEX(Drivers!$C$7:$AG$22,$G11,X$9)</f>
        <v>215.1020917846312</v>
      </c>
      <c r="Y11" s="185" cm="1">
        <f t="array" ref="Y11">INDEX(Drivers!$C$7:$AG$22,$G11,Y$9)</f>
        <v>216.98532989013509</v>
      </c>
      <c r="Z11" s="185" cm="1">
        <f t="array" ref="Z11">INDEX(Drivers!$C$7:$AG$22,$G11,Z$9)</f>
        <v>220.13991746756449</v>
      </c>
      <c r="AA11" s="185" cm="1">
        <f t="array" ref="AA11">INDEX(Drivers!$C$7:$AG$22,$G11,AA$9)</f>
        <v>221.85763594757069</v>
      </c>
      <c r="AB11" s="185" cm="1">
        <f t="array" ref="AB11">INDEX(Drivers!$C$7:$AG$22,$G11,AB$9)</f>
        <v>223.2535508413963</v>
      </c>
      <c r="AC11" s="185" cm="1">
        <f t="array" ref="AC11">INDEX(Drivers!$C$7:$AG$22,$G11,AC$9)</f>
        <v>225.58247543610943</v>
      </c>
      <c r="AD11" s="185" cm="1">
        <f t="array" ref="AD11">INDEX(Drivers!$C$7:$AG$22,$G11,AD$9)</f>
        <v>228.036124324361</v>
      </c>
      <c r="AE11" s="185" cm="1">
        <f t="array" ref="AE11">INDEX(Drivers!$C$7:$AG$22,$G11,AE$9)</f>
        <v>230.80071887437379</v>
      </c>
      <c r="AF11" s="185" cm="1">
        <f t="array" ref="AF11">INDEX(Drivers!$C$7:$AG$22,$G11,AF$9)</f>
        <v>234.06050422097414</v>
      </c>
      <c r="AG11" s="185" cm="1">
        <f t="array" ref="AG11">INDEX(Drivers!$C$7:$AG$22,$G11,AG$9)</f>
        <v>237.12380473014983</v>
      </c>
      <c r="AH11" s="185" cm="1">
        <f t="array" ref="AH11">INDEX(Drivers!$C$7:$AG$22,$G11,AH$9)</f>
        <v>240.53541839916426</v>
      </c>
      <c r="AI11" s="185" cm="1">
        <f t="array" ref="AI11">INDEX(Drivers!$C$7:$AG$22,$G11,AI$9)</f>
        <v>243.86996922350778</v>
      </c>
      <c r="AJ11" s="185" cm="1">
        <f t="array" ref="AJ11">INDEX(Drivers!$C$7:$AG$22,$G11,AJ$9)</f>
        <v>247.73138468641775</v>
      </c>
      <c r="AK11" s="185" cm="1">
        <f t="array" ref="AK11">INDEX(Drivers!$C$7:$AG$22,$G11,AK$9)</f>
        <v>251.8282414006168</v>
      </c>
      <c r="AL11" s="185" cm="1">
        <f t="array" ref="AL11">INDEX(Drivers!$C$7:$AG$22,$G11,AL$9)</f>
        <v>256.16534231000674</v>
      </c>
      <c r="AM11" s="185" cm="1">
        <f t="array" ref="AM11">INDEX(Drivers!$C$7:$AG$22,$G11,AM$9)</f>
        <v>279.21979997378378</v>
      </c>
      <c r="AN11" s="185" cm="1">
        <f t="array" ref="AN11">INDEX(Drivers!$C$7:$AG$22,$G11,AN$9)</f>
        <v>314.45205783970874</v>
      </c>
      <c r="AO11" s="185">
        <f t="shared" ref="AO11:AP22" si="4">FORECAST(AO$3,$AL11:$AN11,$AL$3:$AN$3)</f>
        <v>370.70914000238736</v>
      </c>
      <c r="AP11" s="185">
        <f t="shared" si="4"/>
        <v>428.99585553208817</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12.896233258567154</v>
      </c>
      <c r="T12" s="185" cm="1">
        <f t="array" ref="T12">INDEX(Drivers!$C$7:$AG$22,$G12,T$9)</f>
        <v>13.051621488041592</v>
      </c>
      <c r="U12" s="185" cm="1">
        <f t="array" ref="U12">INDEX(Drivers!$C$7:$AG$22,$G12,U$9)</f>
        <v>13.187876843963824</v>
      </c>
      <c r="V12" s="185" cm="1">
        <f t="array" ref="V12">INDEX(Drivers!$C$7:$AG$22,$G12,V$9)</f>
        <v>13.336818625368904</v>
      </c>
      <c r="W12" s="185" cm="1">
        <f t="array" ref="W12">INDEX(Drivers!$C$7:$AG$22,$G12,W$9)</f>
        <v>13.544215847100945</v>
      </c>
      <c r="X12" s="185" cm="1">
        <f t="array" ref="X12">INDEX(Drivers!$C$7:$AG$22,$G12,X$9)</f>
        <v>13.672838505005839</v>
      </c>
      <c r="Y12" s="185" cm="1">
        <f t="array" ref="Y12">INDEX(Drivers!$C$7:$AG$22,$G12,Y$9)</f>
        <v>13.809907998789397</v>
      </c>
      <c r="Z12" s="185" cm="1">
        <f t="array" ref="Z12">INDEX(Drivers!$C$7:$AG$22,$G12,Z$9)</f>
        <v>14.148590685095035</v>
      </c>
      <c r="AA12" s="185" cm="1">
        <f t="array" ref="AA12">INDEX(Drivers!$C$7:$AG$22,$G12,AA$9)</f>
        <v>14.223748432135478</v>
      </c>
      <c r="AB12" s="185" cm="1">
        <f t="array" ref="AB12">INDEX(Drivers!$C$7:$AG$22,$G12,AB$9)</f>
        <v>14.29584968859942</v>
      </c>
      <c r="AC12" s="185" cm="1">
        <f t="array" ref="AC12">INDEX(Drivers!$C$7:$AG$22,$G12,AC$9)</f>
        <v>14.432089940204603</v>
      </c>
      <c r="AD12" s="185" cm="1">
        <f t="array" ref="AD12">INDEX(Drivers!$C$7:$AG$22,$G12,AD$9)</f>
        <v>14.596042989235844</v>
      </c>
      <c r="AE12" s="185" cm="1">
        <f t="array" ref="AE12">INDEX(Drivers!$C$7:$AG$22,$G12,AE$9)</f>
        <v>14.798599022030382</v>
      </c>
      <c r="AF12" s="185" cm="1">
        <f t="array" ref="AF12">INDEX(Drivers!$C$7:$AG$22,$G12,AF$9)</f>
        <v>15.042116568115112</v>
      </c>
      <c r="AG12" s="185" cm="1">
        <f t="array" ref="AG12">INDEX(Drivers!$C$7:$AG$22,$G12,AG$9)</f>
        <v>15.268713422648073</v>
      </c>
      <c r="AH12" s="185" cm="1">
        <f t="array" ref="AH12">INDEX(Drivers!$C$7:$AG$22,$G12,AH$9)</f>
        <v>15.509396067706662</v>
      </c>
      <c r="AI12" s="185" cm="1">
        <f t="array" ref="AI12">INDEX(Drivers!$C$7:$AG$22,$G12,AI$9)</f>
        <v>15.779630800716381</v>
      </c>
      <c r="AJ12" s="185" cm="1">
        <f t="array" ref="AJ12">INDEX(Drivers!$C$7:$AG$22,$G12,AJ$9)</f>
        <v>16.070439525198701</v>
      </c>
      <c r="AK12" s="185" cm="1">
        <f t="array" ref="AK12">INDEX(Drivers!$C$7:$AG$22,$G12,AK$9)</f>
        <v>16.375922345222477</v>
      </c>
      <c r="AL12" s="185" cm="1">
        <f t="array" ref="AL12">INDEX(Drivers!$C$7:$AG$22,$G12,AL$9)</f>
        <v>16.695283869310067</v>
      </c>
      <c r="AM12" s="185" cm="1">
        <f t="array" ref="AM12">INDEX(Drivers!$C$7:$AG$22,$G12,AM$9)</f>
        <v>18.414945755245864</v>
      </c>
      <c r="AN12" s="185" cm="1">
        <f t="array" ref="AN12">INDEX(Drivers!$C$7:$AG$22,$G12,AN$9)</f>
        <v>20.846608408402634</v>
      </c>
      <c r="AO12" s="185">
        <f t="shared" si="4"/>
        <v>24.879266152958394</v>
      </c>
      <c r="AP12" s="185">
        <f t="shared" si="4"/>
        <v>29.030590692050964</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54.452707349344664</v>
      </c>
      <c r="T13" s="185" cm="1">
        <f t="array" ref="T13">INDEX(Drivers!$C$7:$AG$22,$G13,T$9)</f>
        <v>55.573844963330281</v>
      </c>
      <c r="U13" s="185" cm="1">
        <f t="array" ref="U13">INDEX(Drivers!$C$7:$AG$22,$G13,U$9)</f>
        <v>56.51320282228388</v>
      </c>
      <c r="V13" s="185" cm="1">
        <f t="array" ref="V13">INDEX(Drivers!$C$7:$AG$22,$G13,V$9)</f>
        <v>57.57438145196349</v>
      </c>
      <c r="W13" s="185" cm="1">
        <f t="array" ref="W13">INDEX(Drivers!$C$7:$AG$22,$G13,W$9)</f>
        <v>58.686392022869192</v>
      </c>
      <c r="X13" s="185" cm="1">
        <f t="array" ref="X13">INDEX(Drivers!$C$7:$AG$22,$G13,X$9)</f>
        <v>59.779194464586418</v>
      </c>
      <c r="Y13" s="185" cm="1">
        <f t="array" ref="Y13">INDEX(Drivers!$C$7:$AG$22,$G13,Y$9)</f>
        <v>60.915731758953171</v>
      </c>
      <c r="Z13" s="185" cm="1">
        <f t="array" ref="Z13">INDEX(Drivers!$C$7:$AG$22,$G13,Z$9)</f>
        <v>62.233408298367891</v>
      </c>
      <c r="AA13" s="185" cm="1">
        <f t="array" ref="AA13">INDEX(Drivers!$C$7:$AG$22,$G13,AA$9)</f>
        <v>63.339811719282032</v>
      </c>
      <c r="AB13" s="185" cm="1">
        <f t="array" ref="AB13">INDEX(Drivers!$C$7:$AG$22,$G13,AB$9)</f>
        <v>64.504003397577947</v>
      </c>
      <c r="AC13" s="185" cm="1">
        <f t="array" ref="AC13">INDEX(Drivers!$C$7:$AG$22,$G13,AC$9)</f>
        <v>66.126618980826024</v>
      </c>
      <c r="AD13" s="185" cm="1">
        <f t="array" ref="AD13">INDEX(Drivers!$C$7:$AG$22,$G13,AD$9)</f>
        <v>67.880442787202909</v>
      </c>
      <c r="AE13" s="185" cm="1">
        <f t="array" ref="AE13">INDEX(Drivers!$C$7:$AG$22,$G13,AE$9)</f>
        <v>69.777044631864641</v>
      </c>
      <c r="AF13" s="185" cm="1">
        <f t="array" ref="AF13">INDEX(Drivers!$C$7:$AG$22,$G13,AF$9)</f>
        <v>71.870819882584584</v>
      </c>
      <c r="AG13" s="185" cm="1">
        <f t="array" ref="AG13">INDEX(Drivers!$C$7:$AG$22,$G13,AG$9)</f>
        <v>73.946774069968839</v>
      </c>
      <c r="AH13" s="185" cm="1">
        <f t="array" ref="AH13">INDEX(Drivers!$C$7:$AG$22,$G13,AH$9)</f>
        <v>76.13553863912297</v>
      </c>
      <c r="AI13" s="185" cm="1">
        <f t="array" ref="AI13">INDEX(Drivers!$C$7:$AG$22,$G13,AI$9)</f>
        <v>78.37444320935424</v>
      </c>
      <c r="AJ13" s="185" cm="1">
        <f t="array" ref="AJ13">INDEX(Drivers!$C$7:$AG$22,$G13,AJ$9)</f>
        <v>80.769971586473417</v>
      </c>
      <c r="AK13" s="185" cm="1">
        <f t="array" ref="AK13">INDEX(Drivers!$C$7:$AG$22,$G13,AK$9)</f>
        <v>83.250082653817003</v>
      </c>
      <c r="AL13" s="185" cm="1">
        <f t="array" ref="AL13">INDEX(Drivers!$C$7:$AG$22,$G13,AL$9)</f>
        <v>85.817619301429545</v>
      </c>
      <c r="AM13" s="185" cm="1">
        <f t="array" ref="AM13">INDEX(Drivers!$C$7:$AG$22,$G13,AM$9)</f>
        <v>99.289589496194566</v>
      </c>
      <c r="AN13" s="185" cm="1">
        <f t="array" ref="AN13">INDEX(Drivers!$C$7:$AG$22,$G13,AN$9)</f>
        <v>116.23404416977255</v>
      </c>
      <c r="AO13" s="185">
        <f t="shared" si="4"/>
        <v>146.07172162497955</v>
      </c>
      <c r="AP13" s="185">
        <f t="shared" si="4"/>
        <v>176.48814649332235</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6.0085923845909601</v>
      </c>
      <c r="T14" s="185" cm="1">
        <f t="array" ref="T14">INDEX(Drivers!$C$7:$AG$22,$G14,T$9)</f>
        <v>6.1148085722017482</v>
      </c>
      <c r="U14" s="185" cm="1">
        <f t="array" ref="U14">INDEX(Drivers!$C$7:$AG$22,$G14,U$9)</f>
        <v>6.188088428777057</v>
      </c>
      <c r="V14" s="185" cm="1">
        <f t="array" ref="V14">INDEX(Drivers!$C$7:$AG$22,$G14,V$9)</f>
        <v>6.2366359907658815</v>
      </c>
      <c r="W14" s="185" cm="1">
        <f t="array" ref="W14">INDEX(Drivers!$C$7:$AG$22,$G14,W$9)</f>
        <v>6.335972384268139</v>
      </c>
      <c r="X14" s="185" cm="1">
        <f t="array" ref="X14">INDEX(Drivers!$C$7:$AG$22,$G14,X$9)</f>
        <v>6.4035941511026415</v>
      </c>
      <c r="Y14" s="185" cm="1">
        <f t="array" ref="Y14">INDEX(Drivers!$C$7:$AG$22,$G14,Y$9)</f>
        <v>6.4433384125801254</v>
      </c>
      <c r="Z14" s="185" cm="1">
        <f t="array" ref="Z14">INDEX(Drivers!$C$7:$AG$22,$G14,Z$9)</f>
        <v>6.7353273129374616</v>
      </c>
      <c r="AA14" s="185" cm="1">
        <f t="array" ref="AA14">INDEX(Drivers!$C$7:$AG$22,$G14,AA$9)</f>
        <v>6.7606501623647315</v>
      </c>
      <c r="AB14" s="185" cm="1">
        <f t="array" ref="AB14">INDEX(Drivers!$C$7:$AG$22,$G14,AB$9)</f>
        <v>6.7112716705229181</v>
      </c>
      <c r="AC14" s="185" cm="1">
        <f t="array" ref="AC14">INDEX(Drivers!$C$7:$AG$22,$G14,AC$9)</f>
        <v>6.6578909240368773</v>
      </c>
      <c r="AD14" s="185" cm="1">
        <f t="array" ref="AD14">INDEX(Drivers!$C$7:$AG$22,$G14,AD$9)</f>
        <v>6.6022660043412253</v>
      </c>
      <c r="AE14" s="185" cm="1">
        <f t="array" ref="AE14">INDEX(Drivers!$C$7:$AG$22,$G14,AE$9)</f>
        <v>6.5712719021823034</v>
      </c>
      <c r="AF14" s="185" cm="1">
        <f t="array" ref="AF14">INDEX(Drivers!$C$7:$AG$22,$G14,AF$9)</f>
        <v>6.5874338033044832</v>
      </c>
      <c r="AG14" s="185" cm="1">
        <f t="array" ref="AG14">INDEX(Drivers!$C$7:$AG$22,$G14,AG$9)</f>
        <v>6.6065123712602878</v>
      </c>
      <c r="AH14" s="185" cm="1">
        <f t="array" ref="AH14">INDEX(Drivers!$C$7:$AG$22,$G14,AH$9)</f>
        <v>6.6246603329301799</v>
      </c>
      <c r="AI14" s="185" cm="1">
        <f t="array" ref="AI14">INDEX(Drivers!$C$7:$AG$22,$G14,AI$9)</f>
        <v>6.5919510957079401</v>
      </c>
      <c r="AJ14" s="185" cm="1">
        <f t="array" ref="AJ14">INDEX(Drivers!$C$7:$AG$22,$G14,AJ$9)</f>
        <v>6.5633970275076976</v>
      </c>
      <c r="AK14" s="185" cm="1">
        <f t="array" ref="AK14">INDEX(Drivers!$C$7:$AG$22,$G14,AK$9)</f>
        <v>6.536412518790395</v>
      </c>
      <c r="AL14" s="185" cm="1">
        <f t="array" ref="AL14">INDEX(Drivers!$C$7:$AG$22,$G14,AL$9)</f>
        <v>6.5127200404695529</v>
      </c>
      <c r="AM14" s="185" cm="1">
        <f t="array" ref="AM14">INDEX(Drivers!$C$7:$AG$22,$G14,AM$9)</f>
        <v>6.6384076353435626</v>
      </c>
      <c r="AN14" s="185" cm="1">
        <f t="array" ref="AN14">INDEX(Drivers!$C$7:$AG$22,$G14,AN$9)</f>
        <v>7.2254988926442687</v>
      </c>
      <c r="AO14" s="185">
        <f t="shared" si="4"/>
        <v>7.8613771344145391</v>
      </c>
      <c r="AP14" s="185">
        <f t="shared" si="4"/>
        <v>8.5741559865892611</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14.626008205903075</v>
      </c>
      <c r="T15" s="185" cm="1">
        <f t="array" ref="T15">INDEX(Drivers!$C$7:$AG$22,$G15,T$9)</f>
        <v>14.9179830063691</v>
      </c>
      <c r="U15" s="185" cm="1">
        <f t="array" ref="U15">INDEX(Drivers!$C$7:$AG$22,$G15,U$9)</f>
        <v>15.174082067761091</v>
      </c>
      <c r="V15" s="185" cm="1">
        <f t="array" ref="V15">INDEX(Drivers!$C$7:$AG$22,$G15,V$9)</f>
        <v>15.473250890174532</v>
      </c>
      <c r="W15" s="185" cm="1">
        <f t="array" ref="W15">INDEX(Drivers!$C$7:$AG$22,$G15,W$9)</f>
        <v>15.767559045963798</v>
      </c>
      <c r="X15" s="185" cm="1">
        <f t="array" ref="X15">INDEX(Drivers!$C$7:$AG$22,$G15,X$9)</f>
        <v>16.085471028281347</v>
      </c>
      <c r="Y15" s="185" cm="1">
        <f t="array" ref="Y15">INDEX(Drivers!$C$7:$AG$22,$G15,Y$9)</f>
        <v>16.40720332735852</v>
      </c>
      <c r="Z15" s="185" cm="1">
        <f t="array" ref="Z15">INDEX(Drivers!$C$7:$AG$22,$G15,Z$9)</f>
        <v>16.620178194149396</v>
      </c>
      <c r="AA15" s="185" cm="1">
        <f t="array" ref="AA15">INDEX(Drivers!$C$7:$AG$22,$G15,AA$9)</f>
        <v>16.943923239621128</v>
      </c>
      <c r="AB15" s="185" cm="1">
        <f t="array" ref="AB15">INDEX(Drivers!$C$7:$AG$22,$G15,AB$9)</f>
        <v>17.303260750741835</v>
      </c>
      <c r="AC15" s="185" cm="1">
        <f t="array" ref="AC15">INDEX(Drivers!$C$7:$AG$22,$G15,AC$9)</f>
        <v>17.723658642151015</v>
      </c>
      <c r="AD15" s="185" cm="1">
        <f t="array" ref="AD15">INDEX(Drivers!$C$7:$AG$22,$G15,AD$9)</f>
        <v>18.174319727316998</v>
      </c>
      <c r="AE15" s="185" cm="1">
        <f t="array" ref="AE15">INDEX(Drivers!$C$7:$AG$22,$G15,AE$9)</f>
        <v>18.618739550968385</v>
      </c>
      <c r="AF15" s="185" cm="1">
        <f t="array" ref="AF15">INDEX(Drivers!$C$7:$AG$22,$G15,AF$9)</f>
        <v>19.086785403020212</v>
      </c>
      <c r="AG15" s="185" cm="1">
        <f t="array" ref="AG15">INDEX(Drivers!$C$7:$AG$22,$G15,AG$9)</f>
        <v>19.530885539824322</v>
      </c>
      <c r="AH15" s="185" cm="1">
        <f t="array" ref="AH15">INDEX(Drivers!$C$7:$AG$22,$G15,AH$9)</f>
        <v>20.009024884631391</v>
      </c>
      <c r="AI15" s="185" cm="1">
        <f t="array" ref="AI15">INDEX(Drivers!$C$7:$AG$22,$G15,AI$9)</f>
        <v>20.520607247227645</v>
      </c>
      <c r="AJ15" s="185" cm="1">
        <f t="array" ref="AJ15">INDEX(Drivers!$C$7:$AG$22,$G15,AJ$9)</f>
        <v>21.039095941533265</v>
      </c>
      <c r="AK15" s="185" cm="1">
        <f t="array" ref="AK15">INDEX(Drivers!$C$7:$AG$22,$G15,AK$9)</f>
        <v>21.576562363639393</v>
      </c>
      <c r="AL15" s="185" cm="1">
        <f t="array" ref="AL15">INDEX(Drivers!$C$7:$AG$22,$G15,AL$9)</f>
        <v>22.133648108932725</v>
      </c>
      <c r="AM15" s="185" cm="1">
        <f t="array" ref="AM15">INDEX(Drivers!$C$7:$AG$22,$G15,AM$9)</f>
        <v>25.418668394282857</v>
      </c>
      <c r="AN15" s="185" cm="1">
        <f t="array" ref="AN15">INDEX(Drivers!$C$7:$AG$22,$G15,AN$9)</f>
        <v>29.60198712028135</v>
      </c>
      <c r="AO15" s="185">
        <f t="shared" si="4"/>
        <v>36.920609724855012</v>
      </c>
      <c r="AP15" s="185">
        <f t="shared" si="4"/>
        <v>44.388948736203702</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14.626008205903075</v>
      </c>
      <c r="T16" s="185" cm="1">
        <f t="array" ref="T16">INDEX(Drivers!$C$7:$AG$22,$G16,T$9)</f>
        <v>14.9179830063691</v>
      </c>
      <c r="U16" s="185" cm="1">
        <f t="array" ref="U16">INDEX(Drivers!$C$7:$AG$22,$G16,U$9)</f>
        <v>15.174082067761091</v>
      </c>
      <c r="V16" s="185" cm="1">
        <f t="array" ref="V16">INDEX(Drivers!$C$7:$AG$22,$G16,V$9)</f>
        <v>15.473250890174532</v>
      </c>
      <c r="W16" s="185" cm="1">
        <f t="array" ref="W16">INDEX(Drivers!$C$7:$AG$22,$G16,W$9)</f>
        <v>15.767559045963798</v>
      </c>
      <c r="X16" s="185" cm="1">
        <f t="array" ref="X16">INDEX(Drivers!$C$7:$AG$22,$G16,X$9)</f>
        <v>16.085471028281347</v>
      </c>
      <c r="Y16" s="185" cm="1">
        <f t="array" ref="Y16">INDEX(Drivers!$C$7:$AG$22,$G16,Y$9)</f>
        <v>16.40720332735852</v>
      </c>
      <c r="Z16" s="185" cm="1">
        <f t="array" ref="Z16">INDEX(Drivers!$C$7:$AG$22,$G16,Z$9)</f>
        <v>16.620178194149396</v>
      </c>
      <c r="AA16" s="185" cm="1">
        <f t="array" ref="AA16">INDEX(Drivers!$C$7:$AG$22,$G16,AA$9)</f>
        <v>16.943923239621128</v>
      </c>
      <c r="AB16" s="185" cm="1">
        <f t="array" ref="AB16">INDEX(Drivers!$C$7:$AG$22,$G16,AB$9)</f>
        <v>17.303260750741835</v>
      </c>
      <c r="AC16" s="185" cm="1">
        <f t="array" ref="AC16">INDEX(Drivers!$C$7:$AG$22,$G16,AC$9)</f>
        <v>17.723658642151015</v>
      </c>
      <c r="AD16" s="185" cm="1">
        <f t="array" ref="AD16">INDEX(Drivers!$C$7:$AG$22,$G16,AD$9)</f>
        <v>18.174319727316998</v>
      </c>
      <c r="AE16" s="185" cm="1">
        <f t="array" ref="AE16">INDEX(Drivers!$C$7:$AG$22,$G16,AE$9)</f>
        <v>18.618739550968385</v>
      </c>
      <c r="AF16" s="185" cm="1">
        <f t="array" ref="AF16">INDEX(Drivers!$C$7:$AG$22,$G16,AF$9)</f>
        <v>19.086785403020212</v>
      </c>
      <c r="AG16" s="185" cm="1">
        <f t="array" ref="AG16">INDEX(Drivers!$C$7:$AG$22,$G16,AG$9)</f>
        <v>19.530885539824322</v>
      </c>
      <c r="AH16" s="185" cm="1">
        <f t="array" ref="AH16">INDEX(Drivers!$C$7:$AG$22,$G16,AH$9)</f>
        <v>20.009024884631391</v>
      </c>
      <c r="AI16" s="185" cm="1">
        <f t="array" ref="AI16">INDEX(Drivers!$C$7:$AG$22,$G16,AI$9)</f>
        <v>20.520607247227645</v>
      </c>
      <c r="AJ16" s="185" cm="1">
        <f t="array" ref="AJ16">INDEX(Drivers!$C$7:$AG$22,$G16,AJ$9)</f>
        <v>21.039095941533265</v>
      </c>
      <c r="AK16" s="185" cm="1">
        <f t="array" ref="AK16">INDEX(Drivers!$C$7:$AG$22,$G16,AK$9)</f>
        <v>21.576562363639393</v>
      </c>
      <c r="AL16" s="185" cm="1">
        <f t="array" ref="AL16">INDEX(Drivers!$C$7:$AG$22,$G16,AL$9)</f>
        <v>22.133648108932725</v>
      </c>
      <c r="AM16" s="185" cm="1">
        <f t="array" ref="AM16">INDEX(Drivers!$C$7:$AG$22,$G16,AM$9)</f>
        <v>25.418668394282857</v>
      </c>
      <c r="AN16" s="185" cm="1">
        <f t="array" ref="AN16">INDEX(Drivers!$C$7:$AG$22,$G16,AN$9)</f>
        <v>29.60198712028135</v>
      </c>
      <c r="AO16" s="185">
        <f t="shared" si="4"/>
        <v>36.920609724855012</v>
      </c>
      <c r="AP16" s="185">
        <f t="shared" si="4"/>
        <v>44.388948736203702</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14.626008205903075</v>
      </c>
      <c r="T17" s="185" cm="1">
        <f t="array" ref="T17">INDEX(Drivers!$C$7:$AG$22,$G17,T$9)</f>
        <v>14.9179830063691</v>
      </c>
      <c r="U17" s="185" cm="1">
        <f t="array" ref="U17">INDEX(Drivers!$C$7:$AG$22,$G17,U$9)</f>
        <v>15.174082067761091</v>
      </c>
      <c r="V17" s="185" cm="1">
        <f t="array" ref="V17">INDEX(Drivers!$C$7:$AG$22,$G17,V$9)</f>
        <v>15.473250890174532</v>
      </c>
      <c r="W17" s="185" cm="1">
        <f t="array" ref="W17">INDEX(Drivers!$C$7:$AG$22,$G17,W$9)</f>
        <v>15.767559045963798</v>
      </c>
      <c r="X17" s="185" cm="1">
        <f t="array" ref="X17">INDEX(Drivers!$C$7:$AG$22,$G17,X$9)</f>
        <v>16.085471028281347</v>
      </c>
      <c r="Y17" s="185" cm="1">
        <f t="array" ref="Y17">INDEX(Drivers!$C$7:$AG$22,$G17,Y$9)</f>
        <v>16.40720332735852</v>
      </c>
      <c r="Z17" s="185" cm="1">
        <f t="array" ref="Z17">INDEX(Drivers!$C$7:$AG$22,$G17,Z$9)</f>
        <v>16.620178194149396</v>
      </c>
      <c r="AA17" s="185" cm="1">
        <f t="array" ref="AA17">INDEX(Drivers!$C$7:$AG$22,$G17,AA$9)</f>
        <v>16.943923239621128</v>
      </c>
      <c r="AB17" s="185" cm="1">
        <f t="array" ref="AB17">INDEX(Drivers!$C$7:$AG$22,$G17,AB$9)</f>
        <v>17.303260750741835</v>
      </c>
      <c r="AC17" s="185" cm="1">
        <f t="array" ref="AC17">INDEX(Drivers!$C$7:$AG$22,$G17,AC$9)</f>
        <v>17.723658642151015</v>
      </c>
      <c r="AD17" s="185" cm="1">
        <f t="array" ref="AD17">INDEX(Drivers!$C$7:$AG$22,$G17,AD$9)</f>
        <v>18.174319727316998</v>
      </c>
      <c r="AE17" s="185" cm="1">
        <f t="array" ref="AE17">INDEX(Drivers!$C$7:$AG$22,$G17,AE$9)</f>
        <v>18.618739550968385</v>
      </c>
      <c r="AF17" s="185" cm="1">
        <f t="array" ref="AF17">INDEX(Drivers!$C$7:$AG$22,$G17,AF$9)</f>
        <v>19.086785403020212</v>
      </c>
      <c r="AG17" s="185" cm="1">
        <f t="array" ref="AG17">INDEX(Drivers!$C$7:$AG$22,$G17,AG$9)</f>
        <v>19.530885539824322</v>
      </c>
      <c r="AH17" s="185" cm="1">
        <f t="array" ref="AH17">INDEX(Drivers!$C$7:$AG$22,$G17,AH$9)</f>
        <v>20.009024884631391</v>
      </c>
      <c r="AI17" s="185" cm="1">
        <f t="array" ref="AI17">INDEX(Drivers!$C$7:$AG$22,$G17,AI$9)</f>
        <v>20.520607247227645</v>
      </c>
      <c r="AJ17" s="185" cm="1">
        <f t="array" ref="AJ17">INDEX(Drivers!$C$7:$AG$22,$G17,AJ$9)</f>
        <v>21.039095941533265</v>
      </c>
      <c r="AK17" s="185" cm="1">
        <f t="array" ref="AK17">INDEX(Drivers!$C$7:$AG$22,$G17,AK$9)</f>
        <v>21.576562363639393</v>
      </c>
      <c r="AL17" s="185" cm="1">
        <f t="array" ref="AL17">INDEX(Drivers!$C$7:$AG$22,$G17,AL$9)</f>
        <v>22.133648108932725</v>
      </c>
      <c r="AM17" s="185" cm="1">
        <f t="array" ref="AM17">INDEX(Drivers!$C$7:$AG$22,$G17,AM$9)</f>
        <v>25.418668394282857</v>
      </c>
      <c r="AN17" s="185" cm="1">
        <f t="array" ref="AN17">INDEX(Drivers!$C$7:$AG$22,$G17,AN$9)</f>
        <v>29.60198712028135</v>
      </c>
      <c r="AO17" s="185">
        <f t="shared" si="4"/>
        <v>36.920609724855012</v>
      </c>
      <c r="AP17" s="185">
        <f t="shared" si="4"/>
        <v>44.388948736203702</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14.626008205903075</v>
      </c>
      <c r="T18" s="185" cm="1">
        <f t="array" ref="T18">INDEX(Drivers!$C$7:$AG$22,$G18,T$9)</f>
        <v>14.9179830063691</v>
      </c>
      <c r="U18" s="185" cm="1">
        <f t="array" ref="U18">INDEX(Drivers!$C$7:$AG$22,$G18,U$9)</f>
        <v>15.174082067761091</v>
      </c>
      <c r="V18" s="185" cm="1">
        <f t="array" ref="V18">INDEX(Drivers!$C$7:$AG$22,$G18,V$9)</f>
        <v>15.473250890174532</v>
      </c>
      <c r="W18" s="185" cm="1">
        <f t="array" ref="W18">INDEX(Drivers!$C$7:$AG$22,$G18,W$9)</f>
        <v>15.767559045963798</v>
      </c>
      <c r="X18" s="185" cm="1">
        <f t="array" ref="X18">INDEX(Drivers!$C$7:$AG$22,$G18,X$9)</f>
        <v>16.085471028281347</v>
      </c>
      <c r="Y18" s="185" cm="1">
        <f t="array" ref="Y18">INDEX(Drivers!$C$7:$AG$22,$G18,Y$9)</f>
        <v>16.40720332735852</v>
      </c>
      <c r="Z18" s="185" cm="1">
        <f t="array" ref="Z18">INDEX(Drivers!$C$7:$AG$22,$G18,Z$9)</f>
        <v>16.620178194149396</v>
      </c>
      <c r="AA18" s="185" cm="1">
        <f t="array" ref="AA18">INDEX(Drivers!$C$7:$AG$22,$G18,AA$9)</f>
        <v>16.943923239621128</v>
      </c>
      <c r="AB18" s="185" cm="1">
        <f t="array" ref="AB18">INDEX(Drivers!$C$7:$AG$22,$G18,AB$9)</f>
        <v>17.303260750741835</v>
      </c>
      <c r="AC18" s="185" cm="1">
        <f t="array" ref="AC18">INDEX(Drivers!$C$7:$AG$22,$G18,AC$9)</f>
        <v>17.723658642151015</v>
      </c>
      <c r="AD18" s="185" cm="1">
        <f t="array" ref="AD18">INDEX(Drivers!$C$7:$AG$22,$G18,AD$9)</f>
        <v>18.174319727316998</v>
      </c>
      <c r="AE18" s="185" cm="1">
        <f t="array" ref="AE18">INDEX(Drivers!$C$7:$AG$22,$G18,AE$9)</f>
        <v>18.618739550968385</v>
      </c>
      <c r="AF18" s="185" cm="1">
        <f t="array" ref="AF18">INDEX(Drivers!$C$7:$AG$22,$G18,AF$9)</f>
        <v>19.086785403020212</v>
      </c>
      <c r="AG18" s="185" cm="1">
        <f t="array" ref="AG18">INDEX(Drivers!$C$7:$AG$22,$G18,AG$9)</f>
        <v>19.530885539824322</v>
      </c>
      <c r="AH18" s="185" cm="1">
        <f t="array" ref="AH18">INDEX(Drivers!$C$7:$AG$22,$G18,AH$9)</f>
        <v>20.009024884631391</v>
      </c>
      <c r="AI18" s="185" cm="1">
        <f t="array" ref="AI18">INDEX(Drivers!$C$7:$AG$22,$G18,AI$9)</f>
        <v>20.520607247227645</v>
      </c>
      <c r="AJ18" s="185" cm="1">
        <f t="array" ref="AJ18">INDEX(Drivers!$C$7:$AG$22,$G18,AJ$9)</f>
        <v>21.039095941533265</v>
      </c>
      <c r="AK18" s="185" cm="1">
        <f t="array" ref="AK18">INDEX(Drivers!$C$7:$AG$22,$G18,AK$9)</f>
        <v>21.576562363639393</v>
      </c>
      <c r="AL18" s="185" cm="1">
        <f t="array" ref="AL18">INDEX(Drivers!$C$7:$AG$22,$G18,AL$9)</f>
        <v>22.133648108932725</v>
      </c>
      <c r="AM18" s="185" cm="1">
        <f t="array" ref="AM18">INDEX(Drivers!$C$7:$AG$22,$G18,AM$9)</f>
        <v>25.418668394282857</v>
      </c>
      <c r="AN18" s="185" cm="1">
        <f t="array" ref="AN18">INDEX(Drivers!$C$7:$AG$22,$G18,AN$9)</f>
        <v>29.60198712028135</v>
      </c>
      <c r="AO18" s="185">
        <f t="shared" si="4"/>
        <v>36.920609724855012</v>
      </c>
      <c r="AP18" s="185">
        <f t="shared" si="4"/>
        <v>44.388948736203702</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102.84530961713808</v>
      </c>
      <c r="T19" s="185" cm="1">
        <f t="array" ref="T19">INDEX(Drivers!$C$7:$AG$22,$G19,T$9)</f>
        <v>105.50026453453934</v>
      </c>
      <c r="U19" s="185" cm="1">
        <f t="array" ref="U19">INDEX(Drivers!$C$7:$AG$22,$G19,U$9)</f>
        <v>107.48312707336638</v>
      </c>
      <c r="V19" s="185" cm="1">
        <f t="array" ref="V19">INDEX(Drivers!$C$7:$AG$22,$G19,V$9)</f>
        <v>109.75514083881045</v>
      </c>
      <c r="W19" s="185" cm="1">
        <f t="array" ref="W19">INDEX(Drivers!$C$7:$AG$22,$G19,W$9)</f>
        <v>112.03989100135318</v>
      </c>
      <c r="X19" s="185" cm="1">
        <f t="array" ref="X19">INDEX(Drivers!$C$7:$AG$22,$G19,X$9)</f>
        <v>114.21993762894303</v>
      </c>
      <c r="Y19" s="185" cm="1">
        <f t="array" ref="Y19">INDEX(Drivers!$C$7:$AG$22,$G19,Y$9)</f>
        <v>116.44650993761078</v>
      </c>
      <c r="Z19" s="185" cm="1">
        <f t="array" ref="Z19">INDEX(Drivers!$C$7:$AG$22,$G19,Z$9)</f>
        <v>119.39071380706966</v>
      </c>
      <c r="AA19" s="185" cm="1">
        <f t="array" ref="AA19">INDEX(Drivers!$C$7:$AG$22,$G19,AA$9)</f>
        <v>121.63945979676706</v>
      </c>
      <c r="AB19" s="185" cm="1">
        <f t="array" ref="AB19">INDEX(Drivers!$C$7:$AG$22,$G19,AB$9)</f>
        <v>123.71367183003325</v>
      </c>
      <c r="AC19" s="185" cm="1">
        <f t="array" ref="AC19">INDEX(Drivers!$C$7:$AG$22,$G19,AC$9)</f>
        <v>126.38548822940223</v>
      </c>
      <c r="AD19" s="185" cm="1">
        <f t="array" ref="AD19">INDEX(Drivers!$C$7:$AG$22,$G19,AD$9)</f>
        <v>129.14968218368395</v>
      </c>
      <c r="AE19" s="185" cm="1">
        <f t="array" ref="AE19">INDEX(Drivers!$C$7:$AG$22,$G19,AE$9)</f>
        <v>132.19144752819997</v>
      </c>
      <c r="AF19" s="185" cm="1">
        <f t="array" ref="AF19">INDEX(Drivers!$C$7:$AG$22,$G19,AF$9)</f>
        <v>135.62236997959394</v>
      </c>
      <c r="AG19" s="185" cm="1">
        <f t="array" ref="AG19">INDEX(Drivers!$C$7:$AG$22,$G19,AG$9)</f>
        <v>139.04922208516638</v>
      </c>
      <c r="AH19" s="185" cm="1">
        <f t="array" ref="AH19">INDEX(Drivers!$C$7:$AG$22,$G19,AH$9)</f>
        <v>142.76587175112519</v>
      </c>
      <c r="AI19" s="185" cm="1">
        <f t="array" ref="AI19">INDEX(Drivers!$C$7:$AG$22,$G19,AI$9)</f>
        <v>146.45869036196439</v>
      </c>
      <c r="AJ19" s="185" cm="1">
        <f t="array" ref="AJ19">INDEX(Drivers!$C$7:$AG$22,$G19,AJ$9)</f>
        <v>150.13529838654586</v>
      </c>
      <c r="AK19" s="185" cm="1">
        <f t="array" ref="AK19">INDEX(Drivers!$C$7:$AG$22,$G19,AK$9)</f>
        <v>153.88673013653616</v>
      </c>
      <c r="AL19" s="185" cm="1">
        <f t="array" ref="AL19">INDEX(Drivers!$C$7:$AG$22,$G19,AL$9)</f>
        <v>157.71527531391564</v>
      </c>
      <c r="AM19" s="185" cm="1">
        <f t="array" ref="AM19">INDEX(Drivers!$C$7:$AG$22,$G19,AM$9)</f>
        <v>177.34798864444758</v>
      </c>
      <c r="AN19" s="185" cm="1">
        <f t="array" ref="AN19">INDEX(Drivers!$C$7:$AG$22,$G19,AN$9)</f>
        <v>200.0452294988028</v>
      </c>
      <c r="AO19" s="185">
        <f t="shared" si="4"/>
        <v>241.86442909638572</v>
      </c>
      <c r="AP19" s="185">
        <f t="shared" si="4"/>
        <v>284.19438328127399</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18.698692900030228</v>
      </c>
      <c r="T20" s="185" cm="1">
        <f t="array" ref="T20">INDEX(Drivers!$C$7:$AG$22,$G20,T$9)</f>
        <v>19.085483770650608</v>
      </c>
      <c r="U20" s="185" cm="1">
        <f t="array" ref="U20">INDEX(Drivers!$C$7:$AG$22,$G20,U$9)</f>
        <v>19.41887389440209</v>
      </c>
      <c r="V20" s="185" cm="1">
        <f t="array" ref="V20">INDEX(Drivers!$C$7:$AG$22,$G20,V$9)</f>
        <v>19.800577274857286</v>
      </c>
      <c r="W20" s="185" cm="1">
        <f t="array" ref="W20">INDEX(Drivers!$C$7:$AG$22,$G20,W$9)</f>
        <v>20.202462995943396</v>
      </c>
      <c r="X20" s="185" cm="1">
        <f t="array" ref="X20">INDEX(Drivers!$C$7:$AG$22,$G20,X$9)</f>
        <v>20.585377324350368</v>
      </c>
      <c r="Y20" s="185" cm="1">
        <f t="array" ref="Y20">INDEX(Drivers!$C$7:$AG$22,$G20,Y$9)</f>
        <v>20.99330186205114</v>
      </c>
      <c r="Z20" s="185" cm="1">
        <f t="array" ref="Z20">INDEX(Drivers!$C$7:$AG$22,$G20,Z$9)</f>
        <v>21.413924796092441</v>
      </c>
      <c r="AA20" s="185" cm="1">
        <f t="array" ref="AA20">INDEX(Drivers!$C$7:$AG$22,$G20,AA$9)</f>
        <v>21.798061584384129</v>
      </c>
      <c r="AB20" s="185" cm="1">
        <f t="array" ref="AB20">INDEX(Drivers!$C$7:$AG$22,$G20,AB$9)</f>
        <v>22.203859733223663</v>
      </c>
      <c r="AC20" s="185" cm="1">
        <f t="array" ref="AC20">INDEX(Drivers!$C$7:$AG$22,$G20,AC$9)</f>
        <v>22.726334688529757</v>
      </c>
      <c r="AD20" s="185" cm="1">
        <f t="array" ref="AD20">INDEX(Drivers!$C$7:$AG$22,$G20,AD$9)</f>
        <v>23.284190983403288</v>
      </c>
      <c r="AE20" s="185" cm="1">
        <f t="array" ref="AE20">INDEX(Drivers!$C$7:$AG$22,$G20,AE$9)</f>
        <v>23.879604926718809</v>
      </c>
      <c r="AF20" s="185" cm="1">
        <f t="array" ref="AF20">INDEX(Drivers!$C$7:$AG$22,$G20,AF$9)</f>
        <v>24.542485647107554</v>
      </c>
      <c r="AG20" s="185" cm="1">
        <f t="array" ref="AG20">INDEX(Drivers!$C$7:$AG$22,$G20,AG$9)</f>
        <v>25.191322769184968</v>
      </c>
      <c r="AH20" s="185" cm="1">
        <f t="array" ref="AH20">INDEX(Drivers!$C$7:$AG$22,$G20,AH$9)</f>
        <v>25.888542997695929</v>
      </c>
      <c r="AI20" s="185" cm="1">
        <f t="array" ref="AI20">INDEX(Drivers!$C$7:$AG$22,$G20,AI$9)</f>
        <v>26.599684545512837</v>
      </c>
      <c r="AJ20" s="185" cm="1">
        <f t="array" ref="AJ20">INDEX(Drivers!$C$7:$AG$22,$G20,AJ$9)</f>
        <v>27.342697744856459</v>
      </c>
      <c r="AK20" s="185" cm="1">
        <f t="array" ref="AK20">INDEX(Drivers!$C$7:$AG$22,$G20,AK$9)</f>
        <v>28.114939192325952</v>
      </c>
      <c r="AL20" s="185" cm="1">
        <f t="array" ref="AL20">INDEX(Drivers!$C$7:$AG$22,$G20,AL$9)</f>
        <v>28.917193496303423</v>
      </c>
      <c r="AM20" s="185" cm="1">
        <f t="array" ref="AM20">INDEX(Drivers!$C$7:$AG$22,$G20,AM$9)</f>
        <v>33.299688920708391</v>
      </c>
      <c r="AN20" s="185" cm="1">
        <f t="array" ref="AN20">INDEX(Drivers!$C$7:$AG$22,$G20,AN$9)</f>
        <v>38.718946717437532</v>
      </c>
      <c r="AO20" s="185">
        <f t="shared" si="4"/>
        <v>48.347906209850862</v>
      </c>
      <c r="AP20" s="185">
        <f t="shared" si="4"/>
        <v>58.149659430984912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18.698692900030228</v>
      </c>
      <c r="T21" s="185" cm="1">
        <f t="array" ref="T21">INDEX(Drivers!$C$7:$AG$22,$G21,T$9)</f>
        <v>19.085483770650608</v>
      </c>
      <c r="U21" s="185" cm="1">
        <f t="array" ref="U21">INDEX(Drivers!$C$7:$AG$22,$G21,U$9)</f>
        <v>19.41887389440209</v>
      </c>
      <c r="V21" s="185" cm="1">
        <f t="array" ref="V21">INDEX(Drivers!$C$7:$AG$22,$G21,V$9)</f>
        <v>19.800577274857286</v>
      </c>
      <c r="W21" s="185" cm="1">
        <f t="array" ref="W21">INDEX(Drivers!$C$7:$AG$22,$G21,W$9)</f>
        <v>20.202462995943396</v>
      </c>
      <c r="X21" s="185" cm="1">
        <f t="array" ref="X21">INDEX(Drivers!$C$7:$AG$22,$G21,X$9)</f>
        <v>20.585377324350368</v>
      </c>
      <c r="Y21" s="185" cm="1">
        <f t="array" ref="Y21">INDEX(Drivers!$C$7:$AG$22,$G21,Y$9)</f>
        <v>20.99330186205114</v>
      </c>
      <c r="Z21" s="185" cm="1">
        <f t="array" ref="Z21">INDEX(Drivers!$C$7:$AG$22,$G21,Z$9)</f>
        <v>21.413924796092441</v>
      </c>
      <c r="AA21" s="185" cm="1">
        <f t="array" ref="AA21">INDEX(Drivers!$C$7:$AG$22,$G21,AA$9)</f>
        <v>21.798061584384129</v>
      </c>
      <c r="AB21" s="185" cm="1">
        <f t="array" ref="AB21">INDEX(Drivers!$C$7:$AG$22,$G21,AB$9)</f>
        <v>22.203859733223663</v>
      </c>
      <c r="AC21" s="185" cm="1">
        <f t="array" ref="AC21">INDEX(Drivers!$C$7:$AG$22,$G21,AC$9)</f>
        <v>22.726334688529757</v>
      </c>
      <c r="AD21" s="185" cm="1">
        <f t="array" ref="AD21">INDEX(Drivers!$C$7:$AG$22,$G21,AD$9)</f>
        <v>23.284190983403288</v>
      </c>
      <c r="AE21" s="185" cm="1">
        <f t="array" ref="AE21">INDEX(Drivers!$C$7:$AG$22,$G21,AE$9)</f>
        <v>23.879604926718809</v>
      </c>
      <c r="AF21" s="185" cm="1">
        <f t="array" ref="AF21">INDEX(Drivers!$C$7:$AG$22,$G21,AF$9)</f>
        <v>24.542485647107554</v>
      </c>
      <c r="AG21" s="185" cm="1">
        <f t="array" ref="AG21">INDEX(Drivers!$C$7:$AG$22,$G21,AG$9)</f>
        <v>25.191322769184968</v>
      </c>
      <c r="AH21" s="185" cm="1">
        <f t="array" ref="AH21">INDEX(Drivers!$C$7:$AG$22,$G21,AH$9)</f>
        <v>25.888542997695929</v>
      </c>
      <c r="AI21" s="185" cm="1">
        <f t="array" ref="AI21">INDEX(Drivers!$C$7:$AG$22,$G21,AI$9)</f>
        <v>26.599684545512837</v>
      </c>
      <c r="AJ21" s="185" cm="1">
        <f t="array" ref="AJ21">INDEX(Drivers!$C$7:$AG$22,$G21,AJ$9)</f>
        <v>27.342697744856459</v>
      </c>
      <c r="AK21" s="185" cm="1">
        <f t="array" ref="AK21">INDEX(Drivers!$C$7:$AG$22,$G21,AK$9)</f>
        <v>28.114939192325952</v>
      </c>
      <c r="AL21" s="185" cm="1">
        <f t="array" ref="AL21">INDEX(Drivers!$C$7:$AG$22,$G21,AL$9)</f>
        <v>28.917193496303423</v>
      </c>
      <c r="AM21" s="185" cm="1">
        <f t="array" ref="AM21">INDEX(Drivers!$C$7:$AG$22,$G21,AM$9)</f>
        <v>33.299688920708391</v>
      </c>
      <c r="AN21" s="185" cm="1">
        <f t="array" ref="AN21">INDEX(Drivers!$C$7:$AG$22,$G21,AN$9)</f>
        <v>38.718946717437532</v>
      </c>
      <c r="AO21" s="185">
        <f t="shared" si="4"/>
        <v>48.347906209850862</v>
      </c>
      <c r="AP21" s="185">
        <f t="shared" si="4"/>
        <v>58.149659430984912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239.1821778684332</v>
      </c>
      <c r="T22" s="185" cm="1">
        <f t="array" ref="T22">INDEX(Drivers!$C$7:$AG$22,$G22,T$9)</f>
        <v>244.48626740323044</v>
      </c>
      <c r="U22" s="185" cm="1">
        <f t="array" ref="U22">INDEX(Drivers!$C$7:$AG$22,$G22,U$9)</f>
        <v>249.05310511686369</v>
      </c>
      <c r="V22" s="185" cm="1">
        <f t="array" ref="V22">INDEX(Drivers!$C$7:$AG$22,$G22,V$9)</f>
        <v>254.26963538834289</v>
      </c>
      <c r="W22" s="185" cm="1">
        <f t="array" ref="W22">INDEX(Drivers!$C$7:$AG$22,$G22,W$9)</f>
        <v>259.45912302181665</v>
      </c>
      <c r="X22" s="185" cm="1">
        <f t="array" ref="X22">INDEX(Drivers!$C$7:$AG$22,$G22,X$9)</f>
        <v>264.96587219431143</v>
      </c>
      <c r="Y22" s="185" cm="1">
        <f t="array" ref="Y22">INDEX(Drivers!$C$7:$AG$22,$G22,Y$9)</f>
        <v>270.51045630523072</v>
      </c>
      <c r="Z22" s="185" cm="1">
        <f t="array" ref="Z22">INDEX(Drivers!$C$7:$AG$22,$G22,Z$9)</f>
        <v>275.93722598126135</v>
      </c>
      <c r="AA22" s="185" cm="1">
        <f t="array" ref="AA22">INDEX(Drivers!$C$7:$AG$22,$G22,AA$9)</f>
        <v>281.62175698782545</v>
      </c>
      <c r="AB22" s="185" cm="1">
        <f t="array" ref="AB22">INDEX(Drivers!$C$7:$AG$22,$G22,AB$9)</f>
        <v>287.56493418237568</v>
      </c>
      <c r="AC22" s="185" cm="1">
        <f t="array" ref="AC22">INDEX(Drivers!$C$7:$AG$22,$G22,AC$9)</f>
        <v>294.82680624079273</v>
      </c>
      <c r="AD22" s="185" cm="1">
        <f t="array" ref="AD22">INDEX(Drivers!$C$7:$AG$22,$G22,AD$9)</f>
        <v>302.53555083625872</v>
      </c>
      <c r="AE22" s="185" cm="1">
        <f t="array" ref="AE22">INDEX(Drivers!$C$7:$AG$22,$G22,AE$9)</f>
        <v>310.56125890776065</v>
      </c>
      <c r="AF22" s="185" cm="1">
        <f t="array" ref="AF22">INDEX(Drivers!$C$7:$AG$22,$G22,AF$9)</f>
        <v>319.29635518601867</v>
      </c>
      <c r="AG22" s="185" cm="1">
        <f t="array" ref="AG22">INDEX(Drivers!$C$7:$AG$22,$G22,AG$9)</f>
        <v>327.80407272765302</v>
      </c>
      <c r="AH22" s="185" cm="1">
        <f t="array" ref="AH22">INDEX(Drivers!$C$7:$AG$22,$G22,AH$9)</f>
        <v>336.91961162898804</v>
      </c>
      <c r="AI22" s="185" cm="1">
        <f t="array" ref="AI22">INDEX(Drivers!$C$7:$AG$22,$G22,AI$9)</f>
        <v>346.45386996471314</v>
      </c>
      <c r="AJ22" s="185" cm="1">
        <f t="array" ref="AJ22">INDEX(Drivers!$C$7:$AG$22,$G22,AJ$9)</f>
        <v>356.11122366437138</v>
      </c>
      <c r="AK22" s="185" cm="1">
        <f t="array" ref="AK22">INDEX(Drivers!$C$7:$AG$22,$G22,AK$9)</f>
        <v>366.09672886911244</v>
      </c>
      <c r="AL22" s="185" cm="1">
        <f t="array" ref="AL22">INDEX(Drivers!$C$7:$AG$22,$G22,AL$9)</f>
        <v>376.42882685330176</v>
      </c>
      <c r="AM22" s="185" cm="1">
        <f t="array" ref="AM22">INDEX(Drivers!$C$7:$AG$22,$G22,AM$9)</f>
        <v>433.95059416048935</v>
      </c>
      <c r="AN22" s="185" cm="1">
        <f t="array" ref="AN22">INDEX(Drivers!$C$7:$AG$22,$G22,AN$9)</f>
        <v>506.0600443338995</v>
      </c>
      <c r="AO22" s="185">
        <f t="shared" si="4"/>
        <v>633.25998133679605</v>
      </c>
      <c r="AP22" s="185">
        <f t="shared" si="4"/>
        <v>762.89119881739316</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4">
        <f>R27*(S11*S42)/(R11*R42)</f>
        <v>4.2922857490315875</v>
      </c>
      <c r="T27" s="342">
        <f>S27*(T11*T42)/(S11*S42)</f>
        <v>4.2774380821676505</v>
      </c>
      <c r="U27" s="344">
        <f t="shared" ref="U27:AP27" si="8">T27*(U11*U42)/(T11*T42)</f>
        <v>4.2471580818530992</v>
      </c>
      <c r="V27" s="344">
        <f t="shared" si="8"/>
        <v>4.219612490042973</v>
      </c>
      <c r="W27" s="344">
        <f t="shared" si="8"/>
        <v>4.193483722744257</v>
      </c>
      <c r="X27" s="344">
        <f t="shared" si="8"/>
        <v>4.231681556680158</v>
      </c>
      <c r="Y27" s="344">
        <f t="shared" si="8"/>
        <v>4.2687303082370569</v>
      </c>
      <c r="Z27" s="344">
        <f t="shared" si="8"/>
        <v>4.3307901885459197</v>
      </c>
      <c r="AA27" s="344">
        <f t="shared" si="8"/>
        <v>4.3645826893584587</v>
      </c>
      <c r="AB27" s="344">
        <f t="shared" si="8"/>
        <v>4.3920443809760901</v>
      </c>
      <c r="AC27" s="344">
        <f t="shared" si="8"/>
        <v>4.4378610774692779</v>
      </c>
      <c r="AD27" s="344">
        <f t="shared" si="8"/>
        <v>4.4861314622937032</v>
      </c>
      <c r="AE27" s="344">
        <f t="shared" si="8"/>
        <v>4.5405190494711487</v>
      </c>
      <c r="AF27" s="344">
        <f t="shared" si="8"/>
        <v>4.6046484747849501</v>
      </c>
      <c r="AG27" s="344">
        <f t="shared" si="8"/>
        <v>4.6649124738920662</v>
      </c>
      <c r="AH27" s="344">
        <f t="shared" si="8"/>
        <v>4.7320288023382862</v>
      </c>
      <c r="AI27" s="344">
        <f t="shared" si="8"/>
        <v>4.797629081285435</v>
      </c>
      <c r="AJ27" s="344">
        <f t="shared" si="8"/>
        <v>4.8735943146381455</v>
      </c>
      <c r="AK27" s="344">
        <f t="shared" si="8"/>
        <v>4.9541913597621674</v>
      </c>
      <c r="AL27" s="344">
        <f t="shared" si="8"/>
        <v>5.0395147044839943</v>
      </c>
      <c r="AM27" s="344">
        <f t="shared" si="8"/>
        <v>5.4930627034162818</v>
      </c>
      <c r="AN27" s="344">
        <f t="shared" si="8"/>
        <v>6.1861833261609016</v>
      </c>
      <c r="AO27" s="344">
        <f t="shared" si="8"/>
        <v>7.2929231772024457</v>
      </c>
      <c r="AP27" s="344">
        <f t="shared" si="8"/>
        <v>8.4395917988793308</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39">
        <f>'[4]IS-TSData'!K24</f>
        <v>7.1000000000000005</v>
      </c>
      <c r="L28" s="139">
        <f>'[4]IS-TSData'!L24</f>
        <v>6.5</v>
      </c>
      <c r="M28" s="139">
        <f>'[4]IS-TSData'!M24</f>
        <v>6.4000000000000012</v>
      </c>
      <c r="N28" s="139">
        <f>'[4]IS-TSData'!N24</f>
        <v>6.0910000000000002</v>
      </c>
      <c r="O28" s="139">
        <f>'[4]IS-TSData'!O24</f>
        <v>6.23</v>
      </c>
      <c r="P28" s="139">
        <f>'[4]IS-TSData'!P24</f>
        <v>6.3</v>
      </c>
      <c r="Q28" s="139">
        <f>'[4]IS-TSData'!Q24</f>
        <v>6.1267974837582679</v>
      </c>
      <c r="R28" s="139">
        <f>'[4]IS-TSData'!R24</f>
        <v>5.0030232389251985</v>
      </c>
      <c r="S28" s="185">
        <f t="shared" si="7"/>
        <v>5.1214601275767198</v>
      </c>
      <c r="T28" s="185">
        <f t="shared" si="7"/>
        <v>5.183169202280328</v>
      </c>
      <c r="U28" s="185">
        <f t="shared" si="7"/>
        <v>5.237280070045605</v>
      </c>
      <c r="V28" s="185">
        <f t="shared" si="7"/>
        <v>5.2964290773179128</v>
      </c>
      <c r="W28" s="185">
        <f t="shared" si="7"/>
        <v>5.3787923984811075</v>
      </c>
      <c r="X28" s="185">
        <f t="shared" si="7"/>
        <v>5.4298721053036587</v>
      </c>
      <c r="Y28" s="185">
        <f t="shared" si="7"/>
        <v>5.4843062903129347</v>
      </c>
      <c r="Z28" s="185">
        <f t="shared" si="7"/>
        <v>5.6188067943777638</v>
      </c>
      <c r="AA28" s="185">
        <f t="shared" si="7"/>
        <v>5.6486540681536486</v>
      </c>
      <c r="AB28" s="185">
        <f t="shared" si="7"/>
        <v>5.6772875228007997</v>
      </c>
      <c r="AC28" s="185">
        <f t="shared" si="7"/>
        <v>5.7313923922132268</v>
      </c>
      <c r="AD28" s="185">
        <f t="shared" si="7"/>
        <v>5.7965027997696597</v>
      </c>
      <c r="AE28" s="185">
        <f t="shared" si="7"/>
        <v>5.8769435474483052</v>
      </c>
      <c r="AF28" s="185">
        <f t="shared" si="7"/>
        <v>5.9736512742420773</v>
      </c>
      <c r="AG28" s="185">
        <f t="shared" si="7"/>
        <v>6.0636393143354059</v>
      </c>
      <c r="AH28" s="185">
        <f t="shared" si="7"/>
        <v>6.1592212214979796</v>
      </c>
      <c r="AI28" s="185">
        <f t="shared" si="7"/>
        <v>6.2665391012576528</v>
      </c>
      <c r="AJ28" s="185">
        <f t="shared" si="7"/>
        <v>6.3820274967702142</v>
      </c>
      <c r="AK28" s="185">
        <f t="shared" si="7"/>
        <v>6.5033433919655916</v>
      </c>
      <c r="AL28" s="185">
        <f t="shared" si="7"/>
        <v>6.6301709143206304</v>
      </c>
      <c r="AM28" s="185">
        <f t="shared" si="7"/>
        <v>7.313097440628832</v>
      </c>
      <c r="AN28" s="185">
        <f t="shared" si="7"/>
        <v>8.2787796729649035</v>
      </c>
      <c r="AO28" s="185">
        <f t="shared" si="7"/>
        <v>9.8802624806045394</v>
      </c>
      <c r="AP28" s="185">
        <f t="shared" si="7"/>
        <v>11.528871239248815</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39">
        <f>'[4]NMM-TSData'!K14</f>
        <v>14.368</v>
      </c>
      <c r="L31" s="139">
        <f>'[4]NMM-TSData'!L14</f>
        <v>14.465999999999999</v>
      </c>
      <c r="M31" s="139">
        <f>'[4]NMM-TSData'!M14</f>
        <v>14.564</v>
      </c>
      <c r="N31" s="139">
        <f>'[4]NMM-TSData'!N14</f>
        <v>14.662000000000001</v>
      </c>
      <c r="O31" s="110">
        <f>'[4]NMM-TSData'!O14</f>
        <v>14.759960880300349</v>
      </c>
      <c r="P31" s="185">
        <f t="shared" si="7"/>
        <v>14.959887414756098</v>
      </c>
      <c r="Q31" s="185">
        <f t="shared" si="7"/>
        <v>14.975266378945001</v>
      </c>
      <c r="R31" s="185">
        <f t="shared" si="7"/>
        <v>13.744949243832703</v>
      </c>
      <c r="S31" s="185">
        <f t="shared" si="7"/>
        <v>14.058303526574711</v>
      </c>
      <c r="T31" s="185">
        <f t="shared" si="7"/>
        <v>14.338945401601544</v>
      </c>
      <c r="U31" s="185">
        <f t="shared" si="7"/>
        <v>14.585104044973999</v>
      </c>
      <c r="V31" s="185">
        <f t="shared" si="7"/>
        <v>14.872660707869798</v>
      </c>
      <c r="W31" s="185">
        <f t="shared" si="7"/>
        <v>15.155545369643887</v>
      </c>
      <c r="X31" s="185">
        <f t="shared" si="7"/>
        <v>15.461117681599196</v>
      </c>
      <c r="Y31" s="185">
        <f t="shared" si="7"/>
        <v>15.77036202571929</v>
      </c>
      <c r="Z31" s="185">
        <f t="shared" si="7"/>
        <v>15.97507032881388</v>
      </c>
      <c r="AA31" s="185">
        <f t="shared" si="7"/>
        <v>16.286249295104177</v>
      </c>
      <c r="AB31" s="185">
        <f t="shared" si="7"/>
        <v>16.631639214807624</v>
      </c>
      <c r="AC31" s="185">
        <f t="shared" si="7"/>
        <v>17.035719472124651</v>
      </c>
      <c r="AD31" s="185">
        <f t="shared" si="7"/>
        <v>17.468888265255909</v>
      </c>
      <c r="AE31" s="185">
        <f t="shared" si="7"/>
        <v>17.896058049804257</v>
      </c>
      <c r="AF31" s="185">
        <f t="shared" si="7"/>
        <v>18.345936824646131</v>
      </c>
      <c r="AG31" s="185">
        <f t="shared" si="7"/>
        <v>18.772799330908484</v>
      </c>
      <c r="AH31" s="185">
        <f t="shared" si="7"/>
        <v>19.232379822226846</v>
      </c>
      <c r="AI31" s="185">
        <f t="shared" si="7"/>
        <v>19.724105249354508</v>
      </c>
      <c r="AJ31" s="185">
        <f t="shared" si="7"/>
        <v>20.222468940734355</v>
      </c>
      <c r="AK31" s="185">
        <f t="shared" si="7"/>
        <v>20.739073744378629</v>
      </c>
      <c r="AL31" s="185">
        <f t="shared" si="7"/>
        <v>21.27453635231706</v>
      </c>
      <c r="AM31" s="185">
        <f t="shared" si="7"/>
        <v>24.432049435330931</v>
      </c>
      <c r="AN31" s="185">
        <f t="shared" si="7"/>
        <v>28.452993740199751</v>
      </c>
      <c r="AO31" s="185">
        <f t="shared" si="7"/>
        <v>35.487545924439729</v>
      </c>
      <c r="AP31" s="185">
        <f t="shared" si="7"/>
        <v>42.666003312322481</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1.2945594989080316</v>
      </c>
      <c r="T32" s="185">
        <f t="shared" si="7"/>
        <v>1.3204024183200771</v>
      </c>
      <c r="U32" s="185">
        <f t="shared" si="7"/>
        <v>1.3430699478277266</v>
      </c>
      <c r="V32" s="185">
        <f t="shared" si="7"/>
        <v>1.3695496157849849</v>
      </c>
      <c r="W32" s="185">
        <f t="shared" si="7"/>
        <v>1.3955990623133498</v>
      </c>
      <c r="X32" s="185">
        <f t="shared" si="7"/>
        <v>1.4237377021070676</v>
      </c>
      <c r="Y32" s="185">
        <f t="shared" si="7"/>
        <v>1.4522144811442743</v>
      </c>
      <c r="Z32" s="185">
        <f t="shared" si="7"/>
        <v>1.4710650542433326</v>
      </c>
      <c r="AA32" s="185">
        <f t="shared" si="7"/>
        <v>1.4997199830482195</v>
      </c>
      <c r="AB32" s="185">
        <f t="shared" si="7"/>
        <v>1.5315252290036767</v>
      </c>
      <c r="AC32" s="185">
        <f t="shared" si="7"/>
        <v>1.5687349772810646</v>
      </c>
      <c r="AD32" s="185">
        <f t="shared" si="7"/>
        <v>1.6086233446590044</v>
      </c>
      <c r="AE32" s="185">
        <f t="shared" si="7"/>
        <v>1.6479592930675888</v>
      </c>
      <c r="AF32" s="185">
        <f t="shared" si="7"/>
        <v>1.6893863998467062</v>
      </c>
      <c r="AG32" s="185">
        <f t="shared" si="7"/>
        <v>1.7286940525208023</v>
      </c>
      <c r="AH32" s="185">
        <f t="shared" si="7"/>
        <v>1.7710145422886003</v>
      </c>
      <c r="AI32" s="185">
        <f t="shared" si="7"/>
        <v>1.8162950998849989</v>
      </c>
      <c r="AJ32" s="185">
        <f t="shared" si="7"/>
        <v>1.8621869423371902</v>
      </c>
      <c r="AK32" s="185">
        <f t="shared" si="7"/>
        <v>1.909758518414987</v>
      </c>
      <c r="AL32" s="185">
        <f t="shared" si="7"/>
        <v>1.9590666162310866</v>
      </c>
      <c r="AM32" s="185">
        <f t="shared" si="7"/>
        <v>2.2498263474330153</v>
      </c>
      <c r="AN32" s="185">
        <f t="shared" si="7"/>
        <v>2.620095180696453</v>
      </c>
      <c r="AO32" s="185">
        <f t="shared" si="7"/>
        <v>3.2678722281515467</v>
      </c>
      <c r="AP32" s="185">
        <f t="shared" si="7"/>
        <v>3.9289007926169188</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39">
        <f>'[4]NMM-TSData'!O15</f>
        <v>1.1624356</v>
      </c>
      <c r="P33" s="185">
        <f t="shared" si="7"/>
        <v>1.1781810157853607</v>
      </c>
      <c r="Q33" s="185">
        <f t="shared" si="7"/>
        <v>1.1793922016150038</v>
      </c>
      <c r="R33" s="185">
        <f t="shared" si="7"/>
        <v>1.082497335243553</v>
      </c>
      <c r="S33" s="185">
        <f t="shared" si="7"/>
        <v>1.1071758677021271</v>
      </c>
      <c r="T33" s="185">
        <f t="shared" si="7"/>
        <v>1.1292781015107103</v>
      </c>
      <c r="U33" s="185">
        <f t="shared" si="7"/>
        <v>1.1486645736446408</v>
      </c>
      <c r="V33" s="185">
        <f t="shared" si="7"/>
        <v>1.1713113885432773</v>
      </c>
      <c r="W33" s="185">
        <f t="shared" si="7"/>
        <v>1.1935902552833</v>
      </c>
      <c r="X33" s="185">
        <f t="shared" si="7"/>
        <v>1.2176559107868483</v>
      </c>
      <c r="Y33" s="185">
        <f t="shared" si="7"/>
        <v>1.242010760885647</v>
      </c>
      <c r="Z33" s="185">
        <f t="shared" si="7"/>
        <v>1.2581327696810998</v>
      </c>
      <c r="AA33" s="185">
        <f t="shared" si="7"/>
        <v>1.2826399828993833</v>
      </c>
      <c r="AB33" s="185">
        <f t="shared" si="7"/>
        <v>1.3098415142449229</v>
      </c>
      <c r="AC33" s="185">
        <f t="shared" si="7"/>
        <v>1.3416652623003389</v>
      </c>
      <c r="AD33" s="185">
        <f t="shared" si="7"/>
        <v>1.3757799073206287</v>
      </c>
      <c r="AE33" s="185">
        <f t="shared" si="7"/>
        <v>1.4094220943718201</v>
      </c>
      <c r="AF33" s="185">
        <f t="shared" si="7"/>
        <v>1.4448527508485962</v>
      </c>
      <c r="AG33" s="185">
        <f t="shared" si="7"/>
        <v>1.4784707378885784</v>
      </c>
      <c r="AH33" s="185">
        <f t="shared" si="7"/>
        <v>1.5146654628276519</v>
      </c>
      <c r="AI33" s="185">
        <f t="shared" si="7"/>
        <v>1.553391794594648</v>
      </c>
      <c r="AJ33" s="185">
        <f t="shared" si="7"/>
        <v>1.5926409295554693</v>
      </c>
      <c r="AK33" s="185">
        <f t="shared" si="7"/>
        <v>1.6333266617032156</v>
      </c>
      <c r="AL33" s="185">
        <f t="shared" si="7"/>
        <v>1.6754975592404322</v>
      </c>
      <c r="AM33" s="185">
        <f t="shared" si="7"/>
        <v>1.9241706854720781</v>
      </c>
      <c r="AN33" s="185">
        <f t="shared" si="7"/>
        <v>2.2408442080852127</v>
      </c>
      <c r="AO33" s="185">
        <f t="shared" si="7"/>
        <v>2.7948574575330603</v>
      </c>
      <c r="AP33" s="185">
        <f t="shared" si="7"/>
        <v>3.3602041063778456</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9.1542833216958002</v>
      </c>
      <c r="T34" s="185">
        <f t="shared" si="7"/>
        <v>9.33702765006168</v>
      </c>
      <c r="U34" s="185">
        <f t="shared" si="7"/>
        <v>9.4973176850048056</v>
      </c>
      <c r="V34" s="185">
        <f t="shared" si="7"/>
        <v>9.6845646852003462</v>
      </c>
      <c r="W34" s="185">
        <f t="shared" si="7"/>
        <v>9.8687694390916612</v>
      </c>
      <c r="X34" s="185">
        <f t="shared" si="7"/>
        <v>10.067747609794601</v>
      </c>
      <c r="Y34" s="185">
        <f t="shared" si="7"/>
        <v>10.269116881439363</v>
      </c>
      <c r="Z34" s="185">
        <f t="shared" si="7"/>
        <v>10.402415881655788</v>
      </c>
      <c r="AA34" s="185">
        <f t="shared" si="7"/>
        <v>10.605044912661485</v>
      </c>
      <c r="AB34" s="185">
        <f t="shared" si="7"/>
        <v>10.829950938871995</v>
      </c>
      <c r="AC34" s="185">
        <f t="shared" si="7"/>
        <v>11.093074092614648</v>
      </c>
      <c r="AD34" s="185">
        <f t="shared" si="7"/>
        <v>11.375138699552805</v>
      </c>
      <c r="AE34" s="185">
        <f t="shared" si="7"/>
        <v>11.653296958608129</v>
      </c>
      <c r="AF34" s="185">
        <f t="shared" si="7"/>
        <v>11.946242530421609</v>
      </c>
      <c r="AG34" s="185">
        <f t="shared" si="7"/>
        <v>12.224200700434659</v>
      </c>
      <c r="AH34" s="185">
        <f t="shared" si="7"/>
        <v>12.523463696051422</v>
      </c>
      <c r="AI34" s="185">
        <f t="shared" si="7"/>
        <v>12.843658367328748</v>
      </c>
      <c r="AJ34" s="185">
        <f t="shared" si="7"/>
        <v>13.16817564777538</v>
      </c>
      <c r="AK34" s="185">
        <f t="shared" si="7"/>
        <v>13.504570912607235</v>
      </c>
      <c r="AL34" s="185">
        <f t="shared" si="7"/>
        <v>13.853245730445433</v>
      </c>
      <c r="AM34" s="185">
        <f t="shared" si="7"/>
        <v>15.909309557722379</v>
      </c>
      <c r="AN34" s="185">
        <f t="shared" si="7"/>
        <v>18.527610074420416</v>
      </c>
      <c r="AO34" s="185">
        <f t="shared" si="7"/>
        <v>23.108268303491734</v>
      </c>
      <c r="AP34" s="185">
        <f t="shared" ref="AP34" si="10">AO34*AP18/AO18</f>
        <v>27.782632647466752</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'[4]PP-TSData'!J30</f>
        <v>2.0533000000000001</v>
      </c>
      <c r="K36" s="139">
        <f>'[4]PP-TSData'!K30</f>
        <v>2.0786519999999999</v>
      </c>
      <c r="L36" s="139">
        <f>'[4]PP-TSData'!L30</f>
        <v>2.1040039999999998</v>
      </c>
      <c r="M36" s="139">
        <f>'[4]PP-TSData'!M30</f>
        <v>2.1293559999999996</v>
      </c>
      <c r="N36" s="139">
        <f>'[4]PP-TSData'!N30</f>
        <v>2.1547079999999994</v>
      </c>
      <c r="O36" s="139">
        <f>'[4]PP-TSData'!O30</f>
        <v>2.1800600000000001</v>
      </c>
      <c r="P36" s="185">
        <f t="shared" si="11"/>
        <v>2.2166294765726118</v>
      </c>
      <c r="Q36" s="185">
        <f t="shared" si="11"/>
        <v>2.2151621827595132</v>
      </c>
      <c r="R36" s="185">
        <f t="shared" si="11"/>
        <v>2.0587260885322287</v>
      </c>
      <c r="S36" s="185">
        <f t="shared" si="11"/>
        <v>2.110498185018892</v>
      </c>
      <c r="T36" s="185">
        <f t="shared" si="11"/>
        <v>2.1541547889746084</v>
      </c>
      <c r="U36" s="185">
        <f t="shared" si="11"/>
        <v>2.1917841171229728</v>
      </c>
      <c r="V36" s="185">
        <f t="shared" si="11"/>
        <v>2.2348665023984142</v>
      </c>
      <c r="W36" s="185">
        <f t="shared" si="11"/>
        <v>2.280226843330901</v>
      </c>
      <c r="X36" s="185">
        <f t="shared" si="11"/>
        <v>2.323445906793852</v>
      </c>
      <c r="Y36" s="185">
        <f t="shared" si="11"/>
        <v>2.3694878414384259</v>
      </c>
      <c r="Z36" s="185">
        <f t="shared" si="11"/>
        <v>2.4169630282665944</v>
      </c>
      <c r="AA36" s="185">
        <f t="shared" si="11"/>
        <v>2.4603200692545921</v>
      </c>
      <c r="AB36" s="185">
        <f t="shared" si="11"/>
        <v>2.5061220010360632</v>
      </c>
      <c r="AC36" s="185">
        <f t="shared" si="11"/>
        <v>2.5650930986837257</v>
      </c>
      <c r="AD36" s="185">
        <f t="shared" si="11"/>
        <v>2.6280576440734222</v>
      </c>
      <c r="AE36" s="185">
        <f t="shared" si="11"/>
        <v>2.6952612744780007</v>
      </c>
      <c r="AF36" s="185">
        <f t="shared" si="11"/>
        <v>2.7700797960048291</v>
      </c>
      <c r="AG36" s="185">
        <f t="shared" si="11"/>
        <v>2.8433132340765912</v>
      </c>
      <c r="AH36" s="185">
        <f t="shared" si="11"/>
        <v>2.9220076131274637</v>
      </c>
      <c r="AI36" s="185">
        <f t="shared" si="11"/>
        <v>3.0022732741543199</v>
      </c>
      <c r="AJ36" s="185">
        <f t="shared" si="11"/>
        <v>3.0861362488041291</v>
      </c>
      <c r="AK36" s="185">
        <f t="shared" si="11"/>
        <v>3.1732981794264608</v>
      </c>
      <c r="AL36" s="185">
        <f t="shared" si="11"/>
        <v>3.2638476237924521</v>
      </c>
      <c r="AM36" s="185">
        <f t="shared" si="11"/>
        <v>3.7584944254972563</v>
      </c>
      <c r="AN36" s="185">
        <f t="shared" si="11"/>
        <v>4.3701593052455001</v>
      </c>
      <c r="AO36" s="185">
        <f t="shared" si="11"/>
        <v>5.4569679736912988</v>
      </c>
      <c r="AP36" s="185">
        <f t="shared" si="11"/>
        <v>6.5632796551443402</v>
      </c>
    </row>
    <row r="37" spans="1:42">
      <c r="A37" s="57" t="str">
        <f t="shared" si="9"/>
        <v/>
      </c>
      <c r="B37" s="22" t="s">
        <v>288</v>
      </c>
      <c r="C37" s="23" t="s">
        <v>137</v>
      </c>
      <c r="D37" s="57" t="str">
        <f t="shared" si="6"/>
        <v>IPPPULPD</v>
      </c>
      <c r="E37" s="23" t="s">
        <v>137</v>
      </c>
      <c r="F37" s="23" t="s">
        <v>137</v>
      </c>
      <c r="G37" s="23" t="s">
        <v>137</v>
      </c>
      <c r="H37" s="23" t="s">
        <v>137</v>
      </c>
      <c r="I37" s="22">
        <v>0</v>
      </c>
      <c r="J37" s="139">
        <f>'[4]PP-TSData'!J29</f>
        <v>0.73711514499999997</v>
      </c>
      <c r="K37" s="139">
        <f>'[4]PP-TSData'!K29</f>
        <v>0.73711514499999997</v>
      </c>
      <c r="L37" s="139">
        <f>'[4]PP-TSData'!L29</f>
        <v>0.73711514499999997</v>
      </c>
      <c r="M37" s="139">
        <f>'[4]PP-TSData'!M29</f>
        <v>0.73711514499999997</v>
      </c>
      <c r="N37" s="139">
        <f>'[4]PP-TSData'!N29</f>
        <v>0.7</v>
      </c>
      <c r="O37" s="139">
        <f>'[4]PP-TSData'!O29</f>
        <v>0.65910719806663931</v>
      </c>
      <c r="P37" s="185">
        <f t="shared" si="11"/>
        <v>0.67016340993169699</v>
      </c>
      <c r="Q37" s="185">
        <f t="shared" si="11"/>
        <v>0.66971979649266689</v>
      </c>
      <c r="R37" s="185">
        <f t="shared" si="11"/>
        <v>0.62242377906991964</v>
      </c>
      <c r="S37" s="185">
        <f t="shared" si="11"/>
        <v>0.63807626636538872</v>
      </c>
      <c r="T37" s="185">
        <f t="shared" si="11"/>
        <v>0.65127516085010817</v>
      </c>
      <c r="U37" s="185">
        <f t="shared" si="11"/>
        <v>0.66265180233749776</v>
      </c>
      <c r="V37" s="185">
        <f t="shared" si="11"/>
        <v>0.67567709074466253</v>
      </c>
      <c r="W37" s="185">
        <f t="shared" si="11"/>
        <v>0.68939108357759327</v>
      </c>
      <c r="X37" s="185">
        <f t="shared" si="11"/>
        <v>0.70245769450670992</v>
      </c>
      <c r="Y37" s="185">
        <f t="shared" si="11"/>
        <v>0.7163777565862639</v>
      </c>
      <c r="Z37" s="185">
        <f t="shared" si="11"/>
        <v>0.7307311401481863</v>
      </c>
      <c r="AA37" s="185">
        <f t="shared" si="11"/>
        <v>0.74383946643372878</v>
      </c>
      <c r="AB37" s="185">
        <f t="shared" si="11"/>
        <v>0.757686967384402</v>
      </c>
      <c r="AC37" s="185">
        <f t="shared" si="11"/>
        <v>0.77551596059443528</v>
      </c>
      <c r="AD37" s="185">
        <f t="shared" si="11"/>
        <v>0.79455231055239173</v>
      </c>
      <c r="AE37" s="185">
        <f t="shared" si="11"/>
        <v>0.81487028186321242</v>
      </c>
      <c r="AF37" s="185">
        <f t="shared" si="11"/>
        <v>0.8374904969430893</v>
      </c>
      <c r="AG37" s="185">
        <f t="shared" si="11"/>
        <v>0.85963148671963951</v>
      </c>
      <c r="AH37" s="185">
        <f t="shared" si="11"/>
        <v>0.88342350697587779</v>
      </c>
      <c r="AI37" s="185">
        <f t="shared" si="11"/>
        <v>0.9076905798731274</v>
      </c>
      <c r="AJ37" s="185">
        <f t="shared" si="11"/>
        <v>0.93304524453509496</v>
      </c>
      <c r="AK37" s="185">
        <f t="shared" si="11"/>
        <v>0.95939729717151967</v>
      </c>
      <c r="AL37" s="185">
        <f t="shared" si="11"/>
        <v>0.9867735118456844</v>
      </c>
      <c r="AM37" s="185">
        <f t="shared" si="11"/>
        <v>1.1363222708267573</v>
      </c>
      <c r="AN37" s="185">
        <f t="shared" si="11"/>
        <v>1.3212496237650402</v>
      </c>
      <c r="AO37" s="185">
        <f t="shared" si="11"/>
        <v>1.6498293033581917</v>
      </c>
      <c r="AP37" s="185">
        <f t="shared" si="11"/>
        <v>1.9843054152775454</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3">
        <f>IF(T$54=1,($AB41-$S41)/$AC$54+S41,$AB41)</f>
        <v>1.0846132399175183</v>
      </c>
      <c r="U41" s="343">
        <f t="shared" ref="U41:AA41" si="14">IF(U$54=1,($AB41-$S41)/$AC$54+T41,$AB41)</f>
        <v>1.0792264798350366</v>
      </c>
      <c r="V41" s="343">
        <f t="shared" si="14"/>
        <v>1.0738397197525549</v>
      </c>
      <c r="W41" s="343">
        <f t="shared" si="14"/>
        <v>1.0684529596700731</v>
      </c>
      <c r="X41" s="343">
        <f t="shared" si="14"/>
        <v>1.0684529596700734</v>
      </c>
      <c r="Y41" s="343">
        <f t="shared" si="14"/>
        <v>1.0684529596700734</v>
      </c>
      <c r="Z41" s="343">
        <f t="shared" si="14"/>
        <v>1.0684529596700734</v>
      </c>
      <c r="AA41" s="343">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3">
        <f t="shared" ref="T42:AA42" si="15">IF(T$54=1,($AB42-$S42)/$AC$54+S42,$AB42)</f>
        <v>1.0525</v>
      </c>
      <c r="U42" s="343">
        <f t="shared" si="15"/>
        <v>1.0349999999999999</v>
      </c>
      <c r="V42" s="343">
        <f t="shared" si="15"/>
        <v>1.0174999999999998</v>
      </c>
      <c r="W42" s="343">
        <f t="shared" si="15"/>
        <v>0.99999999999999978</v>
      </c>
      <c r="X42" s="343">
        <f t="shared" si="15"/>
        <v>1</v>
      </c>
      <c r="Y42" s="343">
        <f t="shared" si="15"/>
        <v>1</v>
      </c>
      <c r="Z42" s="343">
        <f t="shared" si="15"/>
        <v>1</v>
      </c>
      <c r="AA42" s="343">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3">
        <f t="shared" ref="T43:AA43" si="16">IF(T$54=1,($AB43-$S43)/$AC$54+S43,$AB43)</f>
        <v>1</v>
      </c>
      <c r="U43" s="343">
        <f t="shared" si="16"/>
        <v>1</v>
      </c>
      <c r="V43" s="343">
        <f t="shared" si="16"/>
        <v>1</v>
      </c>
      <c r="W43" s="343">
        <f t="shared" si="16"/>
        <v>1</v>
      </c>
      <c r="X43" s="343">
        <f t="shared" si="16"/>
        <v>1</v>
      </c>
      <c r="Y43" s="343">
        <f t="shared" si="16"/>
        <v>1</v>
      </c>
      <c r="Z43" s="343">
        <f t="shared" si="16"/>
        <v>1</v>
      </c>
      <c r="AA43" s="343">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3">
        <f t="shared" ref="T44:AA44" si="17">IF(T$54=1,($AB44-$S44)/$AC$54+S44,$AB44)</f>
        <v>1.0405</v>
      </c>
      <c r="U44" s="343">
        <f t="shared" si="17"/>
        <v>1.0269999999999999</v>
      </c>
      <c r="V44" s="343">
        <f t="shared" si="17"/>
        <v>1.0134999999999998</v>
      </c>
      <c r="W44" s="343">
        <f t="shared" si="17"/>
        <v>0.99999999999999978</v>
      </c>
      <c r="X44" s="343">
        <f t="shared" si="17"/>
        <v>1</v>
      </c>
      <c r="Y44" s="343">
        <f t="shared" si="17"/>
        <v>1</v>
      </c>
      <c r="Z44" s="343">
        <f t="shared" si="17"/>
        <v>1</v>
      </c>
      <c r="AA44" s="343">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3">
        <f t="shared" ref="T45:AA45" si="18">IF(T$54=1,($AB45-$S45)/$AC$54+S45,$AB45)</f>
        <v>1.0750000000000002</v>
      </c>
      <c r="U45" s="343">
        <f t="shared" si="18"/>
        <v>1.0500000000000003</v>
      </c>
      <c r="V45" s="343">
        <f t="shared" si="18"/>
        <v>1.0250000000000004</v>
      </c>
      <c r="W45" s="343">
        <f t="shared" si="18"/>
        <v>1.0000000000000004</v>
      </c>
      <c r="X45" s="343">
        <f t="shared" si="18"/>
        <v>1</v>
      </c>
      <c r="Y45" s="343">
        <f t="shared" si="18"/>
        <v>1</v>
      </c>
      <c r="Z45" s="343">
        <f t="shared" si="18"/>
        <v>1</v>
      </c>
      <c r="AA45" s="343">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3">
        <f t="shared" ref="T46:AA46" si="19">IF(T$54=1,($AB46-$S46)/$AC$54+S46,$AB46)</f>
        <v>1</v>
      </c>
      <c r="U46" s="343">
        <f t="shared" si="19"/>
        <v>1</v>
      </c>
      <c r="V46" s="343">
        <f t="shared" si="19"/>
        <v>1</v>
      </c>
      <c r="W46" s="343">
        <f t="shared" si="19"/>
        <v>1</v>
      </c>
      <c r="X46" s="343">
        <f t="shared" si="19"/>
        <v>1</v>
      </c>
      <c r="Y46" s="343">
        <f t="shared" si="19"/>
        <v>1</v>
      </c>
      <c r="Z46" s="343">
        <f t="shared" si="19"/>
        <v>1</v>
      </c>
      <c r="AA46" s="343">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3">
        <f t="shared" ref="T47:AA47" si="20">IF(T$54=1,($AB47-$S47)/$AC$54+S47,$AB47)</f>
        <v>1</v>
      </c>
      <c r="U47" s="343">
        <f t="shared" si="20"/>
        <v>1</v>
      </c>
      <c r="V47" s="343">
        <f t="shared" si="20"/>
        <v>1</v>
      </c>
      <c r="W47" s="343">
        <f t="shared" si="20"/>
        <v>1</v>
      </c>
      <c r="X47" s="343">
        <f t="shared" si="20"/>
        <v>1</v>
      </c>
      <c r="Y47" s="343">
        <f t="shared" si="20"/>
        <v>1</v>
      </c>
      <c r="Z47" s="343">
        <f t="shared" si="20"/>
        <v>1</v>
      </c>
      <c r="AA47" s="343">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21">IF(T$54=1,($AB48-$S48)/$AC$54+S48,$AB48)</f>
        <v>1</v>
      </c>
      <c r="U48" s="343">
        <f t="shared" si="21"/>
        <v>1</v>
      </c>
      <c r="V48" s="343">
        <f t="shared" si="21"/>
        <v>1</v>
      </c>
      <c r="W48" s="343">
        <f t="shared" si="21"/>
        <v>1</v>
      </c>
      <c r="X48" s="343">
        <f t="shared" si="21"/>
        <v>1</v>
      </c>
      <c r="Y48" s="343">
        <f t="shared" si="21"/>
        <v>1</v>
      </c>
      <c r="Z48" s="343">
        <f t="shared" si="21"/>
        <v>1</v>
      </c>
      <c r="AA48" s="343">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3">
        <f t="shared" ref="T49:AA49" si="22">IF(T$54=1,($AB49-$S49)/$AC$54+S49,$AB49)</f>
        <v>1</v>
      </c>
      <c r="U49" s="343">
        <f t="shared" si="22"/>
        <v>1</v>
      </c>
      <c r="V49" s="343">
        <f t="shared" si="22"/>
        <v>1</v>
      </c>
      <c r="W49" s="343">
        <f t="shared" si="22"/>
        <v>1</v>
      </c>
      <c r="X49" s="343">
        <f t="shared" si="22"/>
        <v>1</v>
      </c>
      <c r="Y49" s="343">
        <f t="shared" si="22"/>
        <v>1</v>
      </c>
      <c r="Z49" s="343">
        <f t="shared" si="22"/>
        <v>1</v>
      </c>
      <c r="AA49" s="343">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3">
        <f t="shared" ref="T50:AA50" si="23">IF(T$54=1,($AB50-$S50)/$AC$54+S50,$AB50)</f>
        <v>1.01725</v>
      </c>
      <c r="U50" s="343">
        <f t="shared" si="23"/>
        <v>1.0115000000000001</v>
      </c>
      <c r="V50" s="343">
        <f t="shared" si="23"/>
        <v>1.0057500000000001</v>
      </c>
      <c r="W50" s="343">
        <f t="shared" si="23"/>
        <v>1.0000000000000002</v>
      </c>
      <c r="X50" s="343">
        <f t="shared" si="23"/>
        <v>1</v>
      </c>
      <c r="Y50" s="343">
        <f t="shared" si="23"/>
        <v>1</v>
      </c>
      <c r="Z50" s="343">
        <f t="shared" si="23"/>
        <v>1</v>
      </c>
      <c r="AA50" s="343">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24">IF(T$54=1,($AB51-$S51)/$AC$54+S51,$AB51)</f>
        <v>1</v>
      </c>
      <c r="U51" s="343">
        <f t="shared" si="24"/>
        <v>1</v>
      </c>
      <c r="V51" s="343">
        <f t="shared" si="24"/>
        <v>1</v>
      </c>
      <c r="W51" s="343">
        <f t="shared" si="24"/>
        <v>1</v>
      </c>
      <c r="X51" s="343">
        <f t="shared" si="24"/>
        <v>1</v>
      </c>
      <c r="Y51" s="343">
        <f t="shared" si="24"/>
        <v>1</v>
      </c>
      <c r="Z51" s="343">
        <f t="shared" si="24"/>
        <v>1</v>
      </c>
      <c r="AA51" s="343">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25">IF(T$54=1,($AB52-$S52)/$AC$54+S52,$AB52)</f>
        <v>1</v>
      </c>
      <c r="U52" s="343">
        <f t="shared" si="25"/>
        <v>1</v>
      </c>
      <c r="V52" s="343">
        <f t="shared" si="25"/>
        <v>1</v>
      </c>
      <c r="W52" s="343">
        <f t="shared" si="25"/>
        <v>1</v>
      </c>
      <c r="X52" s="343">
        <f t="shared" si="25"/>
        <v>1</v>
      </c>
      <c r="Y52" s="343">
        <f t="shared" si="25"/>
        <v>1</v>
      </c>
      <c r="Z52" s="343">
        <f t="shared" si="25"/>
        <v>1</v>
      </c>
      <c r="AA52" s="343">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26">IF(T$54=1,($AB53-$S53)/$AC$54+S53,$AB53)</f>
        <v>1</v>
      </c>
      <c r="U53" s="343">
        <f t="shared" si="26"/>
        <v>1</v>
      </c>
      <c r="V53" s="343">
        <f t="shared" si="26"/>
        <v>1</v>
      </c>
      <c r="W53" s="343">
        <f t="shared" si="26"/>
        <v>1</v>
      </c>
      <c r="X53" s="343">
        <f t="shared" si="26"/>
        <v>1</v>
      </c>
      <c r="Y53" s="343">
        <f t="shared" si="26"/>
        <v>1</v>
      </c>
      <c r="Z53" s="343">
        <f t="shared" si="26"/>
        <v>1</v>
      </c>
      <c r="AA53" s="343">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5">
        <f>IF(T3&lt;=$X$39,1,0)</f>
        <v>1</v>
      </c>
      <c r="U54" s="345">
        <f t="shared" ref="U54:AB54" si="27">IF(U3&lt;=$X$39,1,0)</f>
        <v>1</v>
      </c>
      <c r="V54" s="345">
        <f t="shared" si="27"/>
        <v>1</v>
      </c>
      <c r="W54" s="345">
        <f t="shared" si="27"/>
        <v>1</v>
      </c>
      <c r="X54" s="345">
        <f t="shared" si="27"/>
        <v>0</v>
      </c>
      <c r="Y54" s="345">
        <f t="shared" si="27"/>
        <v>0</v>
      </c>
      <c r="Z54" s="345">
        <f t="shared" si="27"/>
        <v>0</v>
      </c>
      <c r="AA54" s="345">
        <f t="shared" si="27"/>
        <v>0</v>
      </c>
      <c r="AB54" s="345">
        <f t="shared" si="27"/>
        <v>0</v>
      </c>
      <c r="AC54" s="345">
        <f>SUM(T54:AB54)</f>
        <v>4</v>
      </c>
    </row>
    <row r="55" spans="1:42" ht="15.75" thickBot="1">
      <c r="A55" s="185" t="s">
        <v>16</v>
      </c>
      <c r="B55" s="14" t="s">
        <v>289</v>
      </c>
      <c r="C55" s="14"/>
      <c r="V55" s="344"/>
      <c r="W55" s="344"/>
      <c r="X55" s="344"/>
      <c r="Y55" s="344"/>
      <c r="Z55" s="344"/>
      <c r="AA55" s="344"/>
      <c r="AB55" s="34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222.26086579997013</v>
      </c>
      <c r="T70" s="5">
        <f t="shared" ca="1" si="29"/>
        <v>224.06198742462277</v>
      </c>
      <c r="U70" s="5">
        <f t="shared" ca="1" si="29"/>
        <v>225.11390618568032</v>
      </c>
      <c r="V70" s="5">
        <f t="shared" ca="1" si="29"/>
        <v>226.3649958609231</v>
      </c>
      <c r="W70" s="5">
        <f t="shared" ca="1" si="29"/>
        <v>227.75190756385538</v>
      </c>
      <c r="X70" s="5">
        <f t="shared" ca="1" si="29"/>
        <v>229.82646659851298</v>
      </c>
      <c r="Y70" s="5">
        <f t="shared" ca="1" si="29"/>
        <v>231.83861792610207</v>
      </c>
      <c r="Z70" s="5">
        <f t="shared" ca="1" si="29"/>
        <v>235.20914635974495</v>
      </c>
      <c r="AA70" s="5">
        <f t="shared" ca="1" si="29"/>
        <v>237.04444775358755</v>
      </c>
      <c r="AB70" s="5">
        <f t="shared" ca="1" si="29"/>
        <v>238.53591715334309</v>
      </c>
      <c r="AC70" s="5">
        <f t="shared" ca="1" si="29"/>
        <v>241.02426352941274</v>
      </c>
      <c r="AD70" s="5">
        <f t="shared" ca="1" si="29"/>
        <v>243.6458719460563</v>
      </c>
      <c r="AE70" s="5">
        <f t="shared" ca="1" si="29"/>
        <v>246.59971117530523</v>
      </c>
      <c r="AF70" s="5">
        <f t="shared" ca="1" si="29"/>
        <v>250.08263847676952</v>
      </c>
      <c r="AG70" s="5">
        <f t="shared" ca="1" si="29"/>
        <v>253.35563097215712</v>
      </c>
      <c r="AH70" s="5">
        <f t="shared" ca="1" si="29"/>
        <v>257.00077969406647</v>
      </c>
      <c r="AI70" s="5">
        <f t="shared" ca="1" si="29"/>
        <v>260.56359039150658</v>
      </c>
      <c r="AJ70" s="5">
        <f t="shared" ca="1" si="29"/>
        <v>264.68933117136856</v>
      </c>
      <c r="AK70" s="5">
        <f t="shared" ca="1" si="29"/>
        <v>269.06662985299874</v>
      </c>
      <c r="AL70" s="5">
        <f t="shared" ca="1" si="29"/>
        <v>273.70061815602418</v>
      </c>
      <c r="AM70" s="5">
        <f t="shared" ca="1" si="29"/>
        <v>298.33322168047516</v>
      </c>
      <c r="AN70" s="5">
        <f t="shared" ca="1" si="29"/>
        <v>335.97723187318189</v>
      </c>
      <c r="AO70" s="5">
        <f t="shared" ca="1" si="29"/>
        <v>396.08527781229839</v>
      </c>
      <c r="AP70" s="5">
        <f t="shared" ca="1" si="29"/>
        <v>458.36189152945479</v>
      </c>
    </row>
    <row r="71" spans="1:48">
      <c r="A71" s="57" t="str">
        <f>'[4]TS BYDem'!A10</f>
        <v/>
      </c>
      <c r="B71" s="185" t="s">
        <v>288</v>
      </c>
      <c r="C71" s="185" t="s">
        <v>137</v>
      </c>
      <c r="D71" s="186"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2.1713813007460234</v>
      </c>
      <c r="T71" s="185">
        <f t="shared" ca="1" si="30"/>
        <v>2.1889773890275288</v>
      </c>
      <c r="U71" s="185">
        <f t="shared" ca="1" si="30"/>
        <v>2.1992541272173276</v>
      </c>
      <c r="V71" s="185">
        <f t="shared" ca="1" si="30"/>
        <v>2.2114766690336789</v>
      </c>
      <c r="W71" s="185">
        <f t="shared" ca="1" si="30"/>
        <v>2.2250261264547766</v>
      </c>
      <c r="X71" s="185">
        <f t="shared" ca="1" si="30"/>
        <v>2.2452935661542304</v>
      </c>
      <c r="Y71" s="185">
        <f t="shared" ca="1" si="30"/>
        <v>2.2649513127002661</v>
      </c>
      <c r="Z71" s="185">
        <f t="shared" ca="1" si="30"/>
        <v>2.2978797474388926</v>
      </c>
      <c r="AA71" s="185">
        <f t="shared" ref="AA71:AP86" ca="1" si="31">AA$70/Z$70*Z71</f>
        <v>2.3158097555556139</v>
      </c>
      <c r="AB71" s="185">
        <f t="shared" ca="1" si="31"/>
        <v>2.3303806911704275</v>
      </c>
      <c r="AC71" s="185">
        <f t="shared" ca="1" si="31"/>
        <v>2.3546906333247941</v>
      </c>
      <c r="AD71" s="185">
        <f t="shared" ca="1" si="31"/>
        <v>2.380302481246332</v>
      </c>
      <c r="AE71" s="185">
        <f t="shared" ca="1" si="31"/>
        <v>2.4091600637303916</v>
      </c>
      <c r="AF71" s="185">
        <f t="shared" ca="1" si="31"/>
        <v>2.4431865811158842</v>
      </c>
      <c r="AG71" s="185">
        <f t="shared" ca="1" si="31"/>
        <v>2.4751621368503014</v>
      </c>
      <c r="AH71" s="185">
        <f t="shared" ca="1" si="31"/>
        <v>2.5107734791561285</v>
      </c>
      <c r="AI71" s="185">
        <f t="shared" ca="1" si="31"/>
        <v>2.5455804187344246</v>
      </c>
      <c r="AJ71" s="185">
        <f t="shared" ca="1" si="31"/>
        <v>2.5858869133072484</v>
      </c>
      <c r="AK71" s="185">
        <f t="shared" ca="1" si="31"/>
        <v>2.6286510070709523</v>
      </c>
      <c r="AL71" s="185">
        <f t="shared" ca="1" si="31"/>
        <v>2.6739228344475312</v>
      </c>
      <c r="AM71" s="185">
        <f t="shared" ca="1" si="31"/>
        <v>2.9145714726554846</v>
      </c>
      <c r="AN71" s="185">
        <f t="shared" ca="1" si="31"/>
        <v>3.2823352691445158</v>
      </c>
      <c r="AO71" s="185">
        <f t="shared" ca="1" si="31"/>
        <v>3.8695618441280009</v>
      </c>
      <c r="AP71" s="185">
        <f t="shared" ca="1" si="31"/>
        <v>4.4779742788249726</v>
      </c>
    </row>
    <row r="72" spans="1:48">
      <c r="A72" s="57" t="str">
        <f>'[4]TS BYDem'!A11</f>
        <v/>
      </c>
      <c r="B72" s="185" t="s">
        <v>288</v>
      </c>
      <c r="C72" s="185" t="s">
        <v>137</v>
      </c>
      <c r="D72" s="186"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1.0088578547136742</v>
      </c>
      <c r="T72" s="185">
        <f t="shared" ca="1" si="30"/>
        <v>1.0170332736826653</v>
      </c>
      <c r="U72" s="185">
        <f t="shared" ca="1" si="30"/>
        <v>1.0218080076458123</v>
      </c>
      <c r="V72" s="185">
        <f t="shared" ca="1" si="30"/>
        <v>1.0274867925334576</v>
      </c>
      <c r="W72" s="185">
        <f t="shared" ca="1" si="30"/>
        <v>1.0337820832507933</v>
      </c>
      <c r="X72" s="185">
        <f t="shared" ca="1" si="30"/>
        <v>1.0431986540431755</v>
      </c>
      <c r="Y72" s="185">
        <f t="shared" ca="1" si="30"/>
        <v>1.0523319518210117</v>
      </c>
      <c r="Z72" s="185">
        <f t="shared" ca="1" si="30"/>
        <v>1.0676310197544403</v>
      </c>
      <c r="AA72" s="185">
        <f t="shared" ca="1" si="31"/>
        <v>1.0759615831232137</v>
      </c>
      <c r="AB72" s="185">
        <f t="shared" ca="1" si="31"/>
        <v>1.0827314686520619</v>
      </c>
      <c r="AC72" s="185">
        <f t="shared" ca="1" si="31"/>
        <v>1.0940262495740685</v>
      </c>
      <c r="AD72" s="185">
        <f t="shared" ca="1" si="31"/>
        <v>1.1059259163624389</v>
      </c>
      <c r="AE72" s="185">
        <f t="shared" ca="1" si="31"/>
        <v>1.1193336024040792</v>
      </c>
      <c r="AF72" s="185">
        <f t="shared" ca="1" si="31"/>
        <v>1.1351428567810564</v>
      </c>
      <c r="AG72" s="185">
        <f t="shared" ca="1" si="31"/>
        <v>1.1499992021637944</v>
      </c>
      <c r="AH72" s="185">
        <f t="shared" ca="1" si="31"/>
        <v>1.1665447910890501</v>
      </c>
      <c r="AI72" s="185">
        <f t="shared" ca="1" si="31"/>
        <v>1.1827166418736377</v>
      </c>
      <c r="AJ72" s="185">
        <f t="shared" ca="1" si="31"/>
        <v>1.2014436722813311</v>
      </c>
      <c r="AK72" s="185">
        <f t="shared" ca="1" si="31"/>
        <v>1.2213125418706576</v>
      </c>
      <c r="AL72" s="185">
        <f t="shared" ca="1" si="31"/>
        <v>1.2423465438814567</v>
      </c>
      <c r="AM72" s="185">
        <f t="shared" ca="1" si="31"/>
        <v>1.3541556806732449</v>
      </c>
      <c r="AN72" s="185">
        <f t="shared" ca="1" si="31"/>
        <v>1.5250245163953764</v>
      </c>
      <c r="AO72" s="185">
        <f t="shared" ca="1" si="31"/>
        <v>1.7978592057542451</v>
      </c>
      <c r="AP72" s="185">
        <f t="shared" ca="1" si="31"/>
        <v>2.080537178268159</v>
      </c>
    </row>
    <row r="73" spans="1:48">
      <c r="A73" s="57" t="str">
        <f>'[4]TS BYDem'!A12</f>
        <v/>
      </c>
      <c r="B73" s="185" t="s">
        <v>288</v>
      </c>
      <c r="C73" s="185" t="s">
        <v>137</v>
      </c>
      <c r="D73" s="186"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1.4656823780035657</v>
      </c>
      <c r="T73" s="185">
        <f t="shared" ca="1" si="30"/>
        <v>1.4775597375935816</v>
      </c>
      <c r="U73" s="185">
        <f t="shared" ca="1" si="30"/>
        <v>1.4844965358716957</v>
      </c>
      <c r="V73" s="185">
        <f t="shared" ca="1" si="30"/>
        <v>1.4927467515977328</v>
      </c>
      <c r="W73" s="185">
        <f t="shared" ca="1" si="30"/>
        <v>1.5018926353569737</v>
      </c>
      <c r="X73" s="185">
        <f t="shared" ca="1" si="30"/>
        <v>1.5155731571541049</v>
      </c>
      <c r="Y73" s="185">
        <f t="shared" ca="1" si="30"/>
        <v>1.5288421360726789</v>
      </c>
      <c r="Z73" s="185">
        <f t="shared" ca="1" si="30"/>
        <v>1.5510688295212518</v>
      </c>
      <c r="AA73" s="185">
        <f t="shared" ca="1" si="31"/>
        <v>1.5631715850000385</v>
      </c>
      <c r="AB73" s="185">
        <f t="shared" ca="1" si="31"/>
        <v>1.5730069665400377</v>
      </c>
      <c r="AC73" s="185">
        <f t="shared" ca="1" si="31"/>
        <v>1.589416177494235</v>
      </c>
      <c r="AD73" s="185">
        <f t="shared" ca="1" si="31"/>
        <v>1.6067041748412731</v>
      </c>
      <c r="AE73" s="185">
        <f t="shared" ca="1" si="31"/>
        <v>1.6261830430180133</v>
      </c>
      <c r="AF73" s="185">
        <f t="shared" ca="1" si="31"/>
        <v>1.6491509422532209</v>
      </c>
      <c r="AG73" s="185">
        <f t="shared" ca="1" si="31"/>
        <v>1.6707344423739523</v>
      </c>
      <c r="AH73" s="185">
        <f t="shared" ca="1" si="31"/>
        <v>1.6947720984303856</v>
      </c>
      <c r="AI73" s="185">
        <f t="shared" ca="1" si="31"/>
        <v>1.7182667826457354</v>
      </c>
      <c r="AJ73" s="185">
        <f t="shared" ca="1" si="31"/>
        <v>1.7454736664823916</v>
      </c>
      <c r="AK73" s="185">
        <f t="shared" ca="1" si="31"/>
        <v>1.7743394297728918</v>
      </c>
      <c r="AL73" s="185">
        <f t="shared" ca="1" si="31"/>
        <v>1.8048979132520826</v>
      </c>
      <c r="AM73" s="185">
        <f t="shared" ca="1" si="31"/>
        <v>1.967335744042451</v>
      </c>
      <c r="AN73" s="185">
        <f t="shared" ca="1" si="31"/>
        <v>2.2155763066725469</v>
      </c>
      <c r="AO73" s="185">
        <f t="shared" ca="1" si="31"/>
        <v>2.611954244786399</v>
      </c>
      <c r="AP73" s="185">
        <f t="shared" ca="1" si="31"/>
        <v>3.0226326382068551</v>
      </c>
    </row>
    <row r="74" spans="1:48">
      <c r="A74" s="57" t="str">
        <f>'[4]TS BYDem'!A13</f>
        <v/>
      </c>
      <c r="B74" s="185" t="s">
        <v>288</v>
      </c>
      <c r="C74" s="185" t="s">
        <v>137</v>
      </c>
      <c r="D74" s="186"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17.627159724832644</v>
      </c>
      <c r="T74" s="185">
        <f t="shared" ca="1" si="30"/>
        <v>17.770003848323892</v>
      </c>
      <c r="U74" s="185">
        <f t="shared" ca="1" si="30"/>
        <v>17.853429870948123</v>
      </c>
      <c r="V74" s="185">
        <f t="shared" ca="1" si="30"/>
        <v>17.952651825547367</v>
      </c>
      <c r="W74" s="185">
        <f t="shared" ca="1" si="30"/>
        <v>18.062645611560193</v>
      </c>
      <c r="X74" s="185">
        <f t="shared" ca="1" si="30"/>
        <v>18.227175626013636</v>
      </c>
      <c r="Y74" s="185">
        <f t="shared" ca="1" si="30"/>
        <v>18.386756183365861</v>
      </c>
      <c r="Z74" s="185">
        <f t="shared" ca="1" si="30"/>
        <v>18.654067492727822</v>
      </c>
      <c r="AA74" s="185">
        <f t="shared" ca="1" si="31"/>
        <v>18.799622359960217</v>
      </c>
      <c r="AB74" s="185">
        <f t="shared" ca="1" si="31"/>
        <v>18.917908452473924</v>
      </c>
      <c r="AC74" s="185">
        <f t="shared" ca="1" si="31"/>
        <v>19.115255290226113</v>
      </c>
      <c r="AD74" s="185">
        <f t="shared" ca="1" si="31"/>
        <v>19.323170930839748</v>
      </c>
      <c r="AE74" s="185">
        <f t="shared" ca="1" si="31"/>
        <v>19.557435274713523</v>
      </c>
      <c r="AF74" s="185">
        <f t="shared" ca="1" si="31"/>
        <v>19.833660761516693</v>
      </c>
      <c r="AG74" s="185">
        <f t="shared" ca="1" si="31"/>
        <v>20.093236649006933</v>
      </c>
      <c r="AH74" s="185">
        <f t="shared" ca="1" si="31"/>
        <v>20.382327661545741</v>
      </c>
      <c r="AI74" s="185">
        <f t="shared" ca="1" si="31"/>
        <v>20.664888574853979</v>
      </c>
      <c r="AJ74" s="185">
        <f t="shared" ca="1" si="31"/>
        <v>20.992094587698965</v>
      </c>
      <c r="AK74" s="185">
        <f t="shared" ca="1" si="31"/>
        <v>21.339251262117017</v>
      </c>
      <c r="AL74" s="185">
        <f t="shared" ca="1" si="31"/>
        <v>21.706765586721282</v>
      </c>
      <c r="AM74" s="185">
        <f t="shared" ca="1" si="31"/>
        <v>23.660338633425539</v>
      </c>
      <c r="AN74" s="185">
        <f t="shared" ca="1" si="31"/>
        <v>26.645825880412403</v>
      </c>
      <c r="AO74" s="185">
        <f t="shared" ca="1" si="31"/>
        <v>31.412900474056531</v>
      </c>
      <c r="AP74" s="185">
        <f t="shared" ca="1" si="31"/>
        <v>36.351960767747549</v>
      </c>
    </row>
    <row r="75" spans="1:48">
      <c r="A75" s="57" t="str">
        <f>'[4]TS BYDem'!A14</f>
        <v/>
      </c>
      <c r="B75" s="185" t="s">
        <v>288</v>
      </c>
      <c r="C75" s="185" t="s">
        <v>137</v>
      </c>
      <c r="D75" s="186"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7.8169726826856838</v>
      </c>
      <c r="T75" s="185">
        <f t="shared" ca="1" si="30"/>
        <v>7.8803186004991028</v>
      </c>
      <c r="U75" s="185">
        <f t="shared" ca="1" si="30"/>
        <v>7.9173148579823787</v>
      </c>
      <c r="V75" s="185">
        <f t="shared" ca="1" si="30"/>
        <v>7.9613160085212433</v>
      </c>
      <c r="W75" s="185">
        <f t="shared" ca="1" si="30"/>
        <v>8.0100940552371949</v>
      </c>
      <c r="X75" s="185">
        <f t="shared" ca="1" si="30"/>
        <v>8.0830568381552279</v>
      </c>
      <c r="Y75" s="185">
        <f t="shared" ca="1" si="30"/>
        <v>8.1538247257209555</v>
      </c>
      <c r="Z75" s="185">
        <f t="shared" ca="1" si="30"/>
        <v>8.2723670907800102</v>
      </c>
      <c r="AA75" s="185">
        <f t="shared" ca="1" si="31"/>
        <v>8.3369151200002065</v>
      </c>
      <c r="AB75" s="185">
        <f t="shared" ca="1" si="31"/>
        <v>8.3893704882135367</v>
      </c>
      <c r="AC75" s="185">
        <f t="shared" ca="1" si="31"/>
        <v>8.476886279969257</v>
      </c>
      <c r="AD75" s="185">
        <f t="shared" ca="1" si="31"/>
        <v>8.5690889324867943</v>
      </c>
      <c r="AE75" s="185">
        <f t="shared" ca="1" si="31"/>
        <v>8.672976229429409</v>
      </c>
      <c r="AF75" s="185">
        <f t="shared" ca="1" si="31"/>
        <v>8.7954716920171823</v>
      </c>
      <c r="AG75" s="185">
        <f t="shared" ca="1" si="31"/>
        <v>8.9105836926610831</v>
      </c>
      <c r="AH75" s="185">
        <f t="shared" ca="1" si="31"/>
        <v>9.0387845249620611</v>
      </c>
      <c r="AI75" s="185">
        <f t="shared" ca="1" si="31"/>
        <v>9.1640895074439275</v>
      </c>
      <c r="AJ75" s="185">
        <f t="shared" ca="1" si="31"/>
        <v>9.309192887906093</v>
      </c>
      <c r="AK75" s="185">
        <f t="shared" ca="1" si="31"/>
        <v>9.4631436254554284</v>
      </c>
      <c r="AL75" s="185">
        <f t="shared" ca="1" si="31"/>
        <v>9.6261222040111125</v>
      </c>
      <c r="AM75" s="185">
        <f t="shared" ca="1" si="31"/>
        <v>10.492457301559744</v>
      </c>
      <c r="AN75" s="185">
        <f t="shared" ca="1" si="31"/>
        <v>11.816406968920257</v>
      </c>
      <c r="AO75" s="185">
        <f t="shared" ca="1" si="31"/>
        <v>13.930422638860804</v>
      </c>
      <c r="AP75" s="185">
        <f t="shared" ca="1" si="31"/>
        <v>16.120707403769902</v>
      </c>
    </row>
    <row r="76" spans="1:48">
      <c r="A76" s="57" t="str">
        <f>'[4]TS BYDem'!A15</f>
        <v/>
      </c>
      <c r="B76" s="185" t="s">
        <v>288</v>
      </c>
      <c r="C76" s="185" t="s">
        <v>137</v>
      </c>
      <c r="D76" s="186"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15.535939965507078</v>
      </c>
      <c r="T76" s="185">
        <f t="shared" ca="1" si="30"/>
        <v>15.661837600839622</v>
      </c>
      <c r="U76" s="185">
        <f t="shared" ca="1" si="30"/>
        <v>15.735366274731717</v>
      </c>
      <c r="V76" s="185">
        <f t="shared" ca="1" si="30"/>
        <v>15.822816910794343</v>
      </c>
      <c r="W76" s="185">
        <f t="shared" ca="1" si="30"/>
        <v>15.919761448811247</v>
      </c>
      <c r="X76" s="185">
        <f t="shared" ca="1" si="30"/>
        <v>16.064772242777771</v>
      </c>
      <c r="Y76" s="185">
        <f t="shared" ca="1" si="30"/>
        <v>16.205420764569606</v>
      </c>
      <c r="Z76" s="185">
        <f t="shared" ca="1" si="30"/>
        <v>16.441019268195689</v>
      </c>
      <c r="AA76" s="185">
        <f t="shared" ca="1" si="31"/>
        <v>16.5693060548539</v>
      </c>
      <c r="AB76" s="185">
        <f t="shared" ca="1" si="31"/>
        <v>16.673559131397958</v>
      </c>
      <c r="AC76" s="185">
        <f t="shared" ca="1" si="31"/>
        <v>16.847493484496344</v>
      </c>
      <c r="AD76" s="185">
        <f t="shared" ca="1" si="31"/>
        <v>17.030742797538693</v>
      </c>
      <c r="AE76" s="185">
        <f t="shared" ca="1" si="31"/>
        <v>17.237214903044983</v>
      </c>
      <c r="AF76" s="185">
        <f t="shared" ca="1" si="31"/>
        <v>17.480670039715207</v>
      </c>
      <c r="AG76" s="185">
        <f t="shared" ca="1" si="31"/>
        <v>17.709450822750849</v>
      </c>
      <c r="AH76" s="185">
        <f t="shared" ca="1" si="31"/>
        <v>17.964245167698174</v>
      </c>
      <c r="AI76" s="185">
        <f t="shared" ca="1" si="31"/>
        <v>18.213284119763227</v>
      </c>
      <c r="AJ76" s="185">
        <f t="shared" ca="1" si="31"/>
        <v>18.50167164510863</v>
      </c>
      <c r="AK76" s="185">
        <f t="shared" ca="1" si="31"/>
        <v>18.807642960770213</v>
      </c>
      <c r="AL76" s="185">
        <f t="shared" ca="1" si="31"/>
        <v>19.131556771766782</v>
      </c>
      <c r="AM76" s="185">
        <f t="shared" ca="1" si="31"/>
        <v>20.853365278957703</v>
      </c>
      <c r="AN76" s="185">
        <f t="shared" ca="1" si="31"/>
        <v>23.484665576965032</v>
      </c>
      <c r="AO76" s="185">
        <f t="shared" ca="1" si="31"/>
        <v>27.686192417027311</v>
      </c>
      <c r="AP76" s="185">
        <f t="shared" ca="1" si="31"/>
        <v>32.039301222225468</v>
      </c>
    </row>
    <row r="77" spans="1:48">
      <c r="A77" s="57" t="str">
        <f>'[4]TS BYDem'!A16</f>
        <v/>
      </c>
      <c r="B77" s="185" t="s">
        <v>288</v>
      </c>
      <c r="C77" s="185" t="s">
        <v>137</v>
      </c>
      <c r="D77" s="186"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5.9818622422245795</v>
      </c>
      <c r="T77" s="185">
        <f t="shared" ca="1" si="30"/>
        <v>6.0303370891185004</v>
      </c>
      <c r="U77" s="185">
        <f t="shared" ca="1" si="30"/>
        <v>6.0586481149754814</v>
      </c>
      <c r="V77" s="185">
        <f t="shared" ca="1" si="30"/>
        <v>6.0923195670461618</v>
      </c>
      <c r="W77" s="185">
        <f t="shared" ca="1" si="30"/>
        <v>6.1296464924102363</v>
      </c>
      <c r="X77" s="185">
        <f t="shared" ca="1" si="30"/>
        <v>6.1854805516991656</v>
      </c>
      <c r="Y77" s="185">
        <f t="shared" ca="1" si="30"/>
        <v>6.2396349886884455</v>
      </c>
      <c r="Z77" s="185">
        <f t="shared" ca="1" si="30"/>
        <v>6.3303483794645707</v>
      </c>
      <c r="AA77" s="185">
        <f t="shared" ca="1" si="31"/>
        <v>6.3797431304092092</v>
      </c>
      <c r="AB77" s="185">
        <f t="shared" ca="1" si="31"/>
        <v>6.4198840902480887</v>
      </c>
      <c r="AC77" s="185">
        <f t="shared" ca="1" si="31"/>
        <v>6.486854697867261</v>
      </c>
      <c r="AD77" s="185">
        <f t="shared" ca="1" si="31"/>
        <v>6.5574118800548433</v>
      </c>
      <c r="AE77" s="185">
        <f t="shared" ca="1" si="31"/>
        <v>6.6369106226312713</v>
      </c>
      <c r="AF77" s="185">
        <f t="shared" ca="1" si="31"/>
        <v>6.7306490828053294</v>
      </c>
      <c r="AG77" s="185">
        <f t="shared" ca="1" si="31"/>
        <v>6.8187374206095379</v>
      </c>
      <c r="AH77" s="185">
        <f t="shared" ca="1" si="31"/>
        <v>6.9168418594112229</v>
      </c>
      <c r="AI77" s="185">
        <f t="shared" ca="1" si="31"/>
        <v>7.012730277331773</v>
      </c>
      <c r="AJ77" s="185">
        <f t="shared" ca="1" si="31"/>
        <v>7.1237692265567514</v>
      </c>
      <c r="AK77" s="185">
        <f t="shared" ca="1" si="31"/>
        <v>7.2415785296580379</v>
      </c>
      <c r="AL77" s="185">
        <f t="shared" ca="1" si="31"/>
        <v>7.3662963001976589</v>
      </c>
      <c r="AM77" s="185">
        <f t="shared" ca="1" si="31"/>
        <v>8.0292507992735889</v>
      </c>
      <c r="AN77" s="185">
        <f t="shared" ca="1" si="31"/>
        <v>9.0423903927291818</v>
      </c>
      <c r="AO77" s="185">
        <f t="shared" ca="1" si="31"/>
        <v>10.660120302864131</v>
      </c>
      <c r="AP77" s="185">
        <f t="shared" ca="1" si="31"/>
        <v>12.336214395395618</v>
      </c>
    </row>
    <row r="78" spans="1:48">
      <c r="A78" s="57" t="str">
        <f>'[4]TS BYDem'!A17</f>
        <v/>
      </c>
      <c r="B78" s="185" t="s">
        <v>288</v>
      </c>
      <c r="C78" s="185" t="s">
        <v>137</v>
      </c>
      <c r="D78" s="186"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29.351081632761858</v>
      </c>
      <c r="T78" s="185">
        <f t="shared" ca="1" si="30"/>
        <v>29.588932176740617</v>
      </c>
      <c r="U78" s="185">
        <f t="shared" ca="1" si="30"/>
        <v>29.727845310709153</v>
      </c>
      <c r="V78" s="185">
        <f t="shared" ca="1" si="30"/>
        <v>29.893060338805931</v>
      </c>
      <c r="W78" s="185">
        <f t="shared" ca="1" si="30"/>
        <v>30.07621160326125</v>
      </c>
      <c r="X78" s="185">
        <f t="shared" ca="1" si="30"/>
        <v>30.35017144481527</v>
      </c>
      <c r="Y78" s="185">
        <f t="shared" ca="1" si="30"/>
        <v>30.615889917840068</v>
      </c>
      <c r="Z78" s="185">
        <f t="shared" ca="1" si="30"/>
        <v>31.060991464823292</v>
      </c>
      <c r="AA78" s="185">
        <f t="shared" ca="1" si="31"/>
        <v>31.303355683272237</v>
      </c>
      <c r="AB78" s="185">
        <f t="shared" ca="1" si="31"/>
        <v>31.500314513372313</v>
      </c>
      <c r="AC78" s="185">
        <f t="shared" ca="1" si="31"/>
        <v>31.828917829802911</v>
      </c>
      <c r="AD78" s="185">
        <f t="shared" ca="1" si="31"/>
        <v>32.175119318621419</v>
      </c>
      <c r="AE78" s="185">
        <f t="shared" ca="1" si="31"/>
        <v>32.56519417968925</v>
      </c>
      <c r="AF78" s="185">
        <f t="shared" ca="1" si="31"/>
        <v>33.025138773076442</v>
      </c>
      <c r="AG78" s="185">
        <f t="shared" ca="1" si="31"/>
        <v>33.457360026106187</v>
      </c>
      <c r="AH78" s="185">
        <f t="shared" ca="1" si="31"/>
        <v>33.938727077904709</v>
      </c>
      <c r="AI78" s="185">
        <f t="shared" ca="1" si="31"/>
        <v>34.409220825178934</v>
      </c>
      <c r="AJ78" s="185">
        <f t="shared" ca="1" si="31"/>
        <v>34.95405337583734</v>
      </c>
      <c r="AK78" s="185">
        <f t="shared" ca="1" si="31"/>
        <v>35.532105883970445</v>
      </c>
      <c r="AL78" s="185">
        <f t="shared" ca="1" si="31"/>
        <v>36.144056028580117</v>
      </c>
      <c r="AM78" s="185">
        <f t="shared" ca="1" si="31"/>
        <v>39.396961366959822</v>
      </c>
      <c r="AN78" s="185">
        <f t="shared" ca="1" si="31"/>
        <v>44.368112775795929</v>
      </c>
      <c r="AO78" s="185">
        <f t="shared" ca="1" si="31"/>
        <v>52.305795177935863</v>
      </c>
      <c r="AP78" s="185">
        <f t="shared" ca="1" si="31"/>
        <v>60.529851925151512</v>
      </c>
    </row>
    <row r="79" spans="1:48">
      <c r="A79" s="57" t="str">
        <f>'[4]TS BYDem'!A18</f>
        <v/>
      </c>
      <c r="B79" s="185" t="s">
        <v>288</v>
      </c>
      <c r="C79" s="185" t="s">
        <v>137</v>
      </c>
      <c r="D79" s="186"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0.1897787256852024</v>
      </c>
      <c r="T79" s="185">
        <f t="shared" ca="1" si="30"/>
        <v>0.19131662380100595</v>
      </c>
      <c r="U79" s="185">
        <f t="shared" ca="1" si="30"/>
        <v>0.19221481071879437</v>
      </c>
      <c r="V79" s="185">
        <f t="shared" ca="1" si="30"/>
        <v>0.19328306087354347</v>
      </c>
      <c r="W79" s="185">
        <f t="shared" ca="1" si="30"/>
        <v>0.19446728345214742</v>
      </c>
      <c r="X79" s="185">
        <f t="shared" ca="1" si="30"/>
        <v>0.19623865768187967</v>
      </c>
      <c r="Y79" s="185">
        <f t="shared" ca="1" si="30"/>
        <v>0.19795674473000319</v>
      </c>
      <c r="Z79" s="185">
        <f t="shared" ca="1" si="30"/>
        <v>0.20083468992615913</v>
      </c>
      <c r="AA79" s="185">
        <f t="shared" ca="1" si="31"/>
        <v>0.20240177263556056</v>
      </c>
      <c r="AB79" s="185">
        <f t="shared" ca="1" si="31"/>
        <v>0.20367527240829528</v>
      </c>
      <c r="AC79" s="185">
        <f t="shared" ca="1" si="31"/>
        <v>0.20579996135258691</v>
      </c>
      <c r="AD79" s="185">
        <f t="shared" ca="1" si="31"/>
        <v>0.20803843686092932</v>
      </c>
      <c r="AE79" s="185">
        <f t="shared" ca="1" si="31"/>
        <v>0.21056058957003612</v>
      </c>
      <c r="AF79" s="185">
        <f t="shared" ca="1" si="31"/>
        <v>0.21353450718952818</v>
      </c>
      <c r="AG79" s="185">
        <f t="shared" ca="1" si="31"/>
        <v>0.21632917076071623</v>
      </c>
      <c r="AH79" s="185">
        <f t="shared" ca="1" si="31"/>
        <v>0.21944160207824551</v>
      </c>
      <c r="AI79" s="185">
        <f t="shared" ca="1" si="31"/>
        <v>0.22248372859738857</v>
      </c>
      <c r="AJ79" s="185">
        <f t="shared" ca="1" si="31"/>
        <v>0.2260065162230534</v>
      </c>
      <c r="AK79" s="185">
        <f t="shared" ca="1" si="31"/>
        <v>0.22974409801800114</v>
      </c>
      <c r="AL79" s="185">
        <f t="shared" ca="1" si="31"/>
        <v>0.23370085573071411</v>
      </c>
      <c r="AM79" s="185">
        <f t="shared" ca="1" si="31"/>
        <v>0.25473354671008924</v>
      </c>
      <c r="AN79" s="185">
        <f t="shared" ca="1" si="31"/>
        <v>0.28687610252323054</v>
      </c>
      <c r="AO79" s="185">
        <f t="shared" ca="1" si="31"/>
        <v>0.3381997051767871</v>
      </c>
      <c r="AP79" s="185">
        <f t="shared" ca="1" si="31"/>
        <v>0.39137495196930244</v>
      </c>
    </row>
    <row r="80" spans="1:48">
      <c r="A80" s="57" t="str">
        <f>'[4]TS BYDem'!A19</f>
        <v>*</v>
      </c>
      <c r="B80" s="185" t="s">
        <v>288</v>
      </c>
      <c r="C80" s="185" t="s">
        <v>137</v>
      </c>
      <c r="D80" s="186">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6"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24.5131771912</v>
      </c>
      <c r="N81" s="192">
        <f t="shared" si="33"/>
        <v>24.5131771912</v>
      </c>
      <c r="O81" s="192">
        <f>INDEX('[4]TS BYDem'!$O$10:$O$203,MATCH(D81,'[4]TS BYDem'!$D$10:$D$203,0))</f>
        <v>24.5131771912</v>
      </c>
      <c r="P81" s="185">
        <f t="shared" ca="1" si="30"/>
        <v>24.438749021666418</v>
      </c>
      <c r="Q81" s="185">
        <f t="shared" ca="1" si="30"/>
        <v>24.190132646101045</v>
      </c>
      <c r="R81" s="185">
        <f t="shared" ca="1" si="30"/>
        <v>22.279723598995727</v>
      </c>
      <c r="S81" s="185">
        <f t="shared" ca="1" si="30"/>
        <v>24.178471625320519</v>
      </c>
      <c r="T81" s="185">
        <f t="shared" ca="1" si="30"/>
        <v>24.374405209663738</v>
      </c>
      <c r="U81" s="185">
        <f t="shared" ca="1" si="30"/>
        <v>24.48883735598347</v>
      </c>
      <c r="V81" s="185">
        <f t="shared" ca="1" si="30"/>
        <v>24.624936151894815</v>
      </c>
      <c r="W81" s="185">
        <f t="shared" ca="1" si="30"/>
        <v>24.775810239132255</v>
      </c>
      <c r="X81" s="185">
        <f t="shared" ca="1" si="30"/>
        <v>25.001489494785222</v>
      </c>
      <c r="Y81" s="185">
        <f t="shared" ca="1" si="30"/>
        <v>25.220379777628573</v>
      </c>
      <c r="Z81" s="185">
        <f t="shared" ca="1" si="30"/>
        <v>25.587040034268234</v>
      </c>
      <c r="AA81" s="185">
        <f t="shared" ca="1" si="31"/>
        <v>25.786691837635502</v>
      </c>
      <c r="AB81" s="185">
        <f t="shared" ca="1" si="31"/>
        <v>25.948940150815737</v>
      </c>
      <c r="AC81" s="185">
        <f t="shared" ca="1" si="31"/>
        <v>26.219632933511523</v>
      </c>
      <c r="AD81" s="185">
        <f t="shared" ca="1" si="31"/>
        <v>26.504822521369803</v>
      </c>
      <c r="AE81" s="185">
        <f t="shared" ca="1" si="31"/>
        <v>26.826153574108659</v>
      </c>
      <c r="AF81" s="185">
        <f t="shared" ca="1" si="31"/>
        <v>27.205041052245708</v>
      </c>
      <c r="AG81" s="185">
        <f t="shared" ca="1" si="31"/>
        <v>27.561090939367254</v>
      </c>
      <c r="AH81" s="185">
        <f t="shared" ca="1" si="31"/>
        <v>27.957625545788147</v>
      </c>
      <c r="AI81" s="185">
        <f t="shared" ca="1" si="31"/>
        <v>28.345203075662305</v>
      </c>
      <c r="AJ81" s="185">
        <f t="shared" ca="1" si="31"/>
        <v>28.79401850711616</v>
      </c>
      <c r="AK81" s="185">
        <f t="shared" ca="1" si="31"/>
        <v>29.270199464966826</v>
      </c>
      <c r="AL81" s="185">
        <f t="shared" ca="1" si="31"/>
        <v>29.774304199255063</v>
      </c>
      <c r="AM81" s="185">
        <f t="shared" ca="1" si="31"/>
        <v>32.453942394805495</v>
      </c>
      <c r="AN81" s="185">
        <f t="shared" ca="1" si="31"/>
        <v>36.549016122839888</v>
      </c>
      <c r="AO81" s="185">
        <f t="shared" ca="1" si="31"/>
        <v>43.087822124344207</v>
      </c>
      <c r="AP81" s="185">
        <f t="shared" ca="1" si="31"/>
        <v>49.862534047928897</v>
      </c>
    </row>
    <row r="82" spans="1:42">
      <c r="A82" s="57" t="str">
        <f>'[4]TS BYDem'!A21</f>
        <v>*</v>
      </c>
      <c r="B82" s="185" t="s">
        <v>288</v>
      </c>
      <c r="C82" s="185" t="s">
        <v>137</v>
      </c>
      <c r="D82" s="186"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21.934262753440358</v>
      </c>
      <c r="T82" s="185">
        <f t="shared" ca="1" si="30"/>
        <v>22.112010081220451</v>
      </c>
      <c r="U82" s="185">
        <f t="shared" ca="1" si="30"/>
        <v>22.215820810190952</v>
      </c>
      <c r="V82" s="185">
        <f t="shared" ca="1" si="30"/>
        <v>22.339287123372635</v>
      </c>
      <c r="W82" s="185">
        <f t="shared" ca="1" si="30"/>
        <v>22.476157307867087</v>
      </c>
      <c r="X82" s="185">
        <f t="shared" ca="1" si="30"/>
        <v>22.680889359098526</v>
      </c>
      <c r="Y82" s="185">
        <f t="shared" ca="1" si="30"/>
        <v>22.879462579625542</v>
      </c>
      <c r="Z82" s="185">
        <f t="shared" ca="1" si="30"/>
        <v>23.212089990282713</v>
      </c>
      <c r="AA82" s="185">
        <f t="shared" ca="1" si="31"/>
        <v>23.393210417666129</v>
      </c>
      <c r="AB82" s="185">
        <f t="shared" ca="1" si="31"/>
        <v>23.540399089793397</v>
      </c>
      <c r="AC82" s="185">
        <f t="shared" ca="1" si="31"/>
        <v>23.785966581118672</v>
      </c>
      <c r="AD82" s="185">
        <f t="shared" ca="1" si="31"/>
        <v>24.044685306254216</v>
      </c>
      <c r="AE82" s="185">
        <f t="shared" ca="1" si="31"/>
        <v>24.336190900604215</v>
      </c>
      <c r="AF82" s="185">
        <f t="shared" ca="1" si="31"/>
        <v>24.679910620701961</v>
      </c>
      <c r="AG82" s="185">
        <f t="shared" ca="1" si="31"/>
        <v>25.002912500162289</v>
      </c>
      <c r="AH82" s="185">
        <f t="shared" ca="1" si="31"/>
        <v>25.362641369002759</v>
      </c>
      <c r="AI82" s="185">
        <f t="shared" ca="1" si="31"/>
        <v>25.714244543484902</v>
      </c>
      <c r="AJ82" s="185">
        <f t="shared" ca="1" si="31"/>
        <v>26.121401610890192</v>
      </c>
      <c r="AK82" s="185">
        <f t="shared" ca="1" si="31"/>
        <v>26.553384178255758</v>
      </c>
      <c r="AL82" s="185">
        <f t="shared" ca="1" si="31"/>
        <v>27.010698679704724</v>
      </c>
      <c r="AM82" s="185">
        <f t="shared" ca="1" si="31"/>
        <v>29.441616943529382</v>
      </c>
      <c r="AN82" s="185">
        <f t="shared" ca="1" si="31"/>
        <v>33.156592171796163</v>
      </c>
      <c r="AO82" s="185">
        <f t="shared" ca="1" si="31"/>
        <v>39.088476169814051</v>
      </c>
      <c r="AP82" s="185">
        <f t="shared" ca="1" si="31"/>
        <v>45.234369661905362</v>
      </c>
    </row>
    <row r="83" spans="1:42">
      <c r="A83" s="57" t="str">
        <f>'[4]TS BYDem'!A22</f>
        <v>*</v>
      </c>
      <c r="B83" s="185" t="s">
        <v>288</v>
      </c>
      <c r="C83" s="185" t="s">
        <v>137</v>
      </c>
      <c r="D83" s="186"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21.934262753440358</v>
      </c>
      <c r="T83" s="185">
        <f t="shared" ca="1" si="30"/>
        <v>22.112010081220451</v>
      </c>
      <c r="U83" s="185">
        <f t="shared" ca="1" si="30"/>
        <v>22.215820810190952</v>
      </c>
      <c r="V83" s="185">
        <f t="shared" ca="1" si="30"/>
        <v>22.339287123372635</v>
      </c>
      <c r="W83" s="185">
        <f t="shared" ca="1" si="30"/>
        <v>22.476157307867087</v>
      </c>
      <c r="X83" s="185">
        <f t="shared" ca="1" si="30"/>
        <v>22.680889359098526</v>
      </c>
      <c r="Y83" s="185">
        <f t="shared" ca="1" si="30"/>
        <v>22.879462579625542</v>
      </c>
      <c r="Z83" s="185">
        <f t="shared" ca="1" si="30"/>
        <v>23.212089990282713</v>
      </c>
      <c r="AA83" s="185">
        <f t="shared" ca="1" si="31"/>
        <v>23.393210417666129</v>
      </c>
      <c r="AB83" s="185">
        <f t="shared" ca="1" si="31"/>
        <v>23.540399089793397</v>
      </c>
      <c r="AC83" s="185">
        <f t="shared" ca="1" si="31"/>
        <v>23.785966581118672</v>
      </c>
      <c r="AD83" s="185">
        <f t="shared" ca="1" si="31"/>
        <v>24.044685306254216</v>
      </c>
      <c r="AE83" s="185">
        <f t="shared" ca="1" si="31"/>
        <v>24.336190900604215</v>
      </c>
      <c r="AF83" s="185">
        <f t="shared" ca="1" si="31"/>
        <v>24.679910620701961</v>
      </c>
      <c r="AG83" s="185">
        <f t="shared" ca="1" si="31"/>
        <v>25.002912500162289</v>
      </c>
      <c r="AH83" s="185">
        <f t="shared" ca="1" si="31"/>
        <v>25.362641369002759</v>
      </c>
      <c r="AI83" s="185">
        <f t="shared" ca="1" si="31"/>
        <v>25.714244543484902</v>
      </c>
      <c r="AJ83" s="185">
        <f t="shared" ca="1" si="31"/>
        <v>26.121401610890192</v>
      </c>
      <c r="AK83" s="185">
        <f t="shared" ca="1" si="31"/>
        <v>26.553384178255758</v>
      </c>
      <c r="AL83" s="185">
        <f t="shared" ca="1" si="31"/>
        <v>27.010698679704724</v>
      </c>
      <c r="AM83" s="185">
        <f t="shared" ca="1" si="31"/>
        <v>29.441616943529382</v>
      </c>
      <c r="AN83" s="185">
        <f t="shared" ca="1" si="31"/>
        <v>33.156592171796163</v>
      </c>
      <c r="AO83" s="185">
        <f t="shared" ca="1" si="31"/>
        <v>39.088476169814051</v>
      </c>
      <c r="AP83" s="185">
        <f t="shared" ca="1" si="31"/>
        <v>45.234369661905362</v>
      </c>
    </row>
    <row r="84" spans="1:42">
      <c r="A84" s="57" t="str">
        <f>'[4]TS BYDem'!A23</f>
        <v>*</v>
      </c>
      <c r="B84" s="185" t="s">
        <v>288</v>
      </c>
      <c r="C84" s="185" t="s">
        <v>137</v>
      </c>
      <c r="D84" s="186"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21.934262753440358</v>
      </c>
      <c r="T84" s="185">
        <f t="shared" ca="1" si="30"/>
        <v>22.112010081220451</v>
      </c>
      <c r="U84" s="185">
        <f t="shared" ca="1" si="30"/>
        <v>22.215820810190952</v>
      </c>
      <c r="V84" s="185">
        <f t="shared" ca="1" si="30"/>
        <v>22.339287123372635</v>
      </c>
      <c r="W84" s="185">
        <f t="shared" ca="1" si="30"/>
        <v>22.476157307867087</v>
      </c>
      <c r="X84" s="185">
        <f t="shared" ca="1" si="30"/>
        <v>22.680889359098526</v>
      </c>
      <c r="Y84" s="185">
        <f t="shared" ca="1" si="30"/>
        <v>22.879462579625542</v>
      </c>
      <c r="Z84" s="185">
        <f t="shared" ca="1" si="30"/>
        <v>23.212089990282713</v>
      </c>
      <c r="AA84" s="185">
        <f t="shared" ca="1" si="31"/>
        <v>23.393210417666129</v>
      </c>
      <c r="AB84" s="185">
        <f t="shared" ca="1" si="31"/>
        <v>23.540399089793397</v>
      </c>
      <c r="AC84" s="185">
        <f t="shared" ca="1" si="31"/>
        <v>23.785966581118672</v>
      </c>
      <c r="AD84" s="185">
        <f t="shared" ca="1" si="31"/>
        <v>24.044685306254216</v>
      </c>
      <c r="AE84" s="185">
        <f t="shared" ca="1" si="31"/>
        <v>24.336190900604215</v>
      </c>
      <c r="AF84" s="185">
        <f t="shared" ca="1" si="31"/>
        <v>24.679910620701961</v>
      </c>
      <c r="AG84" s="185">
        <f t="shared" ca="1" si="31"/>
        <v>25.002912500162289</v>
      </c>
      <c r="AH84" s="185">
        <f t="shared" ca="1" si="31"/>
        <v>25.362641369002759</v>
      </c>
      <c r="AI84" s="185">
        <f t="shared" ca="1" si="31"/>
        <v>25.714244543484902</v>
      </c>
      <c r="AJ84" s="185">
        <f t="shared" ca="1" si="31"/>
        <v>26.121401610890192</v>
      </c>
      <c r="AK84" s="185">
        <f t="shared" ca="1" si="31"/>
        <v>26.553384178255758</v>
      </c>
      <c r="AL84" s="185">
        <f t="shared" ca="1" si="31"/>
        <v>27.010698679704724</v>
      </c>
      <c r="AM84" s="185">
        <f t="shared" ca="1" si="31"/>
        <v>29.441616943529382</v>
      </c>
      <c r="AN84" s="185">
        <f t="shared" ca="1" si="31"/>
        <v>33.156592171796163</v>
      </c>
      <c r="AO84" s="185">
        <f t="shared" ca="1" si="31"/>
        <v>39.088476169814051</v>
      </c>
      <c r="AP84" s="185">
        <f t="shared" ca="1" si="31"/>
        <v>45.234369661905362</v>
      </c>
    </row>
    <row r="85" spans="1:42">
      <c r="A85" s="57" t="str">
        <f>'[4]TS BYDem'!A24</f>
        <v>*</v>
      </c>
      <c r="B85" s="185" t="s">
        <v>288</v>
      </c>
      <c r="C85" s="185" t="s">
        <v>137</v>
      </c>
      <c r="D85" s="186"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21.934262753440358</v>
      </c>
      <c r="T85" s="185">
        <f t="shared" ca="1" si="30"/>
        <v>22.112010081220451</v>
      </c>
      <c r="U85" s="185">
        <f t="shared" ca="1" si="30"/>
        <v>22.215820810190952</v>
      </c>
      <c r="V85" s="185">
        <f t="shared" ca="1" si="30"/>
        <v>22.339287123372635</v>
      </c>
      <c r="W85" s="185">
        <f t="shared" ca="1" si="30"/>
        <v>22.476157307867087</v>
      </c>
      <c r="X85" s="185">
        <f t="shared" ca="1" si="30"/>
        <v>22.680889359098526</v>
      </c>
      <c r="Y85" s="185">
        <f t="shared" ca="1" si="30"/>
        <v>22.879462579625542</v>
      </c>
      <c r="Z85" s="185">
        <f t="shared" ca="1" si="30"/>
        <v>23.212089990282713</v>
      </c>
      <c r="AA85" s="185">
        <f t="shared" ca="1" si="31"/>
        <v>23.393210417666129</v>
      </c>
      <c r="AB85" s="185">
        <f t="shared" ca="1" si="31"/>
        <v>23.540399089793397</v>
      </c>
      <c r="AC85" s="185">
        <f t="shared" ca="1" si="31"/>
        <v>23.785966581118672</v>
      </c>
      <c r="AD85" s="185">
        <f t="shared" ca="1" si="31"/>
        <v>24.044685306254216</v>
      </c>
      <c r="AE85" s="185">
        <f t="shared" ca="1" si="31"/>
        <v>24.336190900604215</v>
      </c>
      <c r="AF85" s="185">
        <f t="shared" ca="1" si="31"/>
        <v>24.679910620701961</v>
      </c>
      <c r="AG85" s="185">
        <f t="shared" ca="1" si="31"/>
        <v>25.002912500162289</v>
      </c>
      <c r="AH85" s="185">
        <f t="shared" ca="1" si="31"/>
        <v>25.362641369002759</v>
      </c>
      <c r="AI85" s="185">
        <f t="shared" ca="1" si="31"/>
        <v>25.714244543484902</v>
      </c>
      <c r="AJ85" s="185">
        <f t="shared" ca="1" si="31"/>
        <v>26.121401610890192</v>
      </c>
      <c r="AK85" s="185">
        <f t="shared" ca="1" si="31"/>
        <v>26.553384178255758</v>
      </c>
      <c r="AL85" s="185">
        <f t="shared" ca="1" si="31"/>
        <v>27.010698679704724</v>
      </c>
      <c r="AM85" s="185">
        <f t="shared" ca="1" si="31"/>
        <v>29.441616943529382</v>
      </c>
      <c r="AN85" s="185">
        <f t="shared" ca="1" si="31"/>
        <v>33.156592171796163</v>
      </c>
      <c r="AO85" s="185">
        <f t="shared" ca="1" si="31"/>
        <v>39.088476169814051</v>
      </c>
      <c r="AP85" s="185">
        <f t="shared" ca="1" si="31"/>
        <v>45.234369661905362</v>
      </c>
    </row>
    <row r="86" spans="1:42">
      <c r="A86" s="57" t="str">
        <f>'[4]TS BYDem'!A25</f>
        <v>*</v>
      </c>
      <c r="B86" s="185" t="s">
        <v>288</v>
      </c>
      <c r="C86" s="185" t="s">
        <v>137</v>
      </c>
      <c r="D86" s="186"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21.934262753440358</v>
      </c>
      <c r="T86" s="185">
        <f t="shared" ca="1" si="30"/>
        <v>22.112010081220451</v>
      </c>
      <c r="U86" s="185">
        <f t="shared" ca="1" si="30"/>
        <v>22.215820810190952</v>
      </c>
      <c r="V86" s="185">
        <f t="shared" ca="1" si="30"/>
        <v>22.339287123372635</v>
      </c>
      <c r="W86" s="185">
        <f t="shared" ca="1" si="30"/>
        <v>22.476157307867087</v>
      </c>
      <c r="X86" s="185">
        <f t="shared" ca="1" si="30"/>
        <v>22.680889359098526</v>
      </c>
      <c r="Y86" s="185">
        <f t="shared" ca="1" si="30"/>
        <v>22.879462579625542</v>
      </c>
      <c r="Z86" s="185">
        <f t="shared" ca="1" si="30"/>
        <v>23.212089990282713</v>
      </c>
      <c r="AA86" s="185">
        <f t="shared" ca="1" si="31"/>
        <v>23.393210417666129</v>
      </c>
      <c r="AB86" s="185">
        <f t="shared" ca="1" si="31"/>
        <v>23.540399089793397</v>
      </c>
      <c r="AC86" s="185">
        <f t="shared" ca="1" si="31"/>
        <v>23.785966581118672</v>
      </c>
      <c r="AD86" s="185">
        <f t="shared" ca="1" si="31"/>
        <v>24.044685306254216</v>
      </c>
      <c r="AE86" s="185">
        <f t="shared" ca="1" si="31"/>
        <v>24.336190900604215</v>
      </c>
      <c r="AF86" s="185">
        <f t="shared" ca="1" si="31"/>
        <v>24.679910620701961</v>
      </c>
      <c r="AG86" s="185">
        <f t="shared" ca="1" si="31"/>
        <v>25.002912500162289</v>
      </c>
      <c r="AH86" s="185">
        <f t="shared" ca="1" si="31"/>
        <v>25.362641369002759</v>
      </c>
      <c r="AI86" s="185">
        <f t="shared" ca="1" si="31"/>
        <v>25.714244543484902</v>
      </c>
      <c r="AJ86" s="185">
        <f t="shared" ca="1" si="31"/>
        <v>26.121401610890192</v>
      </c>
      <c r="AK86" s="185">
        <f t="shared" ca="1" si="31"/>
        <v>26.553384178255758</v>
      </c>
      <c r="AL86" s="185">
        <f t="shared" ca="1" si="31"/>
        <v>27.010698679704724</v>
      </c>
      <c r="AM86" s="185">
        <f t="shared" ca="1" si="31"/>
        <v>29.441616943529382</v>
      </c>
      <c r="AN86" s="185">
        <f t="shared" ca="1" si="31"/>
        <v>33.156592171796163</v>
      </c>
      <c r="AO86" s="185">
        <f t="shared" ca="1" si="31"/>
        <v>39.088476169814051</v>
      </c>
      <c r="AP86" s="185">
        <f t="shared" ref="AP86:AP90" ca="1" si="35">AP$70/AO$70*AO86</f>
        <v>45.234369661905362</v>
      </c>
    </row>
    <row r="87" spans="1:42">
      <c r="A87" s="57" t="str">
        <f>'[4]TS BYDem'!A26</f>
        <v>*</v>
      </c>
      <c r="B87" s="185" t="s">
        <v>288</v>
      </c>
      <c r="C87" s="185" t="s">
        <v>137</v>
      </c>
      <c r="D87" s="186">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6"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29.931000000000001</v>
      </c>
      <c r="N88" s="192">
        <f t="shared" ref="N88" si="39">O88</f>
        <v>29.931000000000001</v>
      </c>
      <c r="O88" s="192">
        <f>INDEX('[4]TS BYDem'!$O$10:$O$203,MATCH(D88,'[4]TS BYDem'!$D$10:$D$203,0))</f>
        <v>29.931000000000001</v>
      </c>
      <c r="P88" s="185">
        <f t="shared" ca="1" si="36"/>
        <v>29.840121958164225</v>
      </c>
      <c r="Q88" s="185">
        <f t="shared" ca="1" si="36"/>
        <v>29.536557198728694</v>
      </c>
      <c r="R88" s="185">
        <f t="shared" ca="1" si="36"/>
        <v>27.203915748666624</v>
      </c>
      <c r="S88" s="185">
        <f t="shared" ca="1" si="36"/>
        <v>29.52231889700797</v>
      </c>
      <c r="T88" s="185">
        <f t="shared" ca="1" si="36"/>
        <v>29.761557085808814</v>
      </c>
      <c r="U88" s="185">
        <f t="shared" ca="1" si="36"/>
        <v>29.901280653454929</v>
      </c>
      <c r="V88" s="185">
        <f t="shared" ca="1" si="36"/>
        <v>30.06745956321636</v>
      </c>
      <c r="W88" s="185">
        <f t="shared" ca="1" si="36"/>
        <v>30.251679351205528</v>
      </c>
      <c r="X88" s="185">
        <f t="shared" ca="1" si="36"/>
        <v>30.527237502980885</v>
      </c>
      <c r="Y88" s="185">
        <f t="shared" ca="1" si="36"/>
        <v>30.794506205225503</v>
      </c>
      <c r="Z88" s="185">
        <f t="shared" ca="1" si="36"/>
        <v>31.242204520946952</v>
      </c>
      <c r="AA88" s="185">
        <f t="shared" ca="1" si="37"/>
        <v>31.485982717464495</v>
      </c>
      <c r="AB88" s="185">
        <f t="shared" ca="1" si="37"/>
        <v>31.684090625873079</v>
      </c>
      <c r="AC88" s="185">
        <f t="shared" ca="1" si="37"/>
        <v>32.01461104824314</v>
      </c>
      <c r="AD88" s="185">
        <f t="shared" ca="1" si="37"/>
        <v>32.362832312569921</v>
      </c>
      <c r="AE88" s="185">
        <f t="shared" ca="1" si="37"/>
        <v>32.755182910964784</v>
      </c>
      <c r="AF88" s="185">
        <f t="shared" ca="1" si="37"/>
        <v>33.217810868967355</v>
      </c>
      <c r="AG88" s="185">
        <f t="shared" ca="1" si="37"/>
        <v>33.652553745760194</v>
      </c>
      <c r="AH88" s="185">
        <f t="shared" ca="1" si="37"/>
        <v>34.136729143025491</v>
      </c>
      <c r="AI88" s="185">
        <f t="shared" ca="1" si="37"/>
        <v>34.60996779977652</v>
      </c>
      <c r="AJ88" s="185">
        <f t="shared" ca="1" si="37"/>
        <v>35.157978960225677</v>
      </c>
      <c r="AK88" s="185">
        <f t="shared" ca="1" si="37"/>
        <v>35.739403886837998</v>
      </c>
      <c r="AL88" s="185">
        <f t="shared" ca="1" si="37"/>
        <v>36.354924212265168</v>
      </c>
      <c r="AM88" s="185">
        <f t="shared" ca="1" si="37"/>
        <v>39.626807338856061</v>
      </c>
      <c r="AN88" s="185">
        <f t="shared" ca="1" si="37"/>
        <v>44.626960962263098</v>
      </c>
      <c r="AO88" s="185">
        <f t="shared" ca="1" si="37"/>
        <v>52.610952629458524</v>
      </c>
      <c r="AP88" s="185">
        <f t="shared" ca="1" si="35"/>
        <v>60.882989379456284</v>
      </c>
    </row>
    <row r="89" spans="1:42">
      <c r="A89" s="57" t="str">
        <f>'[4]TS BYDem'!A28</f>
        <v>*</v>
      </c>
      <c r="B89" s="185" t="s">
        <v>288</v>
      </c>
      <c r="C89" s="185" t="s">
        <v>137</v>
      </c>
      <c r="D89" s="186"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6">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218.18268477611747</v>
      </c>
      <c r="T91" s="5">
        <f t="shared" ca="1" si="40"/>
        <v>217.42795780581591</v>
      </c>
      <c r="U91" s="5">
        <f t="shared" ca="1" si="40"/>
        <v>215.88878447255377</v>
      </c>
      <c r="V91" s="5">
        <f t="shared" ca="1" si="40"/>
        <v>214.48860481856957</v>
      </c>
      <c r="W91" s="5">
        <f t="shared" ca="1" si="40"/>
        <v>213.16044426905108</v>
      </c>
      <c r="X91" s="5">
        <f t="shared" ca="1" si="40"/>
        <v>215.1020917846312</v>
      </c>
      <c r="Y91" s="5">
        <f t="shared" ca="1" si="40"/>
        <v>216.98532989013509</v>
      </c>
      <c r="Z91" s="5">
        <f t="shared" ca="1" si="40"/>
        <v>220.13991746756449</v>
      </c>
      <c r="AA91" s="5">
        <f t="shared" ca="1" si="40"/>
        <v>221.85763594757069</v>
      </c>
      <c r="AB91" s="5">
        <f ca="1">SUMIF($B$10:$B$22,$D91,AB$10:AB$22)*SUMIF($B$10:$B$22,$D91,AB$40:AB$53)</f>
        <v>238.53591715334309</v>
      </c>
      <c r="AC91" s="5">
        <f t="shared" ca="1" si="40"/>
        <v>225.58247543610943</v>
      </c>
      <c r="AD91" s="5">
        <f t="shared" ca="1" si="40"/>
        <v>228.036124324361</v>
      </c>
      <c r="AE91" s="5">
        <f t="shared" ca="1" si="40"/>
        <v>230.80071887437379</v>
      </c>
      <c r="AF91" s="5">
        <f t="shared" ca="1" si="40"/>
        <v>234.06050422097414</v>
      </c>
      <c r="AG91" s="5">
        <f t="shared" ca="1" si="40"/>
        <v>237.12380473014983</v>
      </c>
      <c r="AH91" s="5">
        <f t="shared" ca="1" si="40"/>
        <v>240.53541839916426</v>
      </c>
      <c r="AI91" s="5">
        <f t="shared" ca="1" si="40"/>
        <v>243.86996922350778</v>
      </c>
      <c r="AJ91" s="5">
        <f t="shared" ca="1" si="40"/>
        <v>247.73138468641775</v>
      </c>
      <c r="AK91" s="5">
        <f t="shared" ca="1" si="40"/>
        <v>251.8282414006168</v>
      </c>
      <c r="AL91" s="5">
        <f t="shared" ca="1" si="40"/>
        <v>256.16534231000674</v>
      </c>
      <c r="AM91" s="5">
        <f t="shared" ca="1" si="40"/>
        <v>279.21979997378378</v>
      </c>
      <c r="AN91" s="5">
        <f t="shared" ca="1" si="40"/>
        <v>314.45205783970874</v>
      </c>
      <c r="AO91" s="5">
        <f t="shared" ca="1" si="40"/>
        <v>370.70914000238736</v>
      </c>
      <c r="AP91" s="5">
        <f t="shared" ca="1" si="40"/>
        <v>428.99585553208817</v>
      </c>
    </row>
    <row r="92" spans="1:42">
      <c r="A92" s="57" t="str">
        <f>'[4]TS BYDem'!A31</f>
        <v>*</v>
      </c>
      <c r="B92" s="185" t="s">
        <v>288</v>
      </c>
      <c r="C92" s="185" t="s">
        <v>137</v>
      </c>
      <c r="D92" s="186"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6"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6"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6"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6"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6"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6"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6"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6"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6">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6"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6"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6"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6"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6"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6"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6">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6"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6"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6">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12.896233258567154</v>
      </c>
      <c r="T112" s="5">
        <f t="shared" ca="1" si="46"/>
        <v>13.051621488041592</v>
      </c>
      <c r="U112" s="5">
        <f t="shared" ca="1" si="46"/>
        <v>13.187876843963824</v>
      </c>
      <c r="V112" s="5">
        <f t="shared" ca="1" si="46"/>
        <v>13.336818625368904</v>
      </c>
      <c r="W112" s="5">
        <f t="shared" ca="1" si="46"/>
        <v>13.544215847100945</v>
      </c>
      <c r="X112" s="5">
        <f t="shared" ca="1" si="46"/>
        <v>13.672838505005839</v>
      </c>
      <c r="Y112" s="5">
        <f t="shared" ca="1" si="46"/>
        <v>13.809907998789397</v>
      </c>
      <c r="Z112" s="5">
        <f t="shared" ca="1" si="46"/>
        <v>14.148590685095035</v>
      </c>
      <c r="AA112" s="5">
        <f t="shared" ca="1" si="46"/>
        <v>14.223748432135478</v>
      </c>
      <c r="AB112" s="5">
        <f ca="1">SUMIF($B$10:$B$22,$D112,AB$10:AB$22)*SUMIF($B$10:$B$22,$D112,AB$40:AB$53)</f>
        <v>14.29584968859942</v>
      </c>
      <c r="AC112" s="5">
        <f t="shared" ca="1" si="46"/>
        <v>14.432089940204603</v>
      </c>
      <c r="AD112" s="5">
        <f t="shared" ca="1" si="46"/>
        <v>14.596042989235844</v>
      </c>
      <c r="AE112" s="5">
        <f t="shared" ca="1" si="46"/>
        <v>14.798599022030382</v>
      </c>
      <c r="AF112" s="5">
        <f t="shared" ca="1" si="46"/>
        <v>15.042116568115112</v>
      </c>
      <c r="AG112" s="5">
        <f t="shared" ca="1" si="46"/>
        <v>15.268713422648073</v>
      </c>
      <c r="AH112" s="5">
        <f t="shared" ca="1" si="46"/>
        <v>15.509396067706662</v>
      </c>
      <c r="AI112" s="5">
        <f t="shared" ca="1" si="46"/>
        <v>15.779630800716381</v>
      </c>
      <c r="AJ112" s="5">
        <f t="shared" ca="1" si="46"/>
        <v>16.070439525198701</v>
      </c>
      <c r="AK112" s="5">
        <f t="shared" ca="1" si="46"/>
        <v>16.375922345222477</v>
      </c>
      <c r="AL112" s="5">
        <f t="shared" ca="1" si="46"/>
        <v>16.695283869310067</v>
      </c>
      <c r="AM112" s="5">
        <f t="shared" ca="1" si="46"/>
        <v>18.414945755245864</v>
      </c>
      <c r="AN112" s="5">
        <f t="shared" ca="1" si="46"/>
        <v>20.846608408402634</v>
      </c>
      <c r="AO112" s="5">
        <f t="shared" ca="1" si="46"/>
        <v>24.879266152958394</v>
      </c>
      <c r="AP112" s="5">
        <f t="shared" ca="1" si="46"/>
        <v>29.030590692050964</v>
      </c>
    </row>
    <row r="113" spans="1:42">
      <c r="A113" s="57" t="str">
        <f>'[4]TS BYDem'!A52</f>
        <v>*</v>
      </c>
      <c r="B113" s="185" t="s">
        <v>288</v>
      </c>
      <c r="C113" s="185" t="s">
        <v>137</v>
      </c>
      <c r="D113" s="186"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6"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6"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6"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6"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6"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6"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6"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6"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6"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6"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6"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6"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6"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6"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6"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6">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6"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6"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6">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57.393153546209277</v>
      </c>
      <c r="T133" s="3">
        <f t="shared" ca="1" si="52"/>
        <v>57.824585684345159</v>
      </c>
      <c r="U133" s="5">
        <f t="shared" ca="1" si="52"/>
        <v>58.03905929848554</v>
      </c>
      <c r="V133" s="5">
        <f t="shared" ca="1" si="52"/>
        <v>58.351635601564986</v>
      </c>
      <c r="W133" s="5">
        <f t="shared" ca="1" si="52"/>
        <v>58.686392022869178</v>
      </c>
      <c r="X133" s="5">
        <f t="shared" ca="1" si="52"/>
        <v>59.779194464586418</v>
      </c>
      <c r="Y133" s="5">
        <f t="shared" ca="1" si="52"/>
        <v>60.915731758953171</v>
      </c>
      <c r="Z133" s="5">
        <f t="shared" ca="1" si="52"/>
        <v>62.233408298367891</v>
      </c>
      <c r="AA133" s="5">
        <f t="shared" ca="1" si="52"/>
        <v>63.339811719282032</v>
      </c>
      <c r="AB133" s="5">
        <f ca="1">SUMIF($B$10:$B$22,$D133,AB$10:AB$22)*SUMIF($B$10:$B$22,$D133,AB$40:AB$53)</f>
        <v>64.504003397577947</v>
      </c>
      <c r="AC133" s="5">
        <f t="shared" ca="1" si="52"/>
        <v>66.126618980826024</v>
      </c>
      <c r="AD133" s="5">
        <f t="shared" ca="1" si="52"/>
        <v>67.880442787202909</v>
      </c>
      <c r="AE133" s="5">
        <f t="shared" ca="1" si="52"/>
        <v>69.777044631864641</v>
      </c>
      <c r="AF133" s="5">
        <f t="shared" ca="1" si="52"/>
        <v>71.870819882584584</v>
      </c>
      <c r="AG133" s="5">
        <f t="shared" ca="1" si="52"/>
        <v>73.946774069968839</v>
      </c>
      <c r="AH133" s="5">
        <f t="shared" ca="1" si="52"/>
        <v>76.13553863912297</v>
      </c>
      <c r="AI133" s="5">
        <f t="shared" ca="1" si="52"/>
        <v>78.37444320935424</v>
      </c>
      <c r="AJ133" s="5">
        <f t="shared" ca="1" si="52"/>
        <v>80.769971586473417</v>
      </c>
      <c r="AK133" s="5">
        <f t="shared" ca="1" si="52"/>
        <v>83.250082653817003</v>
      </c>
      <c r="AL133" s="5">
        <f t="shared" ca="1" si="52"/>
        <v>85.817619301429545</v>
      </c>
      <c r="AM133" s="5">
        <f t="shared" ca="1" si="52"/>
        <v>99.289589496194566</v>
      </c>
      <c r="AN133" s="5">
        <f t="shared" ca="1" si="52"/>
        <v>116.23404416977255</v>
      </c>
      <c r="AO133" s="5">
        <f t="shared" ca="1" si="52"/>
        <v>146.07172162497955</v>
      </c>
      <c r="AP133" s="5">
        <f t="shared" ca="1" si="52"/>
        <v>176.48814649332235</v>
      </c>
    </row>
    <row r="134" spans="1:42">
      <c r="A134" s="57" t="str">
        <f>'[4]TS BYDem'!A73</f>
        <v/>
      </c>
      <c r="B134" s="185" t="s">
        <v>288</v>
      </c>
      <c r="C134" s="185" t="s">
        <v>137</v>
      </c>
      <c r="D134" s="186"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0.81160029335782813</v>
      </c>
      <c r="T134" s="185">
        <f t="shared" ca="1" si="53"/>
        <v>0.81770120310472261</v>
      </c>
      <c r="U134" s="185">
        <f t="shared" ca="1" si="53"/>
        <v>0.82073408834274497</v>
      </c>
      <c r="V134" s="185">
        <f t="shared" ca="1" si="53"/>
        <v>0.82515425004498932</v>
      </c>
      <c r="W134" s="185">
        <f t="shared" ca="1" si="53"/>
        <v>0.82988806223245104</v>
      </c>
      <c r="X134" s="185">
        <f t="shared" ca="1" si="53"/>
        <v>0.84534145218367185</v>
      </c>
      <c r="Y134" s="185">
        <f t="shared" ca="1" si="53"/>
        <v>0.86141329951259582</v>
      </c>
      <c r="Z134" s="185">
        <f t="shared" ca="1" si="53"/>
        <v>0.88004664861195636</v>
      </c>
      <c r="AA134" s="185">
        <f t="shared" ca="1" si="53"/>
        <v>0.89569237088897058</v>
      </c>
      <c r="AB134" s="185">
        <f t="shared" ref="AA134:AP149" ca="1" si="56">AB$133/AA$133*AA134</f>
        <v>0.91215528064821516</v>
      </c>
      <c r="AC134" s="185">
        <f t="shared" ca="1" si="56"/>
        <v>0.9351007924732595</v>
      </c>
      <c r="AD134" s="185">
        <f t="shared" ca="1" si="56"/>
        <v>0.95990172826096443</v>
      </c>
      <c r="AE134" s="185">
        <f t="shared" ca="1" si="56"/>
        <v>0.98672169751515648</v>
      </c>
      <c r="AF134" s="185">
        <f t="shared" ca="1" si="56"/>
        <v>1.0163299086468465</v>
      </c>
      <c r="AG134" s="185">
        <f t="shared" ca="1" si="56"/>
        <v>1.0456861109702114</v>
      </c>
      <c r="AH134" s="185">
        <f t="shared" ca="1" si="56"/>
        <v>1.0766375721926107</v>
      </c>
      <c r="AI134" s="185">
        <f t="shared" ca="1" si="56"/>
        <v>1.1082980664105642</v>
      </c>
      <c r="AJ134" s="185">
        <f t="shared" ca="1" si="56"/>
        <v>1.1421733880036105</v>
      </c>
      <c r="AK134" s="185">
        <f t="shared" ca="1" si="56"/>
        <v>1.1772447988853183</v>
      </c>
      <c r="AL134" s="185">
        <f t="shared" ca="1" si="56"/>
        <v>1.2135525005475307</v>
      </c>
      <c r="AM134" s="185">
        <f t="shared" ca="1" si="56"/>
        <v>1.4040605017044279</v>
      </c>
      <c r="AN134" s="185">
        <f t="shared" ca="1" si="56"/>
        <v>1.6436731302872429</v>
      </c>
      <c r="AO134" s="185">
        <f t="shared" ca="1" si="56"/>
        <v>2.0656096554559613</v>
      </c>
      <c r="AP134" s="185">
        <f t="shared" ca="1" si="56"/>
        <v>2.4957302851956706</v>
      </c>
    </row>
    <row r="135" spans="1:42">
      <c r="A135" s="57" t="str">
        <f>'[4]TS BYDem'!A74</f>
        <v/>
      </c>
      <c r="B135" s="185" t="s">
        <v>288</v>
      </c>
      <c r="C135" s="185" t="s">
        <v>137</v>
      </c>
      <c r="D135" s="186"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0.3043501100091856</v>
      </c>
      <c r="T135" s="185">
        <f t="shared" ca="1" si="57"/>
        <v>0.30663795116427106</v>
      </c>
      <c r="U135" s="185">
        <f t="shared" ca="1" si="57"/>
        <v>0.30777528312852942</v>
      </c>
      <c r="V135" s="185">
        <f t="shared" ca="1" si="57"/>
        <v>0.30943284376687108</v>
      </c>
      <c r="W135" s="185">
        <f t="shared" ca="1" si="57"/>
        <v>0.31120802333716918</v>
      </c>
      <c r="X135" s="185">
        <f t="shared" ca="1" si="57"/>
        <v>0.31700304456887696</v>
      </c>
      <c r="Y135" s="185">
        <f t="shared" ca="1" si="57"/>
        <v>0.32302998731722343</v>
      </c>
      <c r="Z135" s="185">
        <f t="shared" ca="1" si="57"/>
        <v>0.33001749322948359</v>
      </c>
      <c r="AA135" s="185">
        <f t="shared" ca="1" si="56"/>
        <v>0.33588463908336391</v>
      </c>
      <c r="AB135" s="185">
        <f t="shared" ca="1" si="56"/>
        <v>0.34205823024308063</v>
      </c>
      <c r="AC135" s="185">
        <f t="shared" ca="1" si="56"/>
        <v>0.35066279717747223</v>
      </c>
      <c r="AD135" s="185">
        <f t="shared" ca="1" si="56"/>
        <v>0.35996314809786156</v>
      </c>
      <c r="AE135" s="185">
        <f t="shared" ca="1" si="56"/>
        <v>0.37002063656818357</v>
      </c>
      <c r="AF135" s="185">
        <f t="shared" ca="1" si="56"/>
        <v>0.38112371574256731</v>
      </c>
      <c r="AG135" s="185">
        <f t="shared" ca="1" si="56"/>
        <v>0.39213229161382918</v>
      </c>
      <c r="AH135" s="185">
        <f t="shared" ca="1" si="56"/>
        <v>0.40373908957222893</v>
      </c>
      <c r="AI135" s="185">
        <f t="shared" ca="1" si="56"/>
        <v>0.41561177490396151</v>
      </c>
      <c r="AJ135" s="185">
        <f t="shared" ca="1" si="56"/>
        <v>0.42831502050135389</v>
      </c>
      <c r="AK135" s="185">
        <f t="shared" ca="1" si="56"/>
        <v>0.44146679958199431</v>
      </c>
      <c r="AL135" s="185">
        <f t="shared" ca="1" si="56"/>
        <v>0.45508218770532394</v>
      </c>
      <c r="AM135" s="185">
        <f t="shared" ca="1" si="56"/>
        <v>0.52652268813916037</v>
      </c>
      <c r="AN135" s="185">
        <f t="shared" ca="1" si="56"/>
        <v>0.61637742385771599</v>
      </c>
      <c r="AO135" s="185">
        <f t="shared" ca="1" si="56"/>
        <v>0.77460362079598544</v>
      </c>
      <c r="AP135" s="185">
        <f t="shared" ca="1" si="56"/>
        <v>0.93589885694837638</v>
      </c>
    </row>
    <row r="136" spans="1:42">
      <c r="A136" s="57" t="str">
        <f>'[4]TS BYDem'!A75</f>
        <v/>
      </c>
      <c r="B136" s="185" t="s">
        <v>288</v>
      </c>
      <c r="C136" s="185" t="s">
        <v>137</v>
      </c>
      <c r="D136" s="186"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0.48696017601469688</v>
      </c>
      <c r="T136" s="185">
        <f t="shared" ca="1" si="57"/>
        <v>0.49062072186283356</v>
      </c>
      <c r="U136" s="185">
        <f t="shared" ca="1" si="57"/>
        <v>0.49244045300564698</v>
      </c>
      <c r="V136" s="185">
        <f t="shared" ca="1" si="57"/>
        <v>0.49509255002699359</v>
      </c>
      <c r="W136" s="185">
        <f t="shared" ca="1" si="57"/>
        <v>0.49793283733947058</v>
      </c>
      <c r="X136" s="185">
        <f t="shared" ca="1" si="57"/>
        <v>0.50720487131020298</v>
      </c>
      <c r="Y136" s="185">
        <f t="shared" ca="1" si="57"/>
        <v>0.51684797970755736</v>
      </c>
      <c r="Z136" s="185">
        <f t="shared" ca="1" si="57"/>
        <v>0.52802798916717364</v>
      </c>
      <c r="AA136" s="185">
        <f t="shared" ca="1" si="56"/>
        <v>0.53741542253338215</v>
      </c>
      <c r="AB136" s="185">
        <f t="shared" ca="1" si="56"/>
        <v>0.54729316838892883</v>
      </c>
      <c r="AC136" s="185">
        <f t="shared" ca="1" si="56"/>
        <v>0.56106047548395543</v>
      </c>
      <c r="AD136" s="185">
        <f t="shared" ca="1" si="56"/>
        <v>0.57594103695657839</v>
      </c>
      <c r="AE136" s="185">
        <f t="shared" ca="1" si="56"/>
        <v>0.59203301850909362</v>
      </c>
      <c r="AF136" s="185">
        <f t="shared" ca="1" si="56"/>
        <v>0.60979794518810759</v>
      </c>
      <c r="AG136" s="185">
        <f t="shared" ca="1" si="56"/>
        <v>0.62741166658212655</v>
      </c>
      <c r="AH136" s="185">
        <f t="shared" ca="1" si="56"/>
        <v>0.64598254331556615</v>
      </c>
      <c r="AI136" s="185">
        <f t="shared" ca="1" si="56"/>
        <v>0.66497883984633821</v>
      </c>
      <c r="AJ136" s="185">
        <f t="shared" ca="1" si="56"/>
        <v>0.68530403280216601</v>
      </c>
      <c r="AK136" s="185">
        <f t="shared" ca="1" si="56"/>
        <v>0.70634687933119067</v>
      </c>
      <c r="AL136" s="185">
        <f t="shared" ca="1" si="56"/>
        <v>0.72813150032851814</v>
      </c>
      <c r="AM136" s="185">
        <f t="shared" ca="1" si="56"/>
        <v>0.84243630102265632</v>
      </c>
      <c r="AN136" s="185">
        <f t="shared" ca="1" si="56"/>
        <v>0.98620387817234523</v>
      </c>
      <c r="AO136" s="185">
        <f t="shared" ca="1" si="56"/>
        <v>1.2393657932735762</v>
      </c>
      <c r="AP136" s="185">
        <f t="shared" ca="1" si="56"/>
        <v>1.4974381711174016</v>
      </c>
    </row>
    <row r="137" spans="1:42">
      <c r="A137" s="57" t="str">
        <f>'[4]TS BYDem'!A76</f>
        <v/>
      </c>
      <c r="B137" s="185" t="s">
        <v>288</v>
      </c>
      <c r="C137" s="185" t="s">
        <v>137</v>
      </c>
      <c r="D137" s="186"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4.0580014667891406</v>
      </c>
      <c r="T137" s="185">
        <f t="shared" ca="1" si="57"/>
        <v>4.0885060155236133</v>
      </c>
      <c r="U137" s="185">
        <f t="shared" ca="1" si="57"/>
        <v>4.1036704417137253</v>
      </c>
      <c r="V137" s="185">
        <f t="shared" ca="1" si="57"/>
        <v>4.1257712502249468</v>
      </c>
      <c r="W137" s="185">
        <f t="shared" ca="1" si="57"/>
        <v>4.1494403111622553</v>
      </c>
      <c r="X137" s="185">
        <f t="shared" ca="1" si="57"/>
        <v>4.2267072609183591</v>
      </c>
      <c r="Y137" s="185">
        <f t="shared" ca="1" si="57"/>
        <v>4.3070664975629791</v>
      </c>
      <c r="Z137" s="185">
        <f t="shared" ca="1" si="57"/>
        <v>4.4002332430597813</v>
      </c>
      <c r="AA137" s="185">
        <f t="shared" ca="1" si="56"/>
        <v>4.478461854444852</v>
      </c>
      <c r="AB137" s="185">
        <f t="shared" ca="1" si="56"/>
        <v>4.5607764032410749</v>
      </c>
      <c r="AC137" s="185">
        <f t="shared" ca="1" si="56"/>
        <v>4.6755039623662968</v>
      </c>
      <c r="AD137" s="185">
        <f t="shared" ca="1" si="56"/>
        <v>4.7995086413048211</v>
      </c>
      <c r="AE137" s="185">
        <f t="shared" ca="1" si="56"/>
        <v>4.9336084875757811</v>
      </c>
      <c r="AF137" s="185">
        <f t="shared" ca="1" si="56"/>
        <v>5.0816495432342315</v>
      </c>
      <c r="AG137" s="185">
        <f t="shared" ca="1" si="56"/>
        <v>5.2284305548510561</v>
      </c>
      <c r="AH137" s="185">
        <f t="shared" ca="1" si="56"/>
        <v>5.3831878609630532</v>
      </c>
      <c r="AI137" s="185">
        <f t="shared" ca="1" si="56"/>
        <v>5.5414903320528204</v>
      </c>
      <c r="AJ137" s="185">
        <f t="shared" ca="1" si="56"/>
        <v>5.7108669400180521</v>
      </c>
      <c r="AK137" s="185">
        <f t="shared" ca="1" si="56"/>
        <v>5.8862239944265911</v>
      </c>
      <c r="AL137" s="185">
        <f t="shared" ca="1" si="56"/>
        <v>6.0677625027376534</v>
      </c>
      <c r="AM137" s="185">
        <f t="shared" ca="1" si="56"/>
        <v>7.0203025085221391</v>
      </c>
      <c r="AN137" s="185">
        <f t="shared" ca="1" si="56"/>
        <v>8.2183656514362138</v>
      </c>
      <c r="AO137" s="185">
        <f t="shared" ca="1" si="56"/>
        <v>10.328048277279805</v>
      </c>
      <c r="AP137" s="185">
        <f t="shared" ca="1" si="56"/>
        <v>12.478651425978352</v>
      </c>
    </row>
    <row r="138" spans="1:42">
      <c r="A138" s="57" t="str">
        <f>'[4]TS BYDem'!A77</f>
        <v/>
      </c>
      <c r="B138" s="185" t="s">
        <v>288</v>
      </c>
      <c r="C138" s="185" t="s">
        <v>137</v>
      </c>
      <c r="D138" s="186"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0.73044026402204532</v>
      </c>
      <c r="T138" s="185">
        <f t="shared" ca="1" si="57"/>
        <v>0.73593108279425035</v>
      </c>
      <c r="U138" s="185">
        <f t="shared" ca="1" si="57"/>
        <v>0.73866067950847047</v>
      </c>
      <c r="V138" s="185">
        <f t="shared" ca="1" si="57"/>
        <v>0.74263882504049039</v>
      </c>
      <c r="W138" s="185">
        <f t="shared" ca="1" si="57"/>
        <v>0.74689925600920593</v>
      </c>
      <c r="X138" s="185">
        <f t="shared" ca="1" si="57"/>
        <v>0.76080730696530463</v>
      </c>
      <c r="Y138" s="185">
        <f t="shared" ca="1" si="57"/>
        <v>0.77527196956133626</v>
      </c>
      <c r="Z138" s="185">
        <f t="shared" ca="1" si="57"/>
        <v>0.79204198375076074</v>
      </c>
      <c r="AA138" s="185">
        <f t="shared" ca="1" si="56"/>
        <v>0.8061231338000735</v>
      </c>
      <c r="AB138" s="185">
        <f t="shared" ca="1" si="56"/>
        <v>0.82093975258339358</v>
      </c>
      <c r="AC138" s="185">
        <f t="shared" ca="1" si="56"/>
        <v>0.84159071322593348</v>
      </c>
      <c r="AD138" s="185">
        <f t="shared" ca="1" si="56"/>
        <v>0.86391155543486786</v>
      </c>
      <c r="AE138" s="185">
        <f t="shared" ca="1" si="56"/>
        <v>0.88804952776364077</v>
      </c>
      <c r="AF138" s="185">
        <f t="shared" ca="1" si="56"/>
        <v>0.91469691778216178</v>
      </c>
      <c r="AG138" s="185">
        <f t="shared" ca="1" si="56"/>
        <v>0.94111749987319027</v>
      </c>
      <c r="AH138" s="185">
        <f t="shared" ca="1" si="56"/>
        <v>0.96897381497334978</v>
      </c>
      <c r="AI138" s="185">
        <f t="shared" ca="1" si="56"/>
        <v>0.99746825976950793</v>
      </c>
      <c r="AJ138" s="185">
        <f t="shared" ca="1" si="56"/>
        <v>1.0279560492032496</v>
      </c>
      <c r="AK138" s="185">
        <f t="shared" ca="1" si="56"/>
        <v>1.0595203189967866</v>
      </c>
      <c r="AL138" s="185">
        <f t="shared" ca="1" si="56"/>
        <v>1.0921972504927777</v>
      </c>
      <c r="AM138" s="185">
        <f t="shared" ca="1" si="56"/>
        <v>1.2636544515339851</v>
      </c>
      <c r="AN138" s="185">
        <f t="shared" ca="1" si="56"/>
        <v>1.4793058172585187</v>
      </c>
      <c r="AO138" s="185">
        <f t="shared" ca="1" si="56"/>
        <v>1.8590486899103653</v>
      </c>
      <c r="AP138" s="185">
        <f t="shared" ca="1" si="56"/>
        <v>2.2461572566761037</v>
      </c>
    </row>
    <row r="139" spans="1:42">
      <c r="A139" s="57" t="str">
        <f>'[4]TS BYDem'!A78</f>
        <v/>
      </c>
      <c r="B139" s="185" t="s">
        <v>288</v>
      </c>
      <c r="C139" s="185" t="s">
        <v>137</v>
      </c>
      <c r="D139" s="186"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11.362404107009594</v>
      </c>
      <c r="T139" s="185">
        <f t="shared" ca="1" si="57"/>
        <v>11.447816843466116</v>
      </c>
      <c r="U139" s="185">
        <f t="shared" ca="1" si="57"/>
        <v>11.490277236798429</v>
      </c>
      <c r="V139" s="185">
        <f t="shared" ca="1" si="57"/>
        <v>11.55215950062985</v>
      </c>
      <c r="W139" s="185">
        <f t="shared" ca="1" si="57"/>
        <v>11.618432871254313</v>
      </c>
      <c r="X139" s="185">
        <f t="shared" ca="1" si="57"/>
        <v>11.834780330571403</v>
      </c>
      <c r="Y139" s="185">
        <f t="shared" ca="1" si="57"/>
        <v>12.05978619317634</v>
      </c>
      <c r="Z139" s="185">
        <f t="shared" ca="1" si="57"/>
        <v>12.320653080567386</v>
      </c>
      <c r="AA139" s="185">
        <f t="shared" ca="1" si="56"/>
        <v>12.539693192445585</v>
      </c>
      <c r="AB139" s="185">
        <f t="shared" ca="1" si="56"/>
        <v>12.770173929075009</v>
      </c>
      <c r="AC139" s="185">
        <f t="shared" ca="1" si="56"/>
        <v>13.091411094625629</v>
      </c>
      <c r="AD139" s="185">
        <f t="shared" ca="1" si="56"/>
        <v>13.438624195653498</v>
      </c>
      <c r="AE139" s="185">
        <f t="shared" ca="1" si="56"/>
        <v>13.814103765212186</v>
      </c>
      <c r="AF139" s="185">
        <f t="shared" ca="1" si="56"/>
        <v>14.228618721055847</v>
      </c>
      <c r="AG139" s="185">
        <f t="shared" ca="1" si="56"/>
        <v>14.639605553582957</v>
      </c>
      <c r="AH139" s="185">
        <f t="shared" ca="1" si="56"/>
        <v>15.072926010696548</v>
      </c>
      <c r="AI139" s="185">
        <f t="shared" ca="1" si="56"/>
        <v>15.516172929747897</v>
      </c>
      <c r="AJ139" s="185">
        <f t="shared" ca="1" si="56"/>
        <v>15.990427432050547</v>
      </c>
      <c r="AK139" s="185">
        <f t="shared" ca="1" si="56"/>
        <v>16.481427184394455</v>
      </c>
      <c r="AL139" s="185">
        <f t="shared" ca="1" si="56"/>
        <v>16.989735007665431</v>
      </c>
      <c r="AM139" s="185">
        <f t="shared" ca="1" si="56"/>
        <v>19.656847023861989</v>
      </c>
      <c r="AN139" s="185">
        <f t="shared" ca="1" si="56"/>
        <v>23.011423824021399</v>
      </c>
      <c r="AO139" s="185">
        <f t="shared" ca="1" si="56"/>
        <v>28.918535176383457</v>
      </c>
      <c r="AP139" s="185">
        <f t="shared" ca="1" si="56"/>
        <v>34.940223992739391</v>
      </c>
    </row>
    <row r="140" spans="1:42">
      <c r="A140" s="57" t="str">
        <f>'[4]TS BYDem'!A79</f>
        <v/>
      </c>
      <c r="B140" s="185" t="s">
        <v>288</v>
      </c>
      <c r="C140" s="185" t="s">
        <v>137</v>
      </c>
      <c r="D140" s="186"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2.5971209387450505</v>
      </c>
      <c r="T140" s="185">
        <f t="shared" ca="1" si="57"/>
        <v>2.6166438499351128</v>
      </c>
      <c r="U140" s="185">
        <f t="shared" ca="1" si="57"/>
        <v>2.6263490826967844</v>
      </c>
      <c r="V140" s="185">
        <f t="shared" ca="1" si="57"/>
        <v>2.6404936001439663</v>
      </c>
      <c r="W140" s="185">
        <f t="shared" ca="1" si="57"/>
        <v>2.6556417991438437</v>
      </c>
      <c r="X140" s="185">
        <f t="shared" ca="1" si="57"/>
        <v>2.7050926469877501</v>
      </c>
      <c r="Y140" s="185">
        <f t="shared" ca="1" si="57"/>
        <v>2.7565225584403068</v>
      </c>
      <c r="Z140" s="185">
        <f t="shared" ca="1" si="57"/>
        <v>2.8161492755582604</v>
      </c>
      <c r="AA140" s="185">
        <f t="shared" ca="1" si="56"/>
        <v>2.8662155868447061</v>
      </c>
      <c r="AB140" s="185">
        <f t="shared" ca="1" si="56"/>
        <v>2.9188968980742884</v>
      </c>
      <c r="AC140" s="185">
        <f t="shared" ca="1" si="56"/>
        <v>2.9923225359144303</v>
      </c>
      <c r="AD140" s="185">
        <f t="shared" ca="1" si="56"/>
        <v>3.0716855304350861</v>
      </c>
      <c r="AE140" s="185">
        <f t="shared" ca="1" si="56"/>
        <v>3.1575094320485007</v>
      </c>
      <c r="AF140" s="185">
        <f t="shared" ca="1" si="56"/>
        <v>3.2522557076699088</v>
      </c>
      <c r="AG140" s="185">
        <f t="shared" ca="1" si="56"/>
        <v>3.3461955551046767</v>
      </c>
      <c r="AH140" s="185">
        <f t="shared" ca="1" si="56"/>
        <v>3.445240231016355</v>
      </c>
      <c r="AI140" s="185">
        <f t="shared" ca="1" si="56"/>
        <v>3.5465538125138063</v>
      </c>
      <c r="AJ140" s="185">
        <f t="shared" ca="1" si="56"/>
        <v>3.6549548416115547</v>
      </c>
      <c r="AK140" s="185">
        <f t="shared" ca="1" si="56"/>
        <v>3.7671833564330197</v>
      </c>
      <c r="AL140" s="185">
        <f t="shared" ca="1" si="56"/>
        <v>3.8833680017520993</v>
      </c>
      <c r="AM140" s="185">
        <f t="shared" ca="1" si="56"/>
        <v>4.4929936054541706</v>
      </c>
      <c r="AN140" s="185">
        <f t="shared" ca="1" si="56"/>
        <v>5.259754016919179</v>
      </c>
      <c r="AO140" s="185">
        <f t="shared" ca="1" si="56"/>
        <v>6.6099508974590782</v>
      </c>
      <c r="AP140" s="185">
        <f t="shared" ca="1" si="56"/>
        <v>7.9863369126261485</v>
      </c>
    </row>
    <row r="141" spans="1:42">
      <c r="A141" s="57" t="str">
        <f>'[4]TS BYDem'!A80</f>
        <v/>
      </c>
      <c r="B141" s="185" t="s">
        <v>288</v>
      </c>
      <c r="C141" s="185" t="s">
        <v>137</v>
      </c>
      <c r="D141" s="186"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6.492802346862625</v>
      </c>
      <c r="T141" s="185">
        <f t="shared" ca="1" si="57"/>
        <v>6.5416096248377809</v>
      </c>
      <c r="U141" s="185">
        <f t="shared" ca="1" si="57"/>
        <v>6.5658727067419598</v>
      </c>
      <c r="V141" s="185">
        <f t="shared" ca="1" si="57"/>
        <v>6.6012340003599146</v>
      </c>
      <c r="W141" s="185">
        <f t="shared" ca="1" si="57"/>
        <v>6.6391044978596083</v>
      </c>
      <c r="X141" s="185">
        <f t="shared" ca="1" si="57"/>
        <v>6.7627316174693748</v>
      </c>
      <c r="Y141" s="185">
        <f t="shared" ca="1" si="57"/>
        <v>6.8913063961007666</v>
      </c>
      <c r="Z141" s="185">
        <f t="shared" ca="1" si="57"/>
        <v>7.0403731888956509</v>
      </c>
      <c r="AA141" s="185">
        <f t="shared" ca="1" si="56"/>
        <v>7.1655389671117646</v>
      </c>
      <c r="AB141" s="185">
        <f t="shared" ca="1" si="56"/>
        <v>7.2972422451857213</v>
      </c>
      <c r="AC141" s="185">
        <f t="shared" ca="1" si="56"/>
        <v>7.480806339786076</v>
      </c>
      <c r="AD141" s="185">
        <f t="shared" ca="1" si="56"/>
        <v>7.6792138260877154</v>
      </c>
      <c r="AE141" s="185">
        <f t="shared" ca="1" si="56"/>
        <v>7.8937735801212519</v>
      </c>
      <c r="AF141" s="185">
        <f t="shared" ca="1" si="56"/>
        <v>8.1306392691747718</v>
      </c>
      <c r="AG141" s="185">
        <f t="shared" ca="1" si="56"/>
        <v>8.3654888877616909</v>
      </c>
      <c r="AH141" s="185">
        <f t="shared" ca="1" si="56"/>
        <v>8.6131005775408855</v>
      </c>
      <c r="AI141" s="185">
        <f t="shared" ca="1" si="56"/>
        <v>8.8663845312845133</v>
      </c>
      <c r="AJ141" s="185">
        <f t="shared" ca="1" si="56"/>
        <v>9.1373871040288837</v>
      </c>
      <c r="AK141" s="185">
        <f t="shared" ca="1" si="56"/>
        <v>9.4179583910825464</v>
      </c>
      <c r="AL141" s="185">
        <f t="shared" ca="1" si="56"/>
        <v>9.7084200043802458</v>
      </c>
      <c r="AM141" s="185">
        <f t="shared" ca="1" si="56"/>
        <v>11.232484013635423</v>
      </c>
      <c r="AN141" s="185">
        <f t="shared" ca="1" si="56"/>
        <v>13.149385042297943</v>
      </c>
      <c r="AO141" s="185">
        <f t="shared" ca="1" si="56"/>
        <v>16.524877243647691</v>
      </c>
      <c r="AP141" s="185">
        <f t="shared" ca="1" si="56"/>
        <v>19.965842281565365</v>
      </c>
    </row>
    <row r="142" spans="1:42">
      <c r="A142" s="57" t="str">
        <f>'[4]TS BYDem'!A81</f>
        <v/>
      </c>
      <c r="B142" s="185" t="s">
        <v>288</v>
      </c>
      <c r="C142" s="185" t="s">
        <v>137</v>
      </c>
      <c r="D142" s="186"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2.467264891807798</v>
      </c>
      <c r="T142" s="185">
        <f t="shared" ca="1" si="57"/>
        <v>2.4858116574383571</v>
      </c>
      <c r="U142" s="185">
        <f t="shared" ca="1" si="57"/>
        <v>2.4950316285619452</v>
      </c>
      <c r="V142" s="185">
        <f t="shared" ca="1" si="57"/>
        <v>2.5084689201367683</v>
      </c>
      <c r="W142" s="185">
        <f t="shared" ca="1" si="57"/>
        <v>2.5228597091866516</v>
      </c>
      <c r="X142" s="185">
        <f t="shared" ca="1" si="57"/>
        <v>2.5698380146383628</v>
      </c>
      <c r="Y142" s="185">
        <f t="shared" ca="1" si="57"/>
        <v>2.6186964305182916</v>
      </c>
      <c r="Z142" s="185">
        <f t="shared" ca="1" si="57"/>
        <v>2.6753418117803474</v>
      </c>
      <c r="AA142" s="185">
        <f t="shared" ca="1" si="56"/>
        <v>2.7229048075024704</v>
      </c>
      <c r="AB142" s="185">
        <f t="shared" ca="1" si="56"/>
        <v>2.7729520531705738</v>
      </c>
      <c r="AC142" s="185">
        <f t="shared" ca="1" si="56"/>
        <v>2.8427064091187084</v>
      </c>
      <c r="AD142" s="185">
        <f t="shared" ca="1" si="56"/>
        <v>2.9181012539133313</v>
      </c>
      <c r="AE142" s="185">
        <f t="shared" ca="1" si="56"/>
        <v>2.9996339604460753</v>
      </c>
      <c r="AF142" s="185">
        <f t="shared" ca="1" si="56"/>
        <v>3.089642922286413</v>
      </c>
      <c r="AG142" s="185">
        <f t="shared" ca="1" si="56"/>
        <v>3.1788857773494423</v>
      </c>
      <c r="AH142" s="185">
        <f t="shared" ca="1" si="56"/>
        <v>3.2729782194655366</v>
      </c>
      <c r="AI142" s="185">
        <f t="shared" ca="1" si="56"/>
        <v>3.3692261218881154</v>
      </c>
      <c r="AJ142" s="185">
        <f t="shared" ca="1" si="56"/>
        <v>3.4722070995309764</v>
      </c>
      <c r="AK142" s="185">
        <f t="shared" ca="1" si="56"/>
        <v>3.5788241886113683</v>
      </c>
      <c r="AL142" s="185">
        <f t="shared" ca="1" si="56"/>
        <v>3.6891996016644941</v>
      </c>
      <c r="AM142" s="185">
        <f t="shared" ca="1" si="56"/>
        <v>4.2683439251814619</v>
      </c>
      <c r="AN142" s="185">
        <f t="shared" ca="1" si="56"/>
        <v>4.9967663160732201</v>
      </c>
      <c r="AO142" s="185">
        <f t="shared" ca="1" si="56"/>
        <v>6.2794533525861249</v>
      </c>
      <c r="AP142" s="185">
        <f t="shared" ca="1" si="56"/>
        <v>7.5870200669948415</v>
      </c>
    </row>
    <row r="143" spans="1:42">
      <c r="A143" s="57" t="str">
        <f>'[4]TS BYDem'!A82</f>
        <v>*</v>
      </c>
      <c r="B143" s="185" t="s">
        <v>288</v>
      </c>
      <c r="C143" s="185" t="s">
        <v>137</v>
      </c>
      <c r="D143" s="186"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6"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19.307168400000002</v>
      </c>
      <c r="N144" s="192">
        <f t="shared" ref="N144" si="60">O144</f>
        <v>19.307168400000002</v>
      </c>
      <c r="O144" s="192">
        <f>INDEX('[4]TS BYDem'!$O$10:$O$203,MATCH(D144,'[4]TS BYDem'!$D$10:$D$203,0))</f>
        <v>19.307168400000002</v>
      </c>
      <c r="P144" s="185">
        <f t="shared" ca="1" si="57"/>
        <v>19.525808872601448</v>
      </c>
      <c r="Q144" s="185">
        <f t="shared" ca="1" si="57"/>
        <v>19.484645079920313</v>
      </c>
      <c r="R144" s="185">
        <f t="shared" ca="1" si="57"/>
        <v>17.959897710034607</v>
      </c>
      <c r="S144" s="185">
        <f t="shared" ca="1" si="57"/>
        <v>19.36491699912132</v>
      </c>
      <c r="T144" s="185">
        <f t="shared" ca="1" si="57"/>
        <v>19.510485712975459</v>
      </c>
      <c r="U144" s="185">
        <f t="shared" ca="1" si="57"/>
        <v>19.58285085550045</v>
      </c>
      <c r="V144" s="185">
        <f t="shared" ca="1" si="57"/>
        <v>19.688316643508635</v>
      </c>
      <c r="W144" s="185">
        <f t="shared" ca="1" si="57"/>
        <v>19.801266183879498</v>
      </c>
      <c r="X144" s="185">
        <f t="shared" ca="1" si="57"/>
        <v>20.169986619553992</v>
      </c>
      <c r="Y144" s="185">
        <f t="shared" ca="1" si="57"/>
        <v>20.553463550371148</v>
      </c>
      <c r="Z144" s="185">
        <f t="shared" ca="1" si="57"/>
        <v>20.998058336348731</v>
      </c>
      <c r="AA144" s="185">
        <f t="shared" ca="1" si="56"/>
        <v>21.371367853071764</v>
      </c>
      <c r="AB144" s="185">
        <f t="shared" ca="1" si="56"/>
        <v>21.764175598042893</v>
      </c>
      <c r="AC144" s="185">
        <f t="shared" ca="1" si="56"/>
        <v>22.311659298616711</v>
      </c>
      <c r="AD144" s="185">
        <f t="shared" ca="1" si="56"/>
        <v>22.903413721280153</v>
      </c>
      <c r="AE144" s="185">
        <f t="shared" ca="1" si="56"/>
        <v>23.54334261580734</v>
      </c>
      <c r="AF144" s="185">
        <f t="shared" ca="1" si="56"/>
        <v>24.249799421885459</v>
      </c>
      <c r="AG144" s="185">
        <f t="shared" ca="1" si="56"/>
        <v>24.950243256188926</v>
      </c>
      <c r="AH144" s="185">
        <f t="shared" ca="1" si="56"/>
        <v>25.688750231209237</v>
      </c>
      <c r="AI144" s="185">
        <f t="shared" ca="1" si="56"/>
        <v>26.444174850568658</v>
      </c>
      <c r="AJ144" s="185">
        <f t="shared" ca="1" si="56"/>
        <v>27.252445616777784</v>
      </c>
      <c r="AK144" s="185">
        <f t="shared" ca="1" si="56"/>
        <v>28.089255270895194</v>
      </c>
      <c r="AL144" s="185">
        <f t="shared" ca="1" si="56"/>
        <v>28.955563027153744</v>
      </c>
      <c r="AM144" s="185">
        <f t="shared" ca="1" si="56"/>
        <v>33.501115388659969</v>
      </c>
      <c r="AN144" s="185">
        <f t="shared" ca="1" si="56"/>
        <v>39.218312267988502</v>
      </c>
      <c r="AO144" s="185">
        <f t="shared" ca="1" si="56"/>
        <v>49.28578742251937</v>
      </c>
      <c r="AP144" s="185">
        <f t="shared" ca="1" si="56"/>
        <v>59.548536663354064</v>
      </c>
    </row>
    <row r="145" spans="1:42">
      <c r="A145" s="57" t="str">
        <f>'[4]TS BYDem'!A84</f>
        <v>*</v>
      </c>
      <c r="B145" s="185" t="s">
        <v>288</v>
      </c>
      <c r="C145" s="185" t="s">
        <v>137</v>
      </c>
      <c r="D145" s="186"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29.656293088358606</v>
      </c>
      <c r="T145" s="185">
        <f t="shared" ca="1" si="57"/>
        <v>29.879223475447262</v>
      </c>
      <c r="U145" s="185">
        <f t="shared" ca="1" si="57"/>
        <v>29.990046665456251</v>
      </c>
      <c r="V145" s="185">
        <f t="shared" ca="1" si="57"/>
        <v>30.151561652590321</v>
      </c>
      <c r="W145" s="185">
        <f t="shared" ca="1" si="57"/>
        <v>30.324537590136849</v>
      </c>
      <c r="X145" s="185">
        <f t="shared" ca="1" si="57"/>
        <v>30.889212424969667</v>
      </c>
      <c r="Y145" s="185">
        <f t="shared" ca="1" si="57"/>
        <v>31.476486011190243</v>
      </c>
      <c r="Z145" s="185">
        <f t="shared" ca="1" si="57"/>
        <v>32.157358192522366</v>
      </c>
      <c r="AA145" s="185">
        <f t="shared" ca="1" si="56"/>
        <v>32.72906094968441</v>
      </c>
      <c r="AB145" s="185">
        <f t="shared" ca="1" si="56"/>
        <v>33.330624158696338</v>
      </c>
      <c r="AC145" s="185">
        <f t="shared" ca="1" si="56"/>
        <v>34.169064988886987</v>
      </c>
      <c r="AD145" s="185">
        <f t="shared" ca="1" si="56"/>
        <v>35.075303967119417</v>
      </c>
      <c r="AE145" s="185">
        <f t="shared" ca="1" si="56"/>
        <v>36.055319469001958</v>
      </c>
      <c r="AF145" s="185">
        <f t="shared" ca="1" si="56"/>
        <v>37.137218766389552</v>
      </c>
      <c r="AG145" s="185">
        <f t="shared" ca="1" si="56"/>
        <v>38.209909532013789</v>
      </c>
      <c r="AH145" s="185">
        <f t="shared" ca="1" si="56"/>
        <v>39.34089188014331</v>
      </c>
      <c r="AI145" s="185">
        <f t="shared" ca="1" si="56"/>
        <v>40.497782659427372</v>
      </c>
      <c r="AJ145" s="185">
        <f t="shared" ca="1" si="56"/>
        <v>41.73560437271113</v>
      </c>
      <c r="AK145" s="185">
        <f t="shared" ca="1" si="56"/>
        <v>43.017131805170557</v>
      </c>
      <c r="AL145" s="185">
        <f t="shared" ca="1" si="56"/>
        <v>44.343833940040938</v>
      </c>
      <c r="AM145" s="185">
        <f t="shared" ca="1" si="56"/>
        <v>51.305094506632884</v>
      </c>
      <c r="AN145" s="185">
        <f t="shared" ca="1" si="56"/>
        <v>60.060663472144562</v>
      </c>
      <c r="AO145" s="185">
        <f t="shared" ca="1" si="56"/>
        <v>75.478441604427957</v>
      </c>
      <c r="AP145" s="185">
        <f t="shared" ca="1" si="56"/>
        <v>91.195271136531474</v>
      </c>
    </row>
    <row r="146" spans="1:42">
      <c r="A146" s="57" t="str">
        <f>'[4]TS BYDem'!A85</f>
        <v>*</v>
      </c>
      <c r="B146" s="185" t="s">
        <v>288</v>
      </c>
      <c r="C146" s="185" t="s">
        <v>137</v>
      </c>
      <c r="D146" s="186"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29.656293088358606</v>
      </c>
      <c r="T146" s="185">
        <f t="shared" ca="1" si="57"/>
        <v>29.879223475447262</v>
      </c>
      <c r="U146" s="185">
        <f t="shared" ca="1" si="57"/>
        <v>29.990046665456251</v>
      </c>
      <c r="V146" s="185">
        <f t="shared" ca="1" si="57"/>
        <v>30.151561652590321</v>
      </c>
      <c r="W146" s="185">
        <f t="shared" ca="1" si="57"/>
        <v>30.324537590136849</v>
      </c>
      <c r="X146" s="185">
        <f t="shared" ca="1" si="57"/>
        <v>30.889212424969667</v>
      </c>
      <c r="Y146" s="185">
        <f t="shared" ca="1" si="57"/>
        <v>31.476486011190243</v>
      </c>
      <c r="Z146" s="185">
        <f t="shared" ca="1" si="57"/>
        <v>32.157358192522366</v>
      </c>
      <c r="AA146" s="185">
        <f t="shared" ca="1" si="56"/>
        <v>32.72906094968441</v>
      </c>
      <c r="AB146" s="185">
        <f t="shared" ca="1" si="56"/>
        <v>33.330624158696338</v>
      </c>
      <c r="AC146" s="185">
        <f t="shared" ca="1" si="56"/>
        <v>34.169064988886987</v>
      </c>
      <c r="AD146" s="185">
        <f t="shared" ca="1" si="56"/>
        <v>35.075303967119417</v>
      </c>
      <c r="AE146" s="185">
        <f t="shared" ca="1" si="56"/>
        <v>36.055319469001958</v>
      </c>
      <c r="AF146" s="185">
        <f t="shared" ca="1" si="56"/>
        <v>37.137218766389552</v>
      </c>
      <c r="AG146" s="185">
        <f t="shared" ca="1" si="56"/>
        <v>38.209909532013789</v>
      </c>
      <c r="AH146" s="185">
        <f t="shared" ca="1" si="56"/>
        <v>39.34089188014331</v>
      </c>
      <c r="AI146" s="185">
        <f t="shared" ca="1" si="56"/>
        <v>40.497782659427372</v>
      </c>
      <c r="AJ146" s="185">
        <f t="shared" ca="1" si="56"/>
        <v>41.73560437271113</v>
      </c>
      <c r="AK146" s="185">
        <f t="shared" ca="1" si="56"/>
        <v>43.017131805170557</v>
      </c>
      <c r="AL146" s="185">
        <f t="shared" ca="1" si="56"/>
        <v>44.343833940040938</v>
      </c>
      <c r="AM146" s="185">
        <f t="shared" ca="1" si="56"/>
        <v>51.305094506632884</v>
      </c>
      <c r="AN146" s="185">
        <f t="shared" ca="1" si="56"/>
        <v>60.060663472144562</v>
      </c>
      <c r="AO146" s="185">
        <f t="shared" ca="1" si="56"/>
        <v>75.478441604427957</v>
      </c>
      <c r="AP146" s="185">
        <f t="shared" ca="1" si="56"/>
        <v>91.195271136531474</v>
      </c>
    </row>
    <row r="147" spans="1:42">
      <c r="A147" s="57" t="str">
        <f>'[4]TS BYDem'!A86</f>
        <v>*</v>
      </c>
      <c r="B147" s="185" t="s">
        <v>288</v>
      </c>
      <c r="C147" s="185" t="s">
        <v>137</v>
      </c>
      <c r="D147" s="186"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29.656293088358606</v>
      </c>
      <c r="T147" s="185">
        <f t="shared" ca="1" si="57"/>
        <v>29.879223475447262</v>
      </c>
      <c r="U147" s="185">
        <f t="shared" ca="1" si="57"/>
        <v>29.990046665456251</v>
      </c>
      <c r="V147" s="185">
        <f t="shared" ca="1" si="57"/>
        <v>30.151561652590321</v>
      </c>
      <c r="W147" s="185">
        <f t="shared" ca="1" si="57"/>
        <v>30.324537590136849</v>
      </c>
      <c r="X147" s="185">
        <f t="shared" ca="1" si="57"/>
        <v>30.889212424969667</v>
      </c>
      <c r="Y147" s="185">
        <f t="shared" ca="1" si="57"/>
        <v>31.476486011190243</v>
      </c>
      <c r="Z147" s="185">
        <f t="shared" ca="1" si="57"/>
        <v>32.157358192522366</v>
      </c>
      <c r="AA147" s="185">
        <f t="shared" ca="1" si="56"/>
        <v>32.72906094968441</v>
      </c>
      <c r="AB147" s="185">
        <f t="shared" ca="1" si="56"/>
        <v>33.330624158696338</v>
      </c>
      <c r="AC147" s="185">
        <f t="shared" ca="1" si="56"/>
        <v>34.169064988886987</v>
      </c>
      <c r="AD147" s="185">
        <f t="shared" ca="1" si="56"/>
        <v>35.075303967119417</v>
      </c>
      <c r="AE147" s="185">
        <f t="shared" ca="1" si="56"/>
        <v>36.055319469001958</v>
      </c>
      <c r="AF147" s="185">
        <f t="shared" ca="1" si="56"/>
        <v>37.137218766389552</v>
      </c>
      <c r="AG147" s="185">
        <f t="shared" ca="1" si="56"/>
        <v>38.209909532013789</v>
      </c>
      <c r="AH147" s="185">
        <f t="shared" ca="1" si="56"/>
        <v>39.34089188014331</v>
      </c>
      <c r="AI147" s="185">
        <f t="shared" ca="1" si="56"/>
        <v>40.497782659427372</v>
      </c>
      <c r="AJ147" s="185">
        <f t="shared" ca="1" si="56"/>
        <v>41.73560437271113</v>
      </c>
      <c r="AK147" s="185">
        <f t="shared" ca="1" si="56"/>
        <v>43.017131805170557</v>
      </c>
      <c r="AL147" s="185">
        <f t="shared" ca="1" si="56"/>
        <v>44.343833940040938</v>
      </c>
      <c r="AM147" s="185">
        <f t="shared" ca="1" si="56"/>
        <v>51.305094506632884</v>
      </c>
      <c r="AN147" s="185">
        <f t="shared" ca="1" si="56"/>
        <v>60.060663472144562</v>
      </c>
      <c r="AO147" s="185">
        <f t="shared" ca="1" si="56"/>
        <v>75.478441604427957</v>
      </c>
      <c r="AP147" s="185">
        <f t="shared" ca="1" si="56"/>
        <v>91.195271136531474</v>
      </c>
    </row>
    <row r="148" spans="1:42">
      <c r="A148" s="57" t="str">
        <f>'[4]TS BYDem'!A87</f>
        <v>*</v>
      </c>
      <c r="B148" s="185" t="s">
        <v>288</v>
      </c>
      <c r="C148" s="185" t="s">
        <v>137</v>
      </c>
      <c r="D148" s="186"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29.656293088358606</v>
      </c>
      <c r="T148" s="185">
        <f t="shared" ca="1" si="57"/>
        <v>29.879223475447262</v>
      </c>
      <c r="U148" s="185">
        <f t="shared" ca="1" si="57"/>
        <v>29.990046665456251</v>
      </c>
      <c r="V148" s="185">
        <f t="shared" ca="1" si="57"/>
        <v>30.151561652590321</v>
      </c>
      <c r="W148" s="185">
        <f t="shared" ca="1" si="57"/>
        <v>30.324537590136849</v>
      </c>
      <c r="X148" s="185">
        <f t="shared" ca="1" si="57"/>
        <v>30.889212424969667</v>
      </c>
      <c r="Y148" s="185">
        <f t="shared" ca="1" si="57"/>
        <v>31.476486011190243</v>
      </c>
      <c r="Z148" s="185">
        <f t="shared" ca="1" si="57"/>
        <v>32.157358192522366</v>
      </c>
      <c r="AA148" s="185">
        <f t="shared" ca="1" si="56"/>
        <v>32.72906094968441</v>
      </c>
      <c r="AB148" s="185">
        <f t="shared" ca="1" si="56"/>
        <v>33.330624158696338</v>
      </c>
      <c r="AC148" s="185">
        <f t="shared" ca="1" si="56"/>
        <v>34.169064988886987</v>
      </c>
      <c r="AD148" s="185">
        <f t="shared" ca="1" si="56"/>
        <v>35.075303967119417</v>
      </c>
      <c r="AE148" s="185">
        <f t="shared" ca="1" si="56"/>
        <v>36.055319469001958</v>
      </c>
      <c r="AF148" s="185">
        <f t="shared" ca="1" si="56"/>
        <v>37.137218766389552</v>
      </c>
      <c r="AG148" s="185">
        <f t="shared" ca="1" si="56"/>
        <v>38.209909532013789</v>
      </c>
      <c r="AH148" s="185">
        <f t="shared" ca="1" si="56"/>
        <v>39.34089188014331</v>
      </c>
      <c r="AI148" s="185">
        <f t="shared" ca="1" si="56"/>
        <v>40.497782659427372</v>
      </c>
      <c r="AJ148" s="185">
        <f t="shared" ca="1" si="56"/>
        <v>41.73560437271113</v>
      </c>
      <c r="AK148" s="185">
        <f t="shared" ca="1" si="56"/>
        <v>43.017131805170557</v>
      </c>
      <c r="AL148" s="185">
        <f t="shared" ca="1" si="56"/>
        <v>44.343833940040938</v>
      </c>
      <c r="AM148" s="185">
        <f t="shared" ca="1" si="56"/>
        <v>51.305094506632884</v>
      </c>
      <c r="AN148" s="185">
        <f t="shared" ca="1" si="56"/>
        <v>60.060663472144562</v>
      </c>
      <c r="AO148" s="185">
        <f t="shared" ca="1" si="56"/>
        <v>75.478441604427957</v>
      </c>
      <c r="AP148" s="185">
        <f t="shared" ca="1" si="56"/>
        <v>91.195271136531474</v>
      </c>
    </row>
    <row r="149" spans="1:42">
      <c r="A149" s="57" t="str">
        <f>'[4]TS BYDem'!A88</f>
        <v>*</v>
      </c>
      <c r="B149" s="185" t="s">
        <v>288</v>
      </c>
      <c r="C149" s="185" t="s">
        <v>137</v>
      </c>
      <c r="D149" s="186"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29.656293088358606</v>
      </c>
      <c r="T149" s="185">
        <f t="shared" ca="1" si="57"/>
        <v>29.879223475447262</v>
      </c>
      <c r="U149" s="185">
        <f t="shared" ca="1" si="57"/>
        <v>29.990046665456251</v>
      </c>
      <c r="V149" s="185">
        <f t="shared" ca="1" si="57"/>
        <v>30.151561652590321</v>
      </c>
      <c r="W149" s="185">
        <f t="shared" ca="1" si="57"/>
        <v>30.324537590136849</v>
      </c>
      <c r="X149" s="185">
        <f t="shared" ca="1" si="57"/>
        <v>30.889212424969667</v>
      </c>
      <c r="Y149" s="185">
        <f t="shared" ca="1" si="57"/>
        <v>31.476486011190243</v>
      </c>
      <c r="Z149" s="185">
        <f t="shared" ca="1" si="57"/>
        <v>32.157358192522366</v>
      </c>
      <c r="AA149" s="185">
        <f t="shared" ca="1" si="56"/>
        <v>32.72906094968441</v>
      </c>
      <c r="AB149" s="185">
        <f t="shared" ca="1" si="56"/>
        <v>33.330624158696338</v>
      </c>
      <c r="AC149" s="185">
        <f t="shared" ca="1" si="56"/>
        <v>34.169064988886987</v>
      </c>
      <c r="AD149" s="185">
        <f t="shared" ca="1" si="56"/>
        <v>35.075303967119417</v>
      </c>
      <c r="AE149" s="185">
        <f t="shared" ca="1" si="56"/>
        <v>36.055319469001958</v>
      </c>
      <c r="AF149" s="185">
        <f t="shared" ca="1" si="56"/>
        <v>37.137218766389552</v>
      </c>
      <c r="AG149" s="185">
        <f t="shared" ca="1" si="56"/>
        <v>38.209909532013789</v>
      </c>
      <c r="AH149" s="185">
        <f t="shared" ca="1" si="56"/>
        <v>39.34089188014331</v>
      </c>
      <c r="AI149" s="185">
        <f t="shared" ca="1" si="56"/>
        <v>40.497782659427372</v>
      </c>
      <c r="AJ149" s="185">
        <f t="shared" ca="1" si="56"/>
        <v>41.73560437271113</v>
      </c>
      <c r="AK149" s="185">
        <f t="shared" ca="1" si="56"/>
        <v>43.017131805170557</v>
      </c>
      <c r="AL149" s="185">
        <f t="shared" ca="1" si="56"/>
        <v>44.343833940040938</v>
      </c>
      <c r="AM149" s="185">
        <f t="shared" ca="1" si="56"/>
        <v>51.305094506632884</v>
      </c>
      <c r="AN149" s="185">
        <f t="shared" ca="1" si="56"/>
        <v>60.060663472144562</v>
      </c>
      <c r="AO149" s="185">
        <f t="shared" ca="1" si="56"/>
        <v>75.478441604427957</v>
      </c>
      <c r="AP149" s="185">
        <f t="shared" ca="1" si="56"/>
        <v>91.195271136531474</v>
      </c>
    </row>
    <row r="150" spans="1:42">
      <c r="A150" s="57" t="str">
        <f>'[4]TS BYDem'!A89</f>
        <v>*</v>
      </c>
      <c r="B150" s="185" t="s">
        <v>288</v>
      </c>
      <c r="C150" s="185" t="s">
        <v>137</v>
      </c>
      <c r="D150" s="186">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6"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0</v>
      </c>
      <c r="N151" s="192">
        <f t="shared" ref="N151" si="63">O151</f>
        <v>0</v>
      </c>
      <c r="O151" s="192">
        <f>INDEX('[4]TS BYDem'!$O$10:$O$203,MATCH(D151,'[4]TS BYDem'!$D$10:$D$203,0))</f>
        <v>0</v>
      </c>
      <c r="P151" s="185">
        <f t="shared" ref="P151:Z153" ca="1" si="64">P$133/O$133*O151</f>
        <v>0</v>
      </c>
      <c r="Q151" s="185">
        <f t="shared" ca="1" si="64"/>
        <v>0</v>
      </c>
      <c r="R151" s="185">
        <f t="shared" ca="1" si="64"/>
        <v>0</v>
      </c>
      <c r="S151" s="185">
        <f t="shared" ca="1" si="64"/>
        <v>0</v>
      </c>
      <c r="T151" s="185">
        <f t="shared" ca="1" si="64"/>
        <v>0</v>
      </c>
      <c r="U151" s="185">
        <f t="shared" ca="1" si="64"/>
        <v>0</v>
      </c>
      <c r="V151" s="185">
        <f t="shared" ca="1" si="64"/>
        <v>0</v>
      </c>
      <c r="W151" s="185">
        <f t="shared" ca="1" si="64"/>
        <v>0</v>
      </c>
      <c r="X151" s="185">
        <f t="shared" ca="1" si="64"/>
        <v>0</v>
      </c>
      <c r="Y151" s="185">
        <f t="shared" ca="1" si="64"/>
        <v>0</v>
      </c>
      <c r="Z151" s="185">
        <f t="shared" ca="1" si="64"/>
        <v>0</v>
      </c>
      <c r="AA151" s="185">
        <f t="shared" ca="1" si="61"/>
        <v>0</v>
      </c>
      <c r="AB151" s="185">
        <f t="shared" ca="1" si="61"/>
        <v>0</v>
      </c>
      <c r="AC151" s="185">
        <f t="shared" ca="1" si="61"/>
        <v>0</v>
      </c>
      <c r="AD151" s="185">
        <f t="shared" ca="1" si="61"/>
        <v>0</v>
      </c>
      <c r="AE151" s="185">
        <f t="shared" ca="1" si="61"/>
        <v>0</v>
      </c>
      <c r="AF151" s="185">
        <f t="shared" ca="1" si="61"/>
        <v>0</v>
      </c>
      <c r="AG151" s="185">
        <f t="shared" ca="1" si="61"/>
        <v>0</v>
      </c>
      <c r="AH151" s="185">
        <f t="shared" ca="1" si="61"/>
        <v>0</v>
      </c>
      <c r="AI151" s="185">
        <f t="shared" ca="1" si="61"/>
        <v>0</v>
      </c>
      <c r="AJ151" s="185">
        <f t="shared" ca="1" si="61"/>
        <v>0</v>
      </c>
      <c r="AK151" s="185">
        <f t="shared" ca="1" si="61"/>
        <v>0</v>
      </c>
      <c r="AL151" s="185">
        <f t="shared" ca="1" si="61"/>
        <v>0</v>
      </c>
      <c r="AM151" s="185">
        <f t="shared" ca="1" si="61"/>
        <v>0</v>
      </c>
      <c r="AN151" s="185">
        <f t="shared" ca="1" si="61"/>
        <v>0</v>
      </c>
      <c r="AO151" s="185">
        <f t="shared" ca="1" si="61"/>
        <v>0</v>
      </c>
      <c r="AP151" s="185">
        <f t="shared" ca="1" si="61"/>
        <v>0</v>
      </c>
    </row>
    <row r="152" spans="1:42">
      <c r="A152" s="57" t="str">
        <f>'[4]TS BYDem'!A91</f>
        <v>*</v>
      </c>
      <c r="B152" s="185" t="s">
        <v>288</v>
      </c>
      <c r="C152" s="185" t="s">
        <v>137</v>
      </c>
      <c r="D152" s="186"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6">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6.6094516230500568</v>
      </c>
      <c r="T154" s="5">
        <f t="shared" ca="1" si="65"/>
        <v>6.5734192151168802</v>
      </c>
      <c r="U154" s="5">
        <f t="shared" ca="1" si="65"/>
        <v>6.4974928502159113</v>
      </c>
      <c r="V154" s="5">
        <f t="shared" ca="1" si="65"/>
        <v>6.3925518905350307</v>
      </c>
      <c r="W154" s="5">
        <f t="shared" ca="1" si="65"/>
        <v>6.3359723842681417</v>
      </c>
      <c r="X154" s="5">
        <f t="shared" ca="1" si="65"/>
        <v>6.4035941511026415</v>
      </c>
      <c r="Y154" s="5">
        <f t="shared" ca="1" si="65"/>
        <v>6.4433384125801254</v>
      </c>
      <c r="Z154" s="5">
        <f t="shared" ca="1" si="65"/>
        <v>6.7353273129374616</v>
      </c>
      <c r="AA154" s="5">
        <f t="shared" ca="1" si="65"/>
        <v>6.7606501623647315</v>
      </c>
      <c r="AB154" s="5">
        <f ca="1">SUMIF($B$10:$B$22,$D154,AB$10:AB$22)*SUMIF($B$10:$B$22,$D154,AB$40:AB$53)</f>
        <v>6.7112716705229181</v>
      </c>
      <c r="AC154" s="5">
        <f t="shared" ca="1" si="65"/>
        <v>6.6578909240368773</v>
      </c>
      <c r="AD154" s="5">
        <f t="shared" ca="1" si="65"/>
        <v>6.6022660043412253</v>
      </c>
      <c r="AE154" s="5">
        <f t="shared" ca="1" si="65"/>
        <v>6.5712719021823034</v>
      </c>
      <c r="AF154" s="5">
        <f t="shared" ca="1" si="65"/>
        <v>6.5874338033044832</v>
      </c>
      <c r="AG154" s="5">
        <f t="shared" ca="1" si="65"/>
        <v>6.6065123712602878</v>
      </c>
      <c r="AH154" s="5">
        <f t="shared" ca="1" si="65"/>
        <v>6.6246603329301799</v>
      </c>
      <c r="AI154" s="5">
        <f t="shared" ca="1" si="65"/>
        <v>6.5919510957079401</v>
      </c>
      <c r="AJ154" s="5">
        <f t="shared" ca="1" si="65"/>
        <v>6.5633970275076976</v>
      </c>
      <c r="AK154" s="5">
        <f t="shared" ca="1" si="65"/>
        <v>6.536412518790395</v>
      </c>
      <c r="AL154" s="5">
        <f t="shared" ca="1" si="65"/>
        <v>6.5127200404695529</v>
      </c>
      <c r="AM154" s="5">
        <f t="shared" ca="1" si="65"/>
        <v>6.6384076353435626</v>
      </c>
      <c r="AN154" s="5">
        <f t="shared" ca="1" si="65"/>
        <v>7.2254988926442687</v>
      </c>
      <c r="AO154" s="5">
        <f t="shared" ca="1" si="65"/>
        <v>7.8613771344145391</v>
      </c>
      <c r="AP154" s="5">
        <f t="shared" ca="1" si="65"/>
        <v>8.5741559865892611</v>
      </c>
    </row>
    <row r="155" spans="1:42">
      <c r="A155" s="57" t="str">
        <f>'[4]TS BYDem'!A94</f>
        <v/>
      </c>
      <c r="B155" s="185" t="s">
        <v>288</v>
      </c>
      <c r="C155" s="185" t="s">
        <v>137</v>
      </c>
      <c r="D155" s="186"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0.14752719875256826</v>
      </c>
      <c r="T155" s="185">
        <f t="shared" ca="1" si="66"/>
        <v>0.14672293230054478</v>
      </c>
      <c r="U155" s="185">
        <f t="shared" ca="1" si="66"/>
        <v>0.14502820714570111</v>
      </c>
      <c r="V155" s="185">
        <f t="shared" ca="1" si="66"/>
        <v>0.14268585762881605</v>
      </c>
      <c r="W155" s="185">
        <f t="shared" ca="1" si="66"/>
        <v>0.14142296676548818</v>
      </c>
      <c r="X155" s="185">
        <f t="shared" ca="1" si="66"/>
        <v>0.14293232796589433</v>
      </c>
      <c r="Y155" s="185">
        <f t="shared" ca="1" si="66"/>
        <v>0.14381944536937372</v>
      </c>
      <c r="Z155" s="185">
        <f t="shared" ca="1" si="66"/>
        <v>0.15033682487274047</v>
      </c>
      <c r="AA155" s="185">
        <f t="shared" ca="1" si="66"/>
        <v>0.15090204711105898</v>
      </c>
      <c r="AB155" s="185">
        <f t="shared" ca="1" si="66"/>
        <v>0.1497998875075838</v>
      </c>
      <c r="AC155" s="185">
        <f t="shared" ca="1" si="66"/>
        <v>0.14860839501387332</v>
      </c>
      <c r="AD155" s="185">
        <f t="shared" ca="1" si="66"/>
        <v>0.14736681113497518</v>
      </c>
      <c r="AE155" s="185">
        <f t="shared" ca="1" si="66"/>
        <v>0.14667500289881069</v>
      </c>
      <c r="AF155" s="185">
        <f t="shared" ca="1" si="66"/>
        <v>0.14703574689620316</v>
      </c>
      <c r="AG155" s="185">
        <f t="shared" ca="1" si="66"/>
        <v>0.14746159276772972</v>
      </c>
      <c r="AH155" s="185">
        <f t="shared" ca="1" si="66"/>
        <v>0.14786666691017311</v>
      </c>
      <c r="AI155" s="185">
        <f t="shared" ca="1" si="66"/>
        <v>0.14713657575950917</v>
      </c>
      <c r="AJ155" s="185">
        <f t="shared" ca="1" si="66"/>
        <v>0.14649923064605366</v>
      </c>
      <c r="AK155" s="185">
        <f t="shared" ca="1" si="66"/>
        <v>0.14589691910678848</v>
      </c>
      <c r="AL155" s="185">
        <f t="shared" ca="1" si="66"/>
        <v>0.14536808779709401</v>
      </c>
      <c r="AM155" s="185">
        <f t="shared" ca="1" si="66"/>
        <v>0.14817351551594515</v>
      </c>
      <c r="AN155" s="185">
        <f t="shared" ca="1" si="66"/>
        <v>0.16127776887028436</v>
      </c>
      <c r="AO155" s="185">
        <f t="shared" ca="1" si="66"/>
        <v>0.17547097900422678</v>
      </c>
      <c r="AP155" s="185">
        <f t="shared" ca="1" si="66"/>
        <v>0.1913806600774173</v>
      </c>
    </row>
    <row r="156" spans="1:42">
      <c r="A156" s="57" t="str">
        <f>'[4]TS BYDem'!A95</f>
        <v/>
      </c>
      <c r="B156" s="185" t="s">
        <v>288</v>
      </c>
      <c r="C156" s="185" t="s">
        <v>137</v>
      </c>
      <c r="D156" s="186"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6"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4.4258159625770468E-2</v>
      </c>
      <c r="T157" s="185">
        <f t="shared" ca="1" si="66"/>
        <v>4.4016879690163421E-2</v>
      </c>
      <c r="U157" s="185">
        <f t="shared" ca="1" si="66"/>
        <v>4.3508462143710319E-2</v>
      </c>
      <c r="V157" s="185">
        <f t="shared" ca="1" si="66"/>
        <v>4.2805757288644802E-2</v>
      </c>
      <c r="W157" s="185">
        <f t="shared" ca="1" si="66"/>
        <v>4.242689002964644E-2</v>
      </c>
      <c r="X157" s="185">
        <f t="shared" ca="1" si="66"/>
        <v>4.2879698389768281E-2</v>
      </c>
      <c r="Y157" s="185">
        <f t="shared" ca="1" si="66"/>
        <v>4.3145833610812097E-2</v>
      </c>
      <c r="Z157" s="185">
        <f t="shared" ca="1" si="66"/>
        <v>4.510104746182212E-2</v>
      </c>
      <c r="AA157" s="185">
        <f t="shared" ca="1" si="66"/>
        <v>4.527061413331767E-2</v>
      </c>
      <c r="AB157" s="185">
        <f t="shared" ca="1" si="66"/>
        <v>4.4939966252275115E-2</v>
      </c>
      <c r="AC157" s="185">
        <f t="shared" ca="1" si="66"/>
        <v>4.4582518504161978E-2</v>
      </c>
      <c r="AD157" s="185">
        <f t="shared" ca="1" si="66"/>
        <v>4.4210043340492534E-2</v>
      </c>
      <c r="AE157" s="185">
        <f t="shared" ca="1" si="66"/>
        <v>4.4002500869643191E-2</v>
      </c>
      <c r="AF157" s="185">
        <f t="shared" ca="1" si="66"/>
        <v>4.4110724068860928E-2</v>
      </c>
      <c r="AG157" s="185">
        <f t="shared" ca="1" si="66"/>
        <v>4.4238477830318895E-2</v>
      </c>
      <c r="AH157" s="185">
        <f t="shared" ca="1" si="66"/>
        <v>4.4360000073051915E-2</v>
      </c>
      <c r="AI157" s="185">
        <f t="shared" ca="1" si="66"/>
        <v>4.4140972727852737E-2</v>
      </c>
      <c r="AJ157" s="185">
        <f t="shared" ca="1" si="66"/>
        <v>4.3949769193816088E-2</v>
      </c>
      <c r="AK157" s="185">
        <f t="shared" ca="1" si="66"/>
        <v>4.376907573203654E-2</v>
      </c>
      <c r="AL157" s="185">
        <f t="shared" ca="1" si="66"/>
        <v>4.3610426339128198E-2</v>
      </c>
      <c r="AM157" s="185">
        <f t="shared" ca="1" si="66"/>
        <v>4.4452054654783545E-2</v>
      </c>
      <c r="AN157" s="185">
        <f t="shared" ca="1" si="66"/>
        <v>4.8383330661085307E-2</v>
      </c>
      <c r="AO157" s="185">
        <f t="shared" ca="1" si="66"/>
        <v>5.2641293701268035E-2</v>
      </c>
      <c r="AP157" s="185">
        <f t="shared" ca="1" si="66"/>
        <v>5.7414198023225185E-2</v>
      </c>
    </row>
    <row r="158" spans="1:42">
      <c r="A158" s="57" t="str">
        <f>'[4]TS BYDem'!A97</f>
        <v/>
      </c>
      <c r="B158" s="185" t="s">
        <v>288</v>
      </c>
      <c r="C158" s="185" t="s">
        <v>137</v>
      </c>
      <c r="D158" s="186"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6"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0.13277447887731139</v>
      </c>
      <c r="T159" s="185">
        <f t="shared" ca="1" si="66"/>
        <v>0.13205063907049025</v>
      </c>
      <c r="U159" s="185">
        <f t="shared" ca="1" si="66"/>
        <v>0.13052538643113096</v>
      </c>
      <c r="V159" s="185">
        <f t="shared" ca="1" si="66"/>
        <v>0.12841727186593441</v>
      </c>
      <c r="W159" s="185">
        <f t="shared" ca="1" si="66"/>
        <v>0.12728067008893931</v>
      </c>
      <c r="X159" s="185">
        <f t="shared" ca="1" si="66"/>
        <v>0.12863909516930483</v>
      </c>
      <c r="Y159" s="185">
        <f t="shared" ca="1" si="66"/>
        <v>0.12943750083243627</v>
      </c>
      <c r="Z159" s="185">
        <f t="shared" ca="1" si="66"/>
        <v>0.13530314238546634</v>
      </c>
      <c r="AA159" s="185">
        <f t="shared" ca="1" si="66"/>
        <v>0.135811842399953</v>
      </c>
      <c r="AB159" s="185">
        <f t="shared" ca="1" si="66"/>
        <v>0.13481989875682535</v>
      </c>
      <c r="AC159" s="185">
        <f t="shared" ca="1" si="66"/>
        <v>0.13374755551248593</v>
      </c>
      <c r="AD159" s="185">
        <f t="shared" ca="1" si="66"/>
        <v>0.13263013002147761</v>
      </c>
      <c r="AE159" s="185">
        <f t="shared" ca="1" si="66"/>
        <v>0.13200750260892957</v>
      </c>
      <c r="AF159" s="185">
        <f t="shared" ca="1" si="66"/>
        <v>0.13233217220658278</v>
      </c>
      <c r="AG159" s="185">
        <f t="shared" ca="1" si="66"/>
        <v>0.13271543349095669</v>
      </c>
      <c r="AH159" s="185">
        <f t="shared" ca="1" si="66"/>
        <v>0.13308000021915575</v>
      </c>
      <c r="AI159" s="185">
        <f t="shared" ca="1" si="66"/>
        <v>0.1324229181835582</v>
      </c>
      <c r="AJ159" s="185">
        <f t="shared" ca="1" si="66"/>
        <v>0.13184930758144825</v>
      </c>
      <c r="AK159" s="185">
        <f t="shared" ca="1" si="66"/>
        <v>0.1313072271961096</v>
      </c>
      <c r="AL159" s="185">
        <f t="shared" ca="1" si="66"/>
        <v>0.13083127901738459</v>
      </c>
      <c r="AM159" s="185">
        <f t="shared" ca="1" si="66"/>
        <v>0.13335616396435063</v>
      </c>
      <c r="AN159" s="185">
        <f t="shared" ca="1" si="66"/>
        <v>0.1451499919832559</v>
      </c>
      <c r="AO159" s="185">
        <f t="shared" ca="1" si="66"/>
        <v>0.15792388110380409</v>
      </c>
      <c r="AP159" s="185">
        <f t="shared" ca="1" si="66"/>
        <v>0.17224259406967554</v>
      </c>
    </row>
    <row r="160" spans="1:42">
      <c r="A160" s="57" t="str">
        <f>'[4]TS BYDem'!A99</f>
        <v/>
      </c>
      <c r="B160" s="185" t="s">
        <v>288</v>
      </c>
      <c r="C160" s="185" t="s">
        <v>137</v>
      </c>
      <c r="D160" s="186"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6"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6"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0.82615231301438219</v>
      </c>
      <c r="T162" s="185">
        <f t="shared" ca="1" si="66"/>
        <v>0.82164842088305068</v>
      </c>
      <c r="U162" s="185">
        <f t="shared" ca="1" si="66"/>
        <v>0.81215796001592611</v>
      </c>
      <c r="V162" s="185">
        <f t="shared" ca="1" si="66"/>
        <v>0.79904080272136979</v>
      </c>
      <c r="W162" s="185">
        <f t="shared" ca="1" si="66"/>
        <v>0.79196861388673367</v>
      </c>
      <c r="X162" s="185">
        <f t="shared" ca="1" si="66"/>
        <v>0.8004210366090081</v>
      </c>
      <c r="Y162" s="185">
        <f t="shared" ca="1" si="66"/>
        <v>0.80538889406849268</v>
      </c>
      <c r="Z162" s="185">
        <f t="shared" ca="1" si="66"/>
        <v>0.84188621928734653</v>
      </c>
      <c r="AA162" s="185">
        <f t="shared" ca="1" si="66"/>
        <v>0.84505146382193008</v>
      </c>
      <c r="AB162" s="185">
        <f t="shared" ca="1" si="66"/>
        <v>0.83887937004246904</v>
      </c>
      <c r="AC162" s="185">
        <f t="shared" ca="1" si="66"/>
        <v>0.83220701207769043</v>
      </c>
      <c r="AD162" s="185">
        <f t="shared" ca="1" si="66"/>
        <v>0.82525414235586081</v>
      </c>
      <c r="AE162" s="185">
        <f t="shared" ca="1" si="66"/>
        <v>0.82138001623333967</v>
      </c>
      <c r="AF162" s="185">
        <f t="shared" ca="1" si="66"/>
        <v>0.82340018261873749</v>
      </c>
      <c r="AG162" s="185">
        <f t="shared" ca="1" si="66"/>
        <v>0.82578491949928623</v>
      </c>
      <c r="AH162" s="185">
        <f t="shared" ca="1" si="66"/>
        <v>0.82805333469696918</v>
      </c>
      <c r="AI162" s="185">
        <f t="shared" ca="1" si="66"/>
        <v>0.82396482425325113</v>
      </c>
      <c r="AJ162" s="185">
        <f t="shared" ca="1" si="66"/>
        <v>0.82039569161790027</v>
      </c>
      <c r="AK162" s="185">
        <f t="shared" ca="1" si="66"/>
        <v>0.81702274699801536</v>
      </c>
      <c r="AL162" s="185">
        <f t="shared" ca="1" si="66"/>
        <v>0.81406129166372632</v>
      </c>
      <c r="AM162" s="185">
        <f t="shared" ca="1" si="66"/>
        <v>0.82977168688929281</v>
      </c>
      <c r="AN162" s="185">
        <f t="shared" ca="1" si="66"/>
        <v>0.90315550567359237</v>
      </c>
      <c r="AO162" s="185">
        <f t="shared" ca="1" si="66"/>
        <v>0.98263748242366999</v>
      </c>
      <c r="AP162" s="185">
        <f t="shared" ca="1" si="66"/>
        <v>1.0717316964335368</v>
      </c>
    </row>
    <row r="163" spans="1:42">
      <c r="A163" s="57" t="str">
        <f>'[4]TS BYDem'!A102</f>
        <v/>
      </c>
      <c r="B163" s="185" t="s">
        <v>288</v>
      </c>
      <c r="C163" s="185" t="s">
        <v>137</v>
      </c>
      <c r="D163" s="186"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10.090860394675666</v>
      </c>
      <c r="T163" s="185">
        <f t="shared" ca="1" si="66"/>
        <v>10.03584856935726</v>
      </c>
      <c r="U163" s="185">
        <f t="shared" ca="1" si="66"/>
        <v>9.9199293687659527</v>
      </c>
      <c r="V163" s="185">
        <f t="shared" ca="1" si="66"/>
        <v>9.7597126618110153</v>
      </c>
      <c r="W163" s="185">
        <f t="shared" ca="1" si="66"/>
        <v>9.6733309267593874</v>
      </c>
      <c r="X163" s="185">
        <f t="shared" ca="1" si="66"/>
        <v>9.7765712328671679</v>
      </c>
      <c r="Y163" s="185">
        <f t="shared" ca="1" si="66"/>
        <v>9.8372500632651576</v>
      </c>
      <c r="Z163" s="185">
        <f t="shared" ca="1" si="66"/>
        <v>10.283038821295444</v>
      </c>
      <c r="AA163" s="185">
        <f t="shared" ca="1" si="66"/>
        <v>10.321700022396429</v>
      </c>
      <c r="AB163" s="185">
        <f t="shared" ca="1" si="66"/>
        <v>10.246312305518726</v>
      </c>
      <c r="AC163" s="185">
        <f t="shared" ca="1" si="66"/>
        <v>10.16481421894893</v>
      </c>
      <c r="AD163" s="185">
        <f t="shared" ca="1" si="66"/>
        <v>10.079889881632297</v>
      </c>
      <c r="AE163" s="185">
        <f t="shared" ca="1" si="66"/>
        <v>10.032570198278647</v>
      </c>
      <c r="AF163" s="185">
        <f t="shared" ca="1" si="66"/>
        <v>10.057245087700291</v>
      </c>
      <c r="AG163" s="185">
        <f t="shared" ca="1" si="66"/>
        <v>10.086372945312709</v>
      </c>
      <c r="AH163" s="185">
        <f t="shared" ca="1" si="66"/>
        <v>10.114080016655837</v>
      </c>
      <c r="AI163" s="185">
        <f t="shared" ca="1" si="66"/>
        <v>10.064141781950424</v>
      </c>
      <c r="AJ163" s="185">
        <f t="shared" ca="1" si="66"/>
        <v>10.020547376190066</v>
      </c>
      <c r="AK163" s="185">
        <f t="shared" ca="1" si="66"/>
        <v>9.9793492669043289</v>
      </c>
      <c r="AL163" s="185">
        <f t="shared" ca="1" si="66"/>
        <v>9.9431772053212271</v>
      </c>
      <c r="AM163" s="185">
        <f t="shared" ca="1" si="66"/>
        <v>10.135068461290645</v>
      </c>
      <c r="AN163" s="185">
        <f t="shared" ca="1" si="66"/>
        <v>11.031399390727447</v>
      </c>
      <c r="AO163" s="185">
        <f t="shared" ca="1" si="66"/>
        <v>12.002214963889109</v>
      </c>
      <c r="AP163" s="185">
        <f t="shared" ca="1" si="66"/>
        <v>13.09043714929534</v>
      </c>
    </row>
    <row r="164" spans="1:42">
      <c r="A164" s="57" t="str">
        <f>'[4]TS BYDem'!A103</f>
        <v>*</v>
      </c>
      <c r="B164" s="185" t="s">
        <v>288</v>
      </c>
      <c r="C164" s="185" t="s">
        <v>137</v>
      </c>
      <c r="D164" s="186"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6"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0.5772166114836822</v>
      </c>
      <c r="T165" s="185">
        <f t="shared" ca="1" si="70"/>
        <v>0.57406982933034101</v>
      </c>
      <c r="U165" s="185">
        <f t="shared" ca="1" si="70"/>
        <v>0.56743902823368564</v>
      </c>
      <c r="V165" s="185">
        <f t="shared" ca="1" si="70"/>
        <v>0.55827432462323834</v>
      </c>
      <c r="W165" s="185">
        <f t="shared" ca="1" si="70"/>
        <v>0.55333312333311946</v>
      </c>
      <c r="X165" s="185">
        <f t="shared" ca="1" si="70"/>
        <v>0.55923866729362393</v>
      </c>
      <c r="Y165" s="185">
        <f t="shared" ca="1" si="70"/>
        <v>0.56270961303077838</v>
      </c>
      <c r="Z165" s="185">
        <f t="shared" ca="1" si="70"/>
        <v>0.58820958689658775</v>
      </c>
      <c r="AA165" s="185">
        <f t="shared" ca="1" si="70"/>
        <v>0.59042108191510712</v>
      </c>
      <c r="AB165" s="185">
        <f t="shared" ca="1" si="70"/>
        <v>0.58610875959751774</v>
      </c>
      <c r="AC165" s="185">
        <f t="shared" ca="1" si="70"/>
        <v>0.5814469123880327</v>
      </c>
      <c r="AD165" s="185">
        <f t="shared" ca="1" si="70"/>
        <v>0.57658907704980233</v>
      </c>
      <c r="AE165" s="185">
        <f t="shared" ca="1" si="71"/>
        <v>0.57388230020287589</v>
      </c>
      <c r="AF165" s="185">
        <f t="shared" ca="1" si="71"/>
        <v>0.57529375130849336</v>
      </c>
      <c r="AG165" s="185">
        <f t="shared" ca="1" si="71"/>
        <v>0.57695992075423153</v>
      </c>
      <c r="AH165" s="185">
        <f t="shared" ca="1" si="71"/>
        <v>0.57854481849429495</v>
      </c>
      <c r="AI165" s="185">
        <f t="shared" ca="1" si="71"/>
        <v>0.57568825547660174</v>
      </c>
      <c r="AJ165" s="185">
        <f t="shared" ca="1" si="71"/>
        <v>0.57319457166883492</v>
      </c>
      <c r="AK165" s="185">
        <f t="shared" ca="1" si="71"/>
        <v>0.5708379606256383</v>
      </c>
      <c r="AL165" s="185">
        <f t="shared" ca="1" si="71"/>
        <v>0.56876884917222903</v>
      </c>
      <c r="AM165" s="185">
        <f t="shared" ca="1" si="71"/>
        <v>0.57974539787192747</v>
      </c>
      <c r="AN165" s="185">
        <f t="shared" ca="1" si="71"/>
        <v>0.63101724998579856</v>
      </c>
      <c r="AO165" s="185">
        <f t="shared" ca="1" si="71"/>
        <v>0.68654976689700631</v>
      </c>
      <c r="AP165" s="185">
        <f t="shared" ca="1" si="71"/>
        <v>0.74879816771057639</v>
      </c>
    </row>
    <row r="166" spans="1:42">
      <c r="A166" s="57" t="str">
        <f>'[4]TS BYDem'!A105</f>
        <v>*</v>
      </c>
      <c r="B166" s="185" t="s">
        <v>288</v>
      </c>
      <c r="C166" s="185" t="s">
        <v>137</v>
      </c>
      <c r="D166" s="186"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1.6260658695104919</v>
      </c>
      <c r="T166" s="185">
        <f t="shared" ca="1" si="70"/>
        <v>1.6172011297290425</v>
      </c>
      <c r="U166" s="185">
        <f t="shared" ca="1" si="70"/>
        <v>1.5985216268591067</v>
      </c>
      <c r="V166" s="185">
        <f t="shared" ca="1" si="70"/>
        <v>1.5727039157110809</v>
      </c>
      <c r="W166" s="185">
        <f t="shared" ca="1" si="70"/>
        <v>1.5587841521207866</v>
      </c>
      <c r="X166" s="185">
        <f t="shared" ca="1" si="70"/>
        <v>1.5754205469923532</v>
      </c>
      <c r="Y166" s="185">
        <f t="shared" ca="1" si="70"/>
        <v>1.5851984818019604</v>
      </c>
      <c r="Z166" s="185">
        <f t="shared" ca="1" si="70"/>
        <v>1.6570339701639831</v>
      </c>
      <c r="AA166" s="185">
        <f t="shared" ca="1" si="70"/>
        <v>1.6632639304573358</v>
      </c>
      <c r="AB166" s="185">
        <f t="shared" ca="1" si="70"/>
        <v>1.6511157697851464</v>
      </c>
      <c r="AC166" s="185">
        <f t="shared" ca="1" si="70"/>
        <v>1.6379829692291621</v>
      </c>
      <c r="AD166" s="185">
        <f t="shared" ca="1" si="70"/>
        <v>1.624298054266486</v>
      </c>
      <c r="AE166" s="185">
        <f t="shared" ca="1" si="71"/>
        <v>1.6166728450129704</v>
      </c>
      <c r="AF166" s="185">
        <f t="shared" ca="1" si="71"/>
        <v>1.6206490169104284</v>
      </c>
      <c r="AG166" s="185">
        <f t="shared" ca="1" si="71"/>
        <v>1.6253427509690725</v>
      </c>
      <c r="AH166" s="185">
        <f t="shared" ca="1" si="71"/>
        <v>1.629807536061028</v>
      </c>
      <c r="AI166" s="185">
        <f t="shared" ca="1" si="71"/>
        <v>1.6217603670524345</v>
      </c>
      <c r="AJ166" s="185">
        <f t="shared" ca="1" si="71"/>
        <v>1.6147354581213873</v>
      </c>
      <c r="AK166" s="185">
        <f t="shared" ca="1" si="71"/>
        <v>1.6080966942521291</v>
      </c>
      <c r="AL166" s="185">
        <f t="shared" ca="1" si="71"/>
        <v>1.6022678399751293</v>
      </c>
      <c r="AM166" s="185">
        <f t="shared" ca="1" si="71"/>
        <v>1.633189665249217</v>
      </c>
      <c r="AN166" s="185">
        <f t="shared" ca="1" si="71"/>
        <v>1.7776266186048328</v>
      </c>
      <c r="AO166" s="185">
        <f t="shared" ca="1" si="71"/>
        <v>1.9340662092209493</v>
      </c>
      <c r="AP166" s="185">
        <f t="shared" ca="1" si="71"/>
        <v>2.1094249878506544</v>
      </c>
    </row>
    <row r="167" spans="1:42">
      <c r="A167" s="57" t="str">
        <f>'[4]TS BYDem'!A106</f>
        <v>*</v>
      </c>
      <c r="B167" s="185" t="s">
        <v>288</v>
      </c>
      <c r="C167" s="185" t="s">
        <v>137</v>
      </c>
      <c r="D167" s="186"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1.6260658695104919</v>
      </c>
      <c r="T167" s="185">
        <f t="shared" ca="1" si="70"/>
        <v>1.6172011297290425</v>
      </c>
      <c r="U167" s="185">
        <f t="shared" ca="1" si="70"/>
        <v>1.5985216268591067</v>
      </c>
      <c r="V167" s="185">
        <f t="shared" ca="1" si="70"/>
        <v>1.5727039157110809</v>
      </c>
      <c r="W167" s="185">
        <f t="shared" ca="1" si="70"/>
        <v>1.5587841521207866</v>
      </c>
      <c r="X167" s="185">
        <f t="shared" ca="1" si="70"/>
        <v>1.5754205469923532</v>
      </c>
      <c r="Y167" s="185">
        <f t="shared" ca="1" si="70"/>
        <v>1.5851984818019604</v>
      </c>
      <c r="Z167" s="185">
        <f t="shared" ca="1" si="70"/>
        <v>1.6570339701639831</v>
      </c>
      <c r="AA167" s="185">
        <f t="shared" ca="1" si="70"/>
        <v>1.6632639304573358</v>
      </c>
      <c r="AB167" s="185">
        <f t="shared" ca="1" si="70"/>
        <v>1.6511157697851464</v>
      </c>
      <c r="AC167" s="185">
        <f t="shared" ca="1" si="70"/>
        <v>1.6379829692291621</v>
      </c>
      <c r="AD167" s="185">
        <f t="shared" ca="1" si="70"/>
        <v>1.624298054266486</v>
      </c>
      <c r="AE167" s="185">
        <f t="shared" ca="1" si="71"/>
        <v>1.6166728450129704</v>
      </c>
      <c r="AF167" s="185">
        <f t="shared" ca="1" si="71"/>
        <v>1.6206490169104284</v>
      </c>
      <c r="AG167" s="185">
        <f t="shared" ca="1" si="71"/>
        <v>1.6253427509690725</v>
      </c>
      <c r="AH167" s="185">
        <f t="shared" ca="1" si="71"/>
        <v>1.629807536061028</v>
      </c>
      <c r="AI167" s="185">
        <f t="shared" ca="1" si="71"/>
        <v>1.6217603670524345</v>
      </c>
      <c r="AJ167" s="185">
        <f t="shared" ca="1" si="71"/>
        <v>1.6147354581213873</v>
      </c>
      <c r="AK167" s="185">
        <f t="shared" ca="1" si="71"/>
        <v>1.6080966942521291</v>
      </c>
      <c r="AL167" s="185">
        <f t="shared" ca="1" si="71"/>
        <v>1.6022678399751293</v>
      </c>
      <c r="AM167" s="185">
        <f t="shared" ca="1" si="71"/>
        <v>1.633189665249217</v>
      </c>
      <c r="AN167" s="185">
        <f t="shared" ca="1" si="71"/>
        <v>1.7776266186048328</v>
      </c>
      <c r="AO167" s="185">
        <f t="shared" ca="1" si="71"/>
        <v>1.9340662092209493</v>
      </c>
      <c r="AP167" s="185">
        <f t="shared" ca="1" si="71"/>
        <v>2.1094249878506544</v>
      </c>
    </row>
    <row r="168" spans="1:42">
      <c r="A168" s="57" t="str">
        <f>'[4]TS BYDem'!A107</f>
        <v>*</v>
      </c>
      <c r="B168" s="185" t="s">
        <v>288</v>
      </c>
      <c r="C168" s="185" t="s">
        <v>137</v>
      </c>
      <c r="D168" s="186"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1.6260658695104919</v>
      </c>
      <c r="T168" s="185">
        <f t="shared" ca="1" si="70"/>
        <v>1.6172011297290425</v>
      </c>
      <c r="U168" s="185">
        <f t="shared" ca="1" si="70"/>
        <v>1.5985216268591067</v>
      </c>
      <c r="V168" s="185">
        <f t="shared" ca="1" si="70"/>
        <v>1.5727039157110809</v>
      </c>
      <c r="W168" s="185">
        <f t="shared" ca="1" si="70"/>
        <v>1.5587841521207866</v>
      </c>
      <c r="X168" s="185">
        <f t="shared" ca="1" si="70"/>
        <v>1.5754205469923532</v>
      </c>
      <c r="Y168" s="185">
        <f t="shared" ca="1" si="70"/>
        <v>1.5851984818019604</v>
      </c>
      <c r="Z168" s="185">
        <f t="shared" ca="1" si="70"/>
        <v>1.6570339701639831</v>
      </c>
      <c r="AA168" s="185">
        <f t="shared" ca="1" si="70"/>
        <v>1.6632639304573358</v>
      </c>
      <c r="AB168" s="185">
        <f t="shared" ca="1" si="70"/>
        <v>1.6511157697851464</v>
      </c>
      <c r="AC168" s="185">
        <f t="shared" ca="1" si="70"/>
        <v>1.6379829692291621</v>
      </c>
      <c r="AD168" s="185">
        <f t="shared" ca="1" si="70"/>
        <v>1.624298054266486</v>
      </c>
      <c r="AE168" s="185">
        <f t="shared" ca="1" si="71"/>
        <v>1.6166728450129704</v>
      </c>
      <c r="AF168" s="185">
        <f t="shared" ca="1" si="71"/>
        <v>1.6206490169104284</v>
      </c>
      <c r="AG168" s="185">
        <f t="shared" ca="1" si="71"/>
        <v>1.6253427509690725</v>
      </c>
      <c r="AH168" s="185">
        <f t="shared" ca="1" si="71"/>
        <v>1.629807536061028</v>
      </c>
      <c r="AI168" s="185">
        <f t="shared" ca="1" si="71"/>
        <v>1.6217603670524345</v>
      </c>
      <c r="AJ168" s="185">
        <f t="shared" ca="1" si="71"/>
        <v>1.6147354581213873</v>
      </c>
      <c r="AK168" s="185">
        <f t="shared" ca="1" si="71"/>
        <v>1.6080966942521291</v>
      </c>
      <c r="AL168" s="185">
        <f t="shared" ca="1" si="71"/>
        <v>1.6022678399751293</v>
      </c>
      <c r="AM168" s="185">
        <f t="shared" ca="1" si="71"/>
        <v>1.633189665249217</v>
      </c>
      <c r="AN168" s="185">
        <f t="shared" ca="1" si="71"/>
        <v>1.7776266186048328</v>
      </c>
      <c r="AO168" s="185">
        <f t="shared" ca="1" si="71"/>
        <v>1.9340662092209493</v>
      </c>
      <c r="AP168" s="185">
        <f t="shared" ca="1" si="71"/>
        <v>2.1094249878506544</v>
      </c>
    </row>
    <row r="169" spans="1:42">
      <c r="A169" s="57" t="str">
        <f>'[4]TS BYDem'!A108</f>
        <v>*</v>
      </c>
      <c r="B169" s="185" t="s">
        <v>288</v>
      </c>
      <c r="C169" s="185" t="s">
        <v>137</v>
      </c>
      <c r="D169" s="186"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1.6260658695104919</v>
      </c>
      <c r="T169" s="185">
        <f t="shared" ca="1" si="70"/>
        <v>1.6172011297290425</v>
      </c>
      <c r="U169" s="185">
        <f t="shared" ca="1" si="70"/>
        <v>1.5985216268591067</v>
      </c>
      <c r="V169" s="185">
        <f t="shared" ca="1" si="70"/>
        <v>1.5727039157110809</v>
      </c>
      <c r="W169" s="185">
        <f t="shared" ca="1" si="70"/>
        <v>1.5587841521207866</v>
      </c>
      <c r="X169" s="185">
        <f t="shared" ca="1" si="70"/>
        <v>1.5754205469923532</v>
      </c>
      <c r="Y169" s="185">
        <f t="shared" ca="1" si="70"/>
        <v>1.5851984818019604</v>
      </c>
      <c r="Z169" s="185">
        <f t="shared" ca="1" si="70"/>
        <v>1.6570339701639831</v>
      </c>
      <c r="AA169" s="185">
        <f t="shared" ca="1" si="70"/>
        <v>1.6632639304573358</v>
      </c>
      <c r="AB169" s="185">
        <f t="shared" ca="1" si="70"/>
        <v>1.6511157697851464</v>
      </c>
      <c r="AC169" s="185">
        <f t="shared" ca="1" si="70"/>
        <v>1.6379829692291621</v>
      </c>
      <c r="AD169" s="185">
        <f t="shared" ca="1" si="70"/>
        <v>1.624298054266486</v>
      </c>
      <c r="AE169" s="185">
        <f t="shared" ca="1" si="71"/>
        <v>1.6166728450129704</v>
      </c>
      <c r="AF169" s="185">
        <f t="shared" ca="1" si="71"/>
        <v>1.6206490169104284</v>
      </c>
      <c r="AG169" s="185">
        <f t="shared" ca="1" si="71"/>
        <v>1.6253427509690725</v>
      </c>
      <c r="AH169" s="185">
        <f t="shared" ca="1" si="71"/>
        <v>1.629807536061028</v>
      </c>
      <c r="AI169" s="185">
        <f t="shared" ca="1" si="71"/>
        <v>1.6217603670524345</v>
      </c>
      <c r="AJ169" s="185">
        <f t="shared" ca="1" si="71"/>
        <v>1.6147354581213873</v>
      </c>
      <c r="AK169" s="185">
        <f t="shared" ca="1" si="71"/>
        <v>1.6080966942521291</v>
      </c>
      <c r="AL169" s="185">
        <f t="shared" ca="1" si="71"/>
        <v>1.6022678399751293</v>
      </c>
      <c r="AM169" s="185">
        <f t="shared" ca="1" si="71"/>
        <v>1.633189665249217</v>
      </c>
      <c r="AN169" s="185">
        <f t="shared" ca="1" si="71"/>
        <v>1.7776266186048328</v>
      </c>
      <c r="AO169" s="185">
        <f t="shared" ca="1" si="71"/>
        <v>1.9340662092209493</v>
      </c>
      <c r="AP169" s="185">
        <f t="shared" ca="1" si="71"/>
        <v>2.1094249878506544</v>
      </c>
    </row>
    <row r="170" spans="1:42">
      <c r="A170" s="57" t="str">
        <f>'[4]TS BYDem'!A109</f>
        <v>*</v>
      </c>
      <c r="B170" s="185" t="s">
        <v>288</v>
      </c>
      <c r="C170" s="185" t="s">
        <v>137</v>
      </c>
      <c r="D170" s="186"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1.6260658695104919</v>
      </c>
      <c r="T170" s="185">
        <f t="shared" ca="1" si="70"/>
        <v>1.6172011297290425</v>
      </c>
      <c r="U170" s="185">
        <f t="shared" ca="1" si="70"/>
        <v>1.5985216268591067</v>
      </c>
      <c r="V170" s="185">
        <f t="shared" ca="1" si="70"/>
        <v>1.5727039157110809</v>
      </c>
      <c r="W170" s="185">
        <f t="shared" ca="1" si="70"/>
        <v>1.5587841521207866</v>
      </c>
      <c r="X170" s="185">
        <f t="shared" ca="1" si="70"/>
        <v>1.5754205469923532</v>
      </c>
      <c r="Y170" s="185">
        <f t="shared" ca="1" si="70"/>
        <v>1.5851984818019604</v>
      </c>
      <c r="Z170" s="185">
        <f t="shared" ca="1" si="70"/>
        <v>1.6570339701639831</v>
      </c>
      <c r="AA170" s="185">
        <f t="shared" ca="1" si="70"/>
        <v>1.6632639304573358</v>
      </c>
      <c r="AB170" s="185">
        <f t="shared" ca="1" si="70"/>
        <v>1.6511157697851464</v>
      </c>
      <c r="AC170" s="185">
        <f t="shared" ca="1" si="70"/>
        <v>1.6379829692291621</v>
      </c>
      <c r="AD170" s="185">
        <f t="shared" ca="1" si="70"/>
        <v>1.624298054266486</v>
      </c>
      <c r="AE170" s="185">
        <f t="shared" ca="1" si="71"/>
        <v>1.6166728450129704</v>
      </c>
      <c r="AF170" s="185">
        <f t="shared" ca="1" si="71"/>
        <v>1.6206490169104284</v>
      </c>
      <c r="AG170" s="185">
        <f t="shared" ca="1" si="71"/>
        <v>1.6253427509690725</v>
      </c>
      <c r="AH170" s="185">
        <f t="shared" ca="1" si="71"/>
        <v>1.629807536061028</v>
      </c>
      <c r="AI170" s="185">
        <f t="shared" ca="1" si="71"/>
        <v>1.6217603670524345</v>
      </c>
      <c r="AJ170" s="185">
        <f t="shared" ca="1" si="71"/>
        <v>1.6147354581213873</v>
      </c>
      <c r="AK170" s="185">
        <f t="shared" ca="1" si="71"/>
        <v>1.6080966942521291</v>
      </c>
      <c r="AL170" s="185">
        <f t="shared" ca="1" si="71"/>
        <v>1.6022678399751293</v>
      </c>
      <c r="AM170" s="185">
        <f t="shared" ca="1" si="71"/>
        <v>1.633189665249217</v>
      </c>
      <c r="AN170" s="185">
        <f t="shared" ca="1" si="71"/>
        <v>1.7776266186048328</v>
      </c>
      <c r="AO170" s="185">
        <f t="shared" ca="1" si="71"/>
        <v>1.9340662092209493</v>
      </c>
      <c r="AP170" s="185">
        <f t="shared" ca="1" si="71"/>
        <v>2.1094249878506544</v>
      </c>
    </row>
    <row r="171" spans="1:42">
      <c r="A171" s="57" t="str">
        <f>'[4]TS BYDem'!A110</f>
        <v>*</v>
      </c>
      <c r="B171" s="185" t="s">
        <v>288</v>
      </c>
      <c r="C171" s="185" t="s">
        <v>137</v>
      </c>
      <c r="D171" s="186"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6">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234.0161312944492</v>
      </c>
      <c r="T173" s="5">
        <f t="shared" ca="1" si="74"/>
        <v>238.68772810190561</v>
      </c>
      <c r="U173" s="5">
        <f t="shared" ca="1" si="74"/>
        <v>242.78531308417746</v>
      </c>
      <c r="V173" s="5">
        <f t="shared" ca="1" si="74"/>
        <v>247.57201424279251</v>
      </c>
      <c r="W173" s="5">
        <f t="shared" ca="1" si="74"/>
        <v>252.28094473542077</v>
      </c>
      <c r="X173" s="5">
        <f t="shared" ca="1" si="74"/>
        <v>257.36753645250155</v>
      </c>
      <c r="Y173" s="5">
        <f t="shared" ca="1" si="74"/>
        <v>262.51525323773632</v>
      </c>
      <c r="Z173" s="5">
        <f t="shared" ca="1" si="74"/>
        <v>265.92285110639034</v>
      </c>
      <c r="AA173" s="5">
        <f t="shared" ca="1" si="74"/>
        <v>271.10277183393805</v>
      </c>
      <c r="AB173" s="5">
        <f ca="1">SUMIF($B$10:$B$22,$D173,AB$10:AB$22)*SUMIF($B$10:$B$22,$D173,AB$40:AB$53)</f>
        <v>276.85217201186936</v>
      </c>
      <c r="AC173" s="5">
        <f t="shared" ca="1" si="74"/>
        <v>283.57853827441625</v>
      </c>
      <c r="AD173" s="5">
        <f t="shared" ca="1" si="74"/>
        <v>290.78911563707197</v>
      </c>
      <c r="AE173" s="5">
        <f t="shared" ca="1" si="74"/>
        <v>297.89983281549416</v>
      </c>
      <c r="AF173" s="5">
        <f t="shared" ca="1" si="74"/>
        <v>305.38856644832339</v>
      </c>
      <c r="AG173" s="5">
        <f t="shared" ca="1" si="74"/>
        <v>312.49416863718915</v>
      </c>
      <c r="AH173" s="5">
        <f t="shared" ca="1" si="74"/>
        <v>320.14439815410225</v>
      </c>
      <c r="AI173" s="5">
        <f t="shared" ca="1" si="74"/>
        <v>328.32971595564231</v>
      </c>
      <c r="AJ173" s="5">
        <f t="shared" ca="1" si="74"/>
        <v>336.62553506453224</v>
      </c>
      <c r="AK173" s="5">
        <f t="shared" ca="1" si="74"/>
        <v>345.22499781823029</v>
      </c>
      <c r="AL173" s="5">
        <f t="shared" ca="1" si="74"/>
        <v>354.1383697429236</v>
      </c>
      <c r="AM173" s="5">
        <f t="shared" ca="1" si="74"/>
        <v>406.69869430852572</v>
      </c>
      <c r="AN173" s="5">
        <f t="shared" ca="1" si="74"/>
        <v>473.63179392450161</v>
      </c>
      <c r="AO173" s="5">
        <f t="shared" ca="1" si="74"/>
        <v>590.7297555976802</v>
      </c>
      <c r="AP173" s="5">
        <f t="shared" ca="1" si="74"/>
        <v>710.22317977925923</v>
      </c>
    </row>
    <row r="174" spans="1:42">
      <c r="A174" s="57" t="str">
        <f>'[4]TS BYDem'!A113</f>
        <v>*</v>
      </c>
      <c r="B174" s="185" t="s">
        <v>288</v>
      </c>
      <c r="C174" s="185" t="s">
        <v>137</v>
      </c>
      <c r="D174" s="186"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6"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6"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6"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6"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6"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6"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6"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6"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6"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6"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6"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6"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6"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6"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6"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6"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6">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105.21075173833225</v>
      </c>
      <c r="T192" s="5">
        <f t="shared" ca="1" si="78"/>
        <v>107.32014409776015</v>
      </c>
      <c r="U192" s="5">
        <f t="shared" ca="1" si="78"/>
        <v>108.7191830347101</v>
      </c>
      <c r="V192" s="5">
        <f t="shared" ca="1" si="78"/>
        <v>110.38623289863362</v>
      </c>
      <c r="W192" s="5">
        <f t="shared" ca="1" si="78"/>
        <v>112.03989100135321</v>
      </c>
      <c r="X192" s="5">
        <f t="shared" ca="1" si="78"/>
        <v>114.21993762894303</v>
      </c>
      <c r="Y192" s="5">
        <f t="shared" ca="1" si="78"/>
        <v>116.44650993761078</v>
      </c>
      <c r="Z192" s="5">
        <f t="shared" ca="1" si="78"/>
        <v>119.39071380706966</v>
      </c>
      <c r="AA192" s="5">
        <f t="shared" ca="1" si="78"/>
        <v>121.63945979676706</v>
      </c>
      <c r="AB192" s="5">
        <f ca="1">SUMIF($B$10:$B$22,$D192,AB$10:AB$22)*SUMIF($B$10:$B$22,$D192,AB$40:AB$53)</f>
        <v>123.71367183003325</v>
      </c>
      <c r="AC192" s="5">
        <f t="shared" ca="1" si="78"/>
        <v>126.38548822940223</v>
      </c>
      <c r="AD192" s="5">
        <f t="shared" ca="1" si="78"/>
        <v>129.14968218368395</v>
      </c>
      <c r="AE192" s="5">
        <f t="shared" ca="1" si="78"/>
        <v>132.19144752819997</v>
      </c>
      <c r="AF192" s="5">
        <f t="shared" ca="1" si="78"/>
        <v>135.62236997959394</v>
      </c>
      <c r="AG192" s="5">
        <f t="shared" ca="1" si="78"/>
        <v>139.04922208516638</v>
      </c>
      <c r="AH192" s="5">
        <f t="shared" ca="1" si="78"/>
        <v>142.76587175112519</v>
      </c>
      <c r="AI192" s="5">
        <f t="shared" ca="1" si="78"/>
        <v>146.45869036196439</v>
      </c>
      <c r="AJ192" s="5">
        <f t="shared" ca="1" si="78"/>
        <v>150.13529838654586</v>
      </c>
      <c r="AK192" s="5">
        <f t="shared" ca="1" si="78"/>
        <v>153.88673013653616</v>
      </c>
      <c r="AL192" s="5">
        <f t="shared" ca="1" si="78"/>
        <v>157.71527531391564</v>
      </c>
      <c r="AM192" s="5">
        <f t="shared" ca="1" si="78"/>
        <v>177.34798864444758</v>
      </c>
      <c r="AN192" s="5">
        <f t="shared" ca="1" si="78"/>
        <v>200.0452294988028</v>
      </c>
      <c r="AO192" s="5">
        <f t="shared" ca="1" si="78"/>
        <v>241.86442909638572</v>
      </c>
      <c r="AP192" s="5">
        <f t="shared" ca="1" si="78"/>
        <v>284.19438328127399</v>
      </c>
    </row>
    <row r="193" spans="1:42">
      <c r="A193" s="57" t="str">
        <f>'[4]TS BYDem'!A132</f>
        <v/>
      </c>
      <c r="B193" s="185" t="s">
        <v>288</v>
      </c>
      <c r="C193" s="185" t="s">
        <v>137</v>
      </c>
      <c r="D193" s="186"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1.0636213423941436</v>
      </c>
      <c r="T193" s="185">
        <f t="shared" ca="1" si="79"/>
        <v>1.0849461090734147</v>
      </c>
      <c r="U193" s="185">
        <f t="shared" ca="1" si="79"/>
        <v>1.099089603417807</v>
      </c>
      <c r="V193" s="185">
        <f t="shared" ca="1" si="79"/>
        <v>1.1159425370278071</v>
      </c>
      <c r="W193" s="185">
        <f t="shared" ca="1" si="79"/>
        <v>1.1326600874873838</v>
      </c>
      <c r="X193" s="185">
        <f t="shared" ca="1" si="79"/>
        <v>1.1546991289561286</v>
      </c>
      <c r="Y193" s="185">
        <f t="shared" ca="1" si="79"/>
        <v>1.1772085188117662</v>
      </c>
      <c r="Z193" s="185">
        <f t="shared" ca="1" si="79"/>
        <v>1.206972758874457</v>
      </c>
      <c r="AA193" s="185">
        <f t="shared" ref="AA193:AP208" ca="1" si="82">AA$192/Z$192*Z193</f>
        <v>1.2297063121353826</v>
      </c>
      <c r="AB193" s="185">
        <f t="shared" ca="1" si="82"/>
        <v>1.2506754255651547</v>
      </c>
      <c r="AC193" s="185">
        <f t="shared" ca="1" si="82"/>
        <v>1.2776859819804849</v>
      </c>
      <c r="AD193" s="185">
        <f t="shared" ca="1" si="82"/>
        <v>1.3056304233585208</v>
      </c>
      <c r="AE193" s="185">
        <f t="shared" ca="1" si="82"/>
        <v>1.336380954891919</v>
      </c>
      <c r="AF193" s="185">
        <f t="shared" ca="1" si="82"/>
        <v>1.3710656452216463</v>
      </c>
      <c r="AG193" s="185">
        <f t="shared" ca="1" si="82"/>
        <v>1.4057091866515208</v>
      </c>
      <c r="AH193" s="185">
        <f t="shared" ca="1" si="82"/>
        <v>1.4432824179192485</v>
      </c>
      <c r="AI193" s="185">
        <f t="shared" ca="1" si="82"/>
        <v>1.4806147306646942</v>
      </c>
      <c r="AJ193" s="185">
        <f t="shared" ca="1" si="82"/>
        <v>1.5177831635287442</v>
      </c>
      <c r="AK193" s="185">
        <f t="shared" ca="1" si="82"/>
        <v>1.5557080220427144</v>
      </c>
      <c r="AL193" s="185">
        <f t="shared" ca="1" si="82"/>
        <v>1.5944124538018247</v>
      </c>
      <c r="AM193" s="185">
        <f t="shared" ca="1" si="82"/>
        <v>1.7928881092119722</v>
      </c>
      <c r="AN193" s="185">
        <f t="shared" ca="1" si="82"/>
        <v>2.022344408946374</v>
      </c>
      <c r="AO193" s="185">
        <f t="shared" ca="1" si="82"/>
        <v>2.4451129233702105</v>
      </c>
      <c r="AP193" s="185">
        <f t="shared" ca="1" si="82"/>
        <v>2.8730448785147709</v>
      </c>
    </row>
    <row r="194" spans="1:42">
      <c r="A194" s="57" t="str">
        <f>'[4]TS BYDem'!A133</f>
        <v/>
      </c>
      <c r="B194" s="185" t="s">
        <v>288</v>
      </c>
      <c r="C194" s="185" t="s">
        <v>137</v>
      </c>
      <c r="D194" s="186"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3.0389181211261246E-2</v>
      </c>
      <c r="T194" s="185">
        <f t="shared" ca="1" si="79"/>
        <v>3.0998460259240419E-2</v>
      </c>
      <c r="U194" s="185">
        <f t="shared" ca="1" si="79"/>
        <v>3.1402560097651633E-2</v>
      </c>
      <c r="V194" s="185">
        <f t="shared" ca="1" si="79"/>
        <v>3.1884072486508777E-2</v>
      </c>
      <c r="W194" s="185">
        <f t="shared" ca="1" si="79"/>
        <v>3.2361716785353822E-2</v>
      </c>
      <c r="X194" s="185">
        <f t="shared" ca="1" si="79"/>
        <v>3.2991403684460817E-2</v>
      </c>
      <c r="Y194" s="185">
        <f t="shared" ca="1" si="79"/>
        <v>3.3634529108907608E-2</v>
      </c>
      <c r="Z194" s="185">
        <f t="shared" ca="1" si="79"/>
        <v>3.4484935967841635E-2</v>
      </c>
      <c r="AA194" s="185">
        <f t="shared" ca="1" si="82"/>
        <v>3.5134466061010936E-2</v>
      </c>
      <c r="AB194" s="185">
        <f t="shared" ca="1" si="82"/>
        <v>3.5733583587575848E-2</v>
      </c>
      <c r="AC194" s="185">
        <f t="shared" ca="1" si="82"/>
        <v>3.6505313770870997E-2</v>
      </c>
      <c r="AD194" s="185">
        <f t="shared" ca="1" si="82"/>
        <v>3.7303726381672023E-2</v>
      </c>
      <c r="AE194" s="185">
        <f t="shared" ca="1" si="82"/>
        <v>3.8182312996911973E-2</v>
      </c>
      <c r="AF194" s="185">
        <f t="shared" ca="1" si="82"/>
        <v>3.9173304149189896E-2</v>
      </c>
      <c r="AG194" s="185">
        <f t="shared" ca="1" si="82"/>
        <v>4.0163119618614879E-2</v>
      </c>
      <c r="AH194" s="185">
        <f t="shared" ca="1" si="82"/>
        <v>4.1236640511978527E-2</v>
      </c>
      <c r="AI194" s="185">
        <f t="shared" ca="1" si="82"/>
        <v>4.230327801899126E-2</v>
      </c>
      <c r="AJ194" s="185">
        <f t="shared" ca="1" si="82"/>
        <v>4.33652332436784E-2</v>
      </c>
      <c r="AK194" s="185">
        <f t="shared" ca="1" si="82"/>
        <v>4.4448800629791833E-2</v>
      </c>
      <c r="AL194" s="185">
        <f t="shared" ca="1" si="82"/>
        <v>4.5554641537194983E-2</v>
      </c>
      <c r="AM194" s="185">
        <f t="shared" ca="1" si="82"/>
        <v>5.1225374548913481E-2</v>
      </c>
      <c r="AN194" s="185">
        <f t="shared" ca="1" si="82"/>
        <v>5.7781268827039246E-2</v>
      </c>
      <c r="AO194" s="185">
        <f t="shared" ca="1" si="82"/>
        <v>6.9860369239148859E-2</v>
      </c>
      <c r="AP194" s="185">
        <f t="shared" ca="1" si="82"/>
        <v>8.2086996528993442E-2</v>
      </c>
    </row>
    <row r="195" spans="1:42">
      <c r="A195" s="57" t="str">
        <f>'[4]TS BYDem'!A134</f>
        <v/>
      </c>
      <c r="B195" s="185" t="s">
        <v>288</v>
      </c>
      <c r="C195" s="185" t="s">
        <v>137</v>
      </c>
      <c r="D195" s="186"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0.22791885908445933</v>
      </c>
      <c r="T195" s="185">
        <f t="shared" ca="1" si="79"/>
        <v>0.23248845194430312</v>
      </c>
      <c r="U195" s="185">
        <f t="shared" ca="1" si="79"/>
        <v>0.23551920073238719</v>
      </c>
      <c r="V195" s="185">
        <f t="shared" ca="1" si="79"/>
        <v>0.23913054364881578</v>
      </c>
      <c r="W195" s="185">
        <f t="shared" ca="1" si="79"/>
        <v>0.24271287589015361</v>
      </c>
      <c r="X195" s="185">
        <f t="shared" ca="1" si="79"/>
        <v>0.24743552763345605</v>
      </c>
      <c r="Y195" s="185">
        <f t="shared" ca="1" si="79"/>
        <v>0.252258968316807</v>
      </c>
      <c r="Z195" s="185">
        <f t="shared" ca="1" si="79"/>
        <v>0.25863701975881215</v>
      </c>
      <c r="AA195" s="185">
        <f t="shared" ca="1" si="82"/>
        <v>0.26350849545758193</v>
      </c>
      <c r="AB195" s="185">
        <f t="shared" ca="1" si="82"/>
        <v>0.26800187690681881</v>
      </c>
      <c r="AC195" s="185">
        <f t="shared" ca="1" si="82"/>
        <v>0.27378985328153244</v>
      </c>
      <c r="AD195" s="185">
        <f t="shared" ca="1" si="82"/>
        <v>0.27977794786254012</v>
      </c>
      <c r="AE195" s="185">
        <f t="shared" ca="1" si="82"/>
        <v>0.28636734747683978</v>
      </c>
      <c r="AF195" s="185">
        <f t="shared" ca="1" si="82"/>
        <v>0.29379978111892419</v>
      </c>
      <c r="AG195" s="185">
        <f t="shared" ca="1" si="82"/>
        <v>0.30122339713961155</v>
      </c>
      <c r="AH195" s="185">
        <f t="shared" ca="1" si="82"/>
        <v>0.30927480383983891</v>
      </c>
      <c r="AI195" s="185">
        <f t="shared" ca="1" si="82"/>
        <v>0.3172745851424344</v>
      </c>
      <c r="AJ195" s="185">
        <f t="shared" ca="1" si="82"/>
        <v>0.32523924932758796</v>
      </c>
      <c r="AK195" s="185">
        <f t="shared" ca="1" si="82"/>
        <v>0.33336600472343875</v>
      </c>
      <c r="AL195" s="185">
        <f t="shared" ca="1" si="82"/>
        <v>0.34165981152896241</v>
      </c>
      <c r="AM195" s="185">
        <f t="shared" ca="1" si="82"/>
        <v>0.38419030911685115</v>
      </c>
      <c r="AN195" s="185">
        <f t="shared" ca="1" si="82"/>
        <v>0.43335951620279439</v>
      </c>
      <c r="AO195" s="185">
        <f t="shared" ca="1" si="82"/>
        <v>0.52395276929361645</v>
      </c>
      <c r="AP195" s="185">
        <f t="shared" ca="1" si="82"/>
        <v>0.61565247396745082</v>
      </c>
    </row>
    <row r="196" spans="1:42">
      <c r="A196" s="57" t="str">
        <f>'[4]TS BYDem'!A135</f>
        <v/>
      </c>
      <c r="B196" s="185" t="s">
        <v>288</v>
      </c>
      <c r="C196" s="185" t="s">
        <v>137</v>
      </c>
      <c r="D196" s="186"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6.9895116785900866</v>
      </c>
      <c r="T196" s="185">
        <f t="shared" ca="1" si="79"/>
        <v>7.1296458596252963</v>
      </c>
      <c r="U196" s="185">
        <f t="shared" ca="1" si="79"/>
        <v>7.2225888224598744</v>
      </c>
      <c r="V196" s="185">
        <f t="shared" ca="1" si="79"/>
        <v>7.3333366718970172</v>
      </c>
      <c r="W196" s="185">
        <f t="shared" ca="1" si="79"/>
        <v>7.4431948606313778</v>
      </c>
      <c r="X196" s="185">
        <f t="shared" ca="1" si="79"/>
        <v>7.5880228474259859</v>
      </c>
      <c r="Y196" s="185">
        <f t="shared" ca="1" si="79"/>
        <v>7.735941695048747</v>
      </c>
      <c r="Z196" s="185">
        <f t="shared" ca="1" si="79"/>
        <v>7.9315352726035719</v>
      </c>
      <c r="AA196" s="185">
        <f t="shared" ca="1" si="82"/>
        <v>8.0809271940325118</v>
      </c>
      <c r="AB196" s="185">
        <f t="shared" ca="1" si="82"/>
        <v>8.2187242251424415</v>
      </c>
      <c r="AC196" s="185">
        <f t="shared" ca="1" si="82"/>
        <v>8.3962221673003263</v>
      </c>
      <c r="AD196" s="185">
        <f t="shared" ca="1" si="82"/>
        <v>8.5798570677845625</v>
      </c>
      <c r="AE196" s="185">
        <f t="shared" ca="1" si="82"/>
        <v>8.7819319892897507</v>
      </c>
      <c r="AF196" s="185">
        <f t="shared" ca="1" si="82"/>
        <v>9.0098599543136721</v>
      </c>
      <c r="AG196" s="185">
        <f t="shared" ca="1" si="82"/>
        <v>9.2375175122814177</v>
      </c>
      <c r="AH196" s="185">
        <f t="shared" ca="1" si="82"/>
        <v>9.484427317755058</v>
      </c>
      <c r="AI196" s="185">
        <f t="shared" ca="1" si="82"/>
        <v>9.729753944367987</v>
      </c>
      <c r="AJ196" s="185">
        <f t="shared" ca="1" si="82"/>
        <v>9.9740036460460288</v>
      </c>
      <c r="AK196" s="185">
        <f t="shared" ca="1" si="82"/>
        <v>10.223224144852118</v>
      </c>
      <c r="AL196" s="185">
        <f t="shared" ca="1" si="82"/>
        <v>10.477567553554843</v>
      </c>
      <c r="AM196" s="185">
        <f t="shared" ca="1" si="82"/>
        <v>11.781836146250097</v>
      </c>
      <c r="AN196" s="185">
        <f t="shared" ca="1" si="82"/>
        <v>13.289691830219022</v>
      </c>
      <c r="AO196" s="185">
        <f t="shared" ca="1" si="82"/>
        <v>16.067884925004233</v>
      </c>
      <c r="AP196" s="185">
        <f t="shared" ca="1" si="82"/>
        <v>18.880009201668486</v>
      </c>
    </row>
    <row r="197" spans="1:42">
      <c r="A197" s="57" t="str">
        <f>'[4]TS BYDem'!A136</f>
        <v/>
      </c>
      <c r="B197" s="185" t="s">
        <v>288</v>
      </c>
      <c r="C197" s="185" t="s">
        <v>137</v>
      </c>
      <c r="D197" s="186"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0.82050789270405355</v>
      </c>
      <c r="T197" s="185">
        <f t="shared" ca="1" si="79"/>
        <v>0.83695842699949119</v>
      </c>
      <c r="U197" s="185">
        <f t="shared" ca="1" si="79"/>
        <v>0.84786912263659386</v>
      </c>
      <c r="V197" s="185">
        <f t="shared" ca="1" si="79"/>
        <v>0.86086995713573677</v>
      </c>
      <c r="W197" s="185">
        <f t="shared" ca="1" si="79"/>
        <v>0.87376635320455298</v>
      </c>
      <c r="X197" s="185">
        <f t="shared" ca="1" si="79"/>
        <v>0.89076789948044177</v>
      </c>
      <c r="Y197" s="185">
        <f t="shared" ca="1" si="79"/>
        <v>0.9081322859405051</v>
      </c>
      <c r="Z197" s="185">
        <f t="shared" ca="1" si="79"/>
        <v>0.93109327113172369</v>
      </c>
      <c r="AA197" s="185">
        <f t="shared" ca="1" si="82"/>
        <v>0.9486305836472948</v>
      </c>
      <c r="AB197" s="185">
        <f t="shared" ca="1" si="82"/>
        <v>0.96480675686454753</v>
      </c>
      <c r="AC197" s="185">
        <f t="shared" ca="1" si="82"/>
        <v>0.98564347181351653</v>
      </c>
      <c r="AD197" s="185">
        <f t="shared" ca="1" si="82"/>
        <v>1.0072006123051442</v>
      </c>
      <c r="AE197" s="185">
        <f t="shared" ca="1" si="82"/>
        <v>1.0309224509166228</v>
      </c>
      <c r="AF197" s="185">
        <f t="shared" ca="1" si="82"/>
        <v>1.0576792120281266</v>
      </c>
      <c r="AG197" s="185">
        <f t="shared" ca="1" si="82"/>
        <v>1.0844042297026011</v>
      </c>
      <c r="AH197" s="185">
        <f t="shared" ca="1" si="82"/>
        <v>1.1133892938234196</v>
      </c>
      <c r="AI197" s="185">
        <f t="shared" ca="1" si="82"/>
        <v>1.1421885065127633</v>
      </c>
      <c r="AJ197" s="185">
        <f t="shared" ca="1" si="82"/>
        <v>1.170861297579316</v>
      </c>
      <c r="AK197" s="185">
        <f t="shared" ca="1" si="82"/>
        <v>1.2001176170043788</v>
      </c>
      <c r="AL197" s="185">
        <f t="shared" ca="1" si="82"/>
        <v>1.2299753215042639</v>
      </c>
      <c r="AM197" s="185">
        <f t="shared" ca="1" si="82"/>
        <v>1.3830851128206632</v>
      </c>
      <c r="AN197" s="185">
        <f t="shared" ca="1" si="82"/>
        <v>1.5600942583300588</v>
      </c>
      <c r="AO197" s="185">
        <f t="shared" ca="1" si="82"/>
        <v>1.8862299694570179</v>
      </c>
      <c r="AP197" s="185">
        <f t="shared" ca="1" si="82"/>
        <v>2.2163489062828212</v>
      </c>
    </row>
    <row r="198" spans="1:42">
      <c r="A198" s="57" t="str">
        <f>'[4]TS BYDem'!A137</f>
        <v/>
      </c>
      <c r="B198" s="185" t="s">
        <v>288</v>
      </c>
      <c r="C198" s="185" t="s">
        <v>137</v>
      </c>
      <c r="D198" s="186"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3.4035882956612595</v>
      </c>
      <c r="T198" s="185">
        <f t="shared" ca="1" si="79"/>
        <v>3.4718275490349271</v>
      </c>
      <c r="U198" s="185">
        <f t="shared" ca="1" si="79"/>
        <v>3.5170867309369829</v>
      </c>
      <c r="V198" s="185">
        <f t="shared" ca="1" si="79"/>
        <v>3.5710161184889828</v>
      </c>
      <c r="W198" s="185">
        <f t="shared" ca="1" si="79"/>
        <v>3.6245122799596281</v>
      </c>
      <c r="X198" s="185">
        <f t="shared" ca="1" si="79"/>
        <v>3.6950372126596114</v>
      </c>
      <c r="Y198" s="185">
        <f t="shared" ca="1" si="79"/>
        <v>3.7670672601976518</v>
      </c>
      <c r="Z198" s="185">
        <f t="shared" ca="1" si="79"/>
        <v>3.8623128283982622</v>
      </c>
      <c r="AA198" s="185">
        <f t="shared" ca="1" si="82"/>
        <v>3.9350601988332237</v>
      </c>
      <c r="AB198" s="185">
        <f t="shared" ca="1" si="82"/>
        <v>4.0021613618084944</v>
      </c>
      <c r="AC198" s="185">
        <f t="shared" ca="1" si="82"/>
        <v>4.0885951423375513</v>
      </c>
      <c r="AD198" s="185">
        <f t="shared" ca="1" si="82"/>
        <v>4.1780173547472659</v>
      </c>
      <c r="AE198" s="185">
        <f t="shared" ca="1" si="82"/>
        <v>4.2764190556541406</v>
      </c>
      <c r="AF198" s="185">
        <f t="shared" ca="1" si="82"/>
        <v>4.3874100647092682</v>
      </c>
      <c r="AG198" s="185">
        <f t="shared" ca="1" si="82"/>
        <v>4.498269397284866</v>
      </c>
      <c r="AH198" s="185">
        <f t="shared" ca="1" si="82"/>
        <v>4.6185037373415945</v>
      </c>
      <c r="AI198" s="185">
        <f t="shared" ca="1" si="82"/>
        <v>4.7379671381270203</v>
      </c>
      <c r="AJ198" s="185">
        <f t="shared" ca="1" si="82"/>
        <v>4.8569061232919797</v>
      </c>
      <c r="AK198" s="185">
        <f t="shared" ca="1" si="82"/>
        <v>4.9782656705366843</v>
      </c>
      <c r="AL198" s="185">
        <f t="shared" ca="1" si="82"/>
        <v>5.1021198521658375</v>
      </c>
      <c r="AM198" s="185">
        <f t="shared" ca="1" si="82"/>
        <v>5.7372419494783093</v>
      </c>
      <c r="AN198" s="185">
        <f t="shared" ca="1" si="82"/>
        <v>6.4715021086283953</v>
      </c>
      <c r="AO198" s="185">
        <f t="shared" ca="1" si="82"/>
        <v>7.8243613547846715</v>
      </c>
      <c r="AP198" s="185">
        <f t="shared" ca="1" si="82"/>
        <v>9.1937436112472639</v>
      </c>
    </row>
    <row r="199" spans="1:42">
      <c r="A199" s="57" t="str">
        <f>'[4]TS BYDem'!A138</f>
        <v/>
      </c>
      <c r="B199" s="185" t="s">
        <v>288</v>
      </c>
      <c r="C199" s="185" t="s">
        <v>137</v>
      </c>
      <c r="D199" s="186"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0.48622689938017993</v>
      </c>
      <c r="T199" s="185">
        <f t="shared" ca="1" si="79"/>
        <v>0.49597536414784671</v>
      </c>
      <c r="U199" s="185">
        <f t="shared" ca="1" si="79"/>
        <v>0.50244096156242612</v>
      </c>
      <c r="V199" s="185">
        <f t="shared" ca="1" si="79"/>
        <v>0.51014515978414043</v>
      </c>
      <c r="W199" s="185">
        <f t="shared" ca="1" si="79"/>
        <v>0.51778746856566116</v>
      </c>
      <c r="X199" s="185">
        <f t="shared" ca="1" si="79"/>
        <v>0.52786245895137307</v>
      </c>
      <c r="Y199" s="185">
        <f t="shared" ca="1" si="79"/>
        <v>0.53815246574252174</v>
      </c>
      <c r="Z199" s="185">
        <f t="shared" ca="1" si="79"/>
        <v>0.55175897548546615</v>
      </c>
      <c r="AA199" s="185">
        <f t="shared" ca="1" si="82"/>
        <v>0.56215145697617497</v>
      </c>
      <c r="AB199" s="185">
        <f t="shared" ca="1" si="82"/>
        <v>0.57173733740121357</v>
      </c>
      <c r="AC199" s="185">
        <f t="shared" ca="1" si="82"/>
        <v>0.58408502033393594</v>
      </c>
      <c r="AD199" s="185">
        <f t="shared" ca="1" si="82"/>
        <v>0.59685962210675236</v>
      </c>
      <c r="AE199" s="185">
        <f t="shared" ca="1" si="82"/>
        <v>0.61091700795059156</v>
      </c>
      <c r="AF199" s="185">
        <f t="shared" ca="1" si="82"/>
        <v>0.62677286638703833</v>
      </c>
      <c r="AG199" s="185">
        <f t="shared" ca="1" si="82"/>
        <v>0.64260991389783806</v>
      </c>
      <c r="AH199" s="185">
        <f t="shared" ca="1" si="82"/>
        <v>0.65978624819165643</v>
      </c>
      <c r="AI199" s="185">
        <f t="shared" ca="1" si="82"/>
        <v>0.67685244830386015</v>
      </c>
      <c r="AJ199" s="185">
        <f t="shared" ca="1" si="82"/>
        <v>0.6938437318988544</v>
      </c>
      <c r="AK199" s="185">
        <f t="shared" ca="1" si="82"/>
        <v>0.71118081007666933</v>
      </c>
      <c r="AL199" s="185">
        <f t="shared" ca="1" si="82"/>
        <v>0.72887426459511973</v>
      </c>
      <c r="AM199" s="185">
        <f t="shared" ca="1" si="82"/>
        <v>0.8196059927826157</v>
      </c>
      <c r="AN199" s="185">
        <f t="shared" ca="1" si="82"/>
        <v>0.92450030123262794</v>
      </c>
      <c r="AO199" s="185">
        <f t="shared" ca="1" si="82"/>
        <v>1.1177659078263817</v>
      </c>
      <c r="AP199" s="185">
        <f t="shared" ca="1" si="82"/>
        <v>1.3133919444638951</v>
      </c>
    </row>
    <row r="200" spans="1:42">
      <c r="A200" s="57" t="str">
        <f>'[4]TS BYDem'!A139</f>
        <v/>
      </c>
      <c r="B200" s="185" t="s">
        <v>288</v>
      </c>
      <c r="C200" s="185" t="s">
        <v>137</v>
      </c>
      <c r="D200" s="186"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2.552691221745945</v>
      </c>
      <c r="T200" s="185">
        <f t="shared" ca="1" si="79"/>
        <v>2.6038706617761957</v>
      </c>
      <c r="U200" s="185">
        <f t="shared" ca="1" si="79"/>
        <v>2.6378150482027376</v>
      </c>
      <c r="V200" s="185">
        <f t="shared" ca="1" si="79"/>
        <v>2.6782620888667377</v>
      </c>
      <c r="W200" s="185">
        <f t="shared" ca="1" si="79"/>
        <v>2.7183842099697215</v>
      </c>
      <c r="X200" s="185">
        <f t="shared" ca="1" si="79"/>
        <v>2.7712779094947089</v>
      </c>
      <c r="Y200" s="185">
        <f t="shared" ca="1" si="79"/>
        <v>2.8253004451482391</v>
      </c>
      <c r="Z200" s="185">
        <f t="shared" ca="1" si="79"/>
        <v>2.8967346212986969</v>
      </c>
      <c r="AA200" s="185">
        <f t="shared" ca="1" si="82"/>
        <v>2.9512951491249182</v>
      </c>
      <c r="AB200" s="185">
        <f t="shared" ca="1" si="82"/>
        <v>3.001621021356371</v>
      </c>
      <c r="AC200" s="185">
        <f t="shared" ca="1" si="82"/>
        <v>3.0664463567531635</v>
      </c>
      <c r="AD200" s="185">
        <f t="shared" ca="1" si="82"/>
        <v>3.1335130160604496</v>
      </c>
      <c r="AE200" s="185">
        <f t="shared" ca="1" si="82"/>
        <v>3.2073142917406057</v>
      </c>
      <c r="AF200" s="185">
        <f t="shared" ca="1" si="82"/>
        <v>3.2905575485319511</v>
      </c>
      <c r="AG200" s="185">
        <f t="shared" ca="1" si="82"/>
        <v>3.3737020479636497</v>
      </c>
      <c r="AH200" s="185">
        <f t="shared" ca="1" si="82"/>
        <v>3.4638778030061963</v>
      </c>
      <c r="AI200" s="185">
        <f t="shared" ca="1" si="82"/>
        <v>3.5534753535952661</v>
      </c>
      <c r="AJ200" s="185">
        <f t="shared" ca="1" si="82"/>
        <v>3.6426795924689861</v>
      </c>
      <c r="AK200" s="185">
        <f t="shared" ca="1" si="82"/>
        <v>3.7336992529025146</v>
      </c>
      <c r="AL200" s="185">
        <f t="shared" ca="1" si="82"/>
        <v>3.8265898891243793</v>
      </c>
      <c r="AM200" s="185">
        <f t="shared" ca="1" si="82"/>
        <v>4.3029314621087327</v>
      </c>
      <c r="AN200" s="185">
        <f t="shared" ca="1" si="82"/>
        <v>4.8536265814712971</v>
      </c>
      <c r="AO200" s="185">
        <f t="shared" ca="1" si="82"/>
        <v>5.8682710160885048</v>
      </c>
      <c r="AP200" s="185">
        <f t="shared" ca="1" si="82"/>
        <v>6.8953077084354497</v>
      </c>
    </row>
    <row r="201" spans="1:42">
      <c r="A201" s="57" t="str">
        <f>'[4]TS BYDem'!A140</f>
        <v/>
      </c>
      <c r="B201" s="185" t="s">
        <v>288</v>
      </c>
      <c r="C201" s="185" t="s">
        <v>137</v>
      </c>
      <c r="D201" s="186"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6"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6"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13.394630400000002</v>
      </c>
      <c r="N203" s="192">
        <f t="shared" ref="N203" si="84">O203</f>
        <v>13.394630400000002</v>
      </c>
      <c r="O203" s="192">
        <f>INDEX('[4]TS BYDem'!$O$10:$O$203,MATCH(D203,'[4]TS BYDem'!$D$10:$D$203,0))</f>
        <v>13.394630400000002</v>
      </c>
      <c r="P203" s="185">
        <f t="shared" ca="1" si="79"/>
        <v>13.5850747688248</v>
      </c>
      <c r="Q203" s="185">
        <f t="shared" ca="1" si="79"/>
        <v>13.541215637689199</v>
      </c>
      <c r="R203" s="185">
        <f t="shared" ca="1" si="79"/>
        <v>12.911533067668625</v>
      </c>
      <c r="S203" s="185">
        <f t="shared" ca="1" si="79"/>
        <v>13.611953266568646</v>
      </c>
      <c r="T203" s="185">
        <f t="shared" ca="1" si="79"/>
        <v>13.884862163644117</v>
      </c>
      <c r="U203" s="185">
        <f t="shared" ca="1" si="79"/>
        <v>14.065866978391906</v>
      </c>
      <c r="V203" s="185">
        <f t="shared" ca="1" si="79"/>
        <v>14.281546502260369</v>
      </c>
      <c r="W203" s="185">
        <f t="shared" ca="1" si="79"/>
        <v>14.495493427276973</v>
      </c>
      <c r="X203" s="185">
        <f t="shared" ca="1" si="79"/>
        <v>14.777543429994344</v>
      </c>
      <c r="Y203" s="185">
        <f t="shared" ca="1" si="79"/>
        <v>15.065612830787144</v>
      </c>
      <c r="Z203" s="185">
        <f t="shared" ca="1" si="79"/>
        <v>15.446527944653054</v>
      </c>
      <c r="AA203" s="185">
        <f t="shared" ca="1" si="82"/>
        <v>15.737466131239476</v>
      </c>
      <c r="AB203" s="185">
        <f t="shared" ca="1" si="82"/>
        <v>16.00582346920427</v>
      </c>
      <c r="AC203" s="185">
        <f t="shared" ca="1" si="82"/>
        <v>16.351497645694465</v>
      </c>
      <c r="AD203" s="185">
        <f t="shared" ca="1" si="82"/>
        <v>16.709123442523612</v>
      </c>
      <c r="AE203" s="185">
        <f t="shared" ca="1" si="82"/>
        <v>17.10266086178278</v>
      </c>
      <c r="AF203" s="185">
        <f t="shared" ca="1" si="82"/>
        <v>17.546546636743752</v>
      </c>
      <c r="AG203" s="185">
        <f t="shared" ca="1" si="82"/>
        <v>17.989905798633473</v>
      </c>
      <c r="AH203" s="185">
        <f t="shared" ca="1" si="82"/>
        <v>18.470758380003321</v>
      </c>
      <c r="AI203" s="185">
        <f t="shared" ca="1" si="82"/>
        <v>18.948527747887653</v>
      </c>
      <c r="AJ203" s="185">
        <f t="shared" ca="1" si="82"/>
        <v>19.424199823062654</v>
      </c>
      <c r="AK203" s="185">
        <f t="shared" ca="1" si="82"/>
        <v>19.909552439785621</v>
      </c>
      <c r="AL203" s="185">
        <f t="shared" ca="1" si="82"/>
        <v>20.404881835045984</v>
      </c>
      <c r="AM203" s="185">
        <f t="shared" ca="1" si="82"/>
        <v>22.944922391127051</v>
      </c>
      <c r="AN203" s="185">
        <f t="shared" ca="1" si="82"/>
        <v>25.881445290972206</v>
      </c>
      <c r="AO203" s="185">
        <f t="shared" ca="1" si="82"/>
        <v>31.291928356271029</v>
      </c>
      <c r="AP203" s="185">
        <f t="shared" ca="1" si="82"/>
        <v>36.768491812197389</v>
      </c>
    </row>
    <row r="204" spans="1:42">
      <c r="A204" s="57" t="str">
        <f>'[4]TS BYDem'!A143</f>
        <v>*</v>
      </c>
      <c r="B204" s="185" t="s">
        <v>288</v>
      </c>
      <c r="C204" s="185" t="s">
        <v>137</v>
      </c>
      <c r="D204" s="186"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23.079170613943099</v>
      </c>
      <c r="T204" s="185">
        <f t="shared" ca="1" si="79"/>
        <v>23.541889731054468</v>
      </c>
      <c r="U204" s="185">
        <f t="shared" ca="1" si="79"/>
        <v>23.848784775410028</v>
      </c>
      <c r="V204" s="185">
        <f t="shared" ca="1" si="79"/>
        <v>24.214471053625488</v>
      </c>
      <c r="W204" s="185">
        <f t="shared" ca="1" si="79"/>
        <v>24.577219697269005</v>
      </c>
      <c r="X204" s="185">
        <f t="shared" ca="1" si="79"/>
        <v>25.055437628736989</v>
      </c>
      <c r="Y204" s="185">
        <f t="shared" ca="1" si="79"/>
        <v>25.543861495566009</v>
      </c>
      <c r="Z204" s="185">
        <f t="shared" ca="1" si="79"/>
        <v>26.189705977263749</v>
      </c>
      <c r="AA204" s="185">
        <f t="shared" ca="1" si="82"/>
        <v>26.682993892292853</v>
      </c>
      <c r="AB204" s="185">
        <f t="shared" ca="1" si="82"/>
        <v>27.13799580620659</v>
      </c>
      <c r="AC204" s="185">
        <f t="shared" ca="1" si="82"/>
        <v>27.72408900971805</v>
      </c>
      <c r="AD204" s="185">
        <f t="shared" ca="1" si="82"/>
        <v>28.330446276697401</v>
      </c>
      <c r="AE204" s="185">
        <f t="shared" ca="1" si="82"/>
        <v>28.997691973489509</v>
      </c>
      <c r="AF204" s="185">
        <f t="shared" ca="1" si="82"/>
        <v>29.750303691499695</v>
      </c>
      <c r="AG204" s="185">
        <f t="shared" ca="1" si="82"/>
        <v>30.502022533029855</v>
      </c>
      <c r="AH204" s="185">
        <f t="shared" ca="1" si="82"/>
        <v>31.317311753339322</v>
      </c>
      <c r="AI204" s="185">
        <f t="shared" ca="1" si="82"/>
        <v>32.127373361661149</v>
      </c>
      <c r="AJ204" s="185">
        <f t="shared" ca="1" si="82"/>
        <v>32.933878994193314</v>
      </c>
      <c r="AK204" s="185">
        <f t="shared" ca="1" si="82"/>
        <v>33.756798058776376</v>
      </c>
      <c r="AL204" s="185">
        <f t="shared" ca="1" si="82"/>
        <v>34.596632827486019</v>
      </c>
      <c r="AM204" s="185">
        <f t="shared" ca="1" si="82"/>
        <v>38.903290969202331</v>
      </c>
      <c r="AN204" s="185">
        <f t="shared" ca="1" si="82"/>
        <v>43.882187949676727</v>
      </c>
      <c r="AO204" s="185">
        <f t="shared" ca="1" si="82"/>
        <v>53.055703265407672</v>
      </c>
      <c r="AP204" s="185">
        <f t="shared" ca="1" si="82"/>
        <v>62.341258387598621</v>
      </c>
    </row>
    <row r="205" spans="1:42">
      <c r="A205" s="57" t="str">
        <f>'[4]TS BYDem'!A144</f>
        <v>*</v>
      </c>
      <c r="B205" s="185" t="s">
        <v>288</v>
      </c>
      <c r="C205" s="185" t="s">
        <v>137</v>
      </c>
      <c r="D205" s="186"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23.079170613943099</v>
      </c>
      <c r="T205" s="185">
        <f t="shared" ca="1" si="79"/>
        <v>23.541889731054468</v>
      </c>
      <c r="U205" s="185">
        <f t="shared" ca="1" si="79"/>
        <v>23.848784775410028</v>
      </c>
      <c r="V205" s="185">
        <f t="shared" ca="1" si="79"/>
        <v>24.214471053625488</v>
      </c>
      <c r="W205" s="185">
        <f t="shared" ca="1" si="79"/>
        <v>24.577219697269005</v>
      </c>
      <c r="X205" s="185">
        <f t="shared" ca="1" si="79"/>
        <v>25.055437628736989</v>
      </c>
      <c r="Y205" s="185">
        <f t="shared" ca="1" si="79"/>
        <v>25.543861495566009</v>
      </c>
      <c r="Z205" s="185">
        <f t="shared" ca="1" si="79"/>
        <v>26.189705977263749</v>
      </c>
      <c r="AA205" s="185">
        <f t="shared" ca="1" si="82"/>
        <v>26.682993892292853</v>
      </c>
      <c r="AB205" s="185">
        <f t="shared" ca="1" si="82"/>
        <v>27.13799580620659</v>
      </c>
      <c r="AC205" s="185">
        <f t="shared" ca="1" si="82"/>
        <v>27.72408900971805</v>
      </c>
      <c r="AD205" s="185">
        <f t="shared" ca="1" si="82"/>
        <v>28.330446276697401</v>
      </c>
      <c r="AE205" s="185">
        <f t="shared" ca="1" si="82"/>
        <v>28.997691973489509</v>
      </c>
      <c r="AF205" s="185">
        <f t="shared" ca="1" si="82"/>
        <v>29.750303691499695</v>
      </c>
      <c r="AG205" s="185">
        <f t="shared" ca="1" si="82"/>
        <v>30.502022533029855</v>
      </c>
      <c r="AH205" s="185">
        <f t="shared" ca="1" si="82"/>
        <v>31.317311753339322</v>
      </c>
      <c r="AI205" s="185">
        <f t="shared" ca="1" si="82"/>
        <v>32.127373361661149</v>
      </c>
      <c r="AJ205" s="185">
        <f t="shared" ca="1" si="82"/>
        <v>32.933878994193314</v>
      </c>
      <c r="AK205" s="185">
        <f t="shared" ca="1" si="82"/>
        <v>33.756798058776376</v>
      </c>
      <c r="AL205" s="185">
        <f t="shared" ca="1" si="82"/>
        <v>34.596632827486019</v>
      </c>
      <c r="AM205" s="185">
        <f t="shared" ca="1" si="82"/>
        <v>38.903290969202331</v>
      </c>
      <c r="AN205" s="185">
        <f t="shared" ca="1" si="82"/>
        <v>43.882187949676727</v>
      </c>
      <c r="AO205" s="185">
        <f t="shared" ca="1" si="82"/>
        <v>53.055703265407672</v>
      </c>
      <c r="AP205" s="185">
        <f t="shared" ca="1" si="82"/>
        <v>62.341258387598621</v>
      </c>
    </row>
    <row r="206" spans="1:42">
      <c r="A206" s="57" t="str">
        <f>'[4]TS BYDem'!A145</f>
        <v>*</v>
      </c>
      <c r="B206" s="185" t="s">
        <v>288</v>
      </c>
      <c r="C206" s="185" t="s">
        <v>137</v>
      </c>
      <c r="D206" s="186"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23.079170613943099</v>
      </c>
      <c r="T206" s="185">
        <f t="shared" ca="1" si="79"/>
        <v>23.541889731054468</v>
      </c>
      <c r="U206" s="185">
        <f t="shared" ca="1" si="79"/>
        <v>23.848784775410028</v>
      </c>
      <c r="V206" s="185">
        <f t="shared" ca="1" si="79"/>
        <v>24.214471053625488</v>
      </c>
      <c r="W206" s="185">
        <f t="shared" ca="1" si="79"/>
        <v>24.577219697269005</v>
      </c>
      <c r="X206" s="185">
        <f t="shared" ca="1" si="79"/>
        <v>25.055437628736989</v>
      </c>
      <c r="Y206" s="185">
        <f t="shared" ca="1" si="79"/>
        <v>25.543861495566009</v>
      </c>
      <c r="Z206" s="185">
        <f t="shared" ca="1" si="79"/>
        <v>26.189705977263749</v>
      </c>
      <c r="AA206" s="185">
        <f t="shared" ca="1" si="82"/>
        <v>26.682993892292853</v>
      </c>
      <c r="AB206" s="185">
        <f t="shared" ca="1" si="82"/>
        <v>27.13799580620659</v>
      </c>
      <c r="AC206" s="185">
        <f t="shared" ca="1" si="82"/>
        <v>27.72408900971805</v>
      </c>
      <c r="AD206" s="185">
        <f t="shared" ca="1" si="82"/>
        <v>28.330446276697401</v>
      </c>
      <c r="AE206" s="185">
        <f t="shared" ca="1" si="82"/>
        <v>28.997691973489509</v>
      </c>
      <c r="AF206" s="185">
        <f t="shared" ca="1" si="82"/>
        <v>29.750303691499695</v>
      </c>
      <c r="AG206" s="185">
        <f t="shared" ca="1" si="82"/>
        <v>30.502022533029855</v>
      </c>
      <c r="AH206" s="185">
        <f t="shared" ca="1" si="82"/>
        <v>31.317311753339322</v>
      </c>
      <c r="AI206" s="185">
        <f t="shared" ca="1" si="82"/>
        <v>32.127373361661149</v>
      </c>
      <c r="AJ206" s="185">
        <f t="shared" ca="1" si="82"/>
        <v>32.933878994193314</v>
      </c>
      <c r="AK206" s="185">
        <f t="shared" ca="1" si="82"/>
        <v>33.756798058776376</v>
      </c>
      <c r="AL206" s="185">
        <f t="shared" ca="1" si="82"/>
        <v>34.596632827486019</v>
      </c>
      <c r="AM206" s="185">
        <f t="shared" ca="1" si="82"/>
        <v>38.903290969202331</v>
      </c>
      <c r="AN206" s="185">
        <f t="shared" ca="1" si="82"/>
        <v>43.882187949676727</v>
      </c>
      <c r="AO206" s="185">
        <f t="shared" ca="1" si="82"/>
        <v>53.055703265407672</v>
      </c>
      <c r="AP206" s="185">
        <f t="shared" ca="1" si="82"/>
        <v>62.341258387598621</v>
      </c>
    </row>
    <row r="207" spans="1:42">
      <c r="A207" s="57" t="str">
        <f>'[4]TS BYDem'!A146</f>
        <v>*</v>
      </c>
      <c r="B207" s="185" t="s">
        <v>288</v>
      </c>
      <c r="C207" s="185" t="s">
        <v>137</v>
      </c>
      <c r="D207" s="186"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23.079170613943099</v>
      </c>
      <c r="T207" s="185">
        <f t="shared" ca="1" si="79"/>
        <v>23.541889731054468</v>
      </c>
      <c r="U207" s="185">
        <f t="shared" ca="1" si="79"/>
        <v>23.848784775410028</v>
      </c>
      <c r="V207" s="185">
        <f t="shared" ca="1" si="79"/>
        <v>24.214471053625488</v>
      </c>
      <c r="W207" s="185">
        <f t="shared" ca="1" si="79"/>
        <v>24.577219697269005</v>
      </c>
      <c r="X207" s="185">
        <f t="shared" ca="1" si="79"/>
        <v>25.055437628736989</v>
      </c>
      <c r="Y207" s="185">
        <f t="shared" ca="1" si="79"/>
        <v>25.543861495566009</v>
      </c>
      <c r="Z207" s="185">
        <f t="shared" ca="1" si="79"/>
        <v>26.189705977263749</v>
      </c>
      <c r="AA207" s="185">
        <f t="shared" ca="1" si="82"/>
        <v>26.682993892292853</v>
      </c>
      <c r="AB207" s="185">
        <f t="shared" ca="1" si="82"/>
        <v>27.13799580620659</v>
      </c>
      <c r="AC207" s="185">
        <f t="shared" ca="1" si="82"/>
        <v>27.72408900971805</v>
      </c>
      <c r="AD207" s="185">
        <f t="shared" ca="1" si="82"/>
        <v>28.330446276697401</v>
      </c>
      <c r="AE207" s="185">
        <f t="shared" ca="1" si="82"/>
        <v>28.997691973489509</v>
      </c>
      <c r="AF207" s="185">
        <f t="shared" ca="1" si="82"/>
        <v>29.750303691499695</v>
      </c>
      <c r="AG207" s="185">
        <f t="shared" ca="1" si="82"/>
        <v>30.502022533029855</v>
      </c>
      <c r="AH207" s="185">
        <f t="shared" ca="1" si="82"/>
        <v>31.317311753339322</v>
      </c>
      <c r="AI207" s="185">
        <f t="shared" ca="1" si="82"/>
        <v>32.127373361661149</v>
      </c>
      <c r="AJ207" s="185">
        <f t="shared" ca="1" si="82"/>
        <v>32.933878994193314</v>
      </c>
      <c r="AK207" s="185">
        <f t="shared" ca="1" si="82"/>
        <v>33.756798058776376</v>
      </c>
      <c r="AL207" s="185">
        <f t="shared" ca="1" si="82"/>
        <v>34.596632827486019</v>
      </c>
      <c r="AM207" s="185">
        <f t="shared" ca="1" si="82"/>
        <v>38.903290969202331</v>
      </c>
      <c r="AN207" s="185">
        <f t="shared" ca="1" si="82"/>
        <v>43.882187949676727</v>
      </c>
      <c r="AO207" s="185">
        <f t="shared" ca="1" si="82"/>
        <v>53.055703265407672</v>
      </c>
      <c r="AP207" s="185">
        <f t="shared" ca="1" si="82"/>
        <v>62.341258387598621</v>
      </c>
    </row>
    <row r="208" spans="1:42">
      <c r="A208" s="57" t="str">
        <f>'[4]TS BYDem'!A147</f>
        <v>*</v>
      </c>
      <c r="B208" s="185" t="s">
        <v>288</v>
      </c>
      <c r="C208" s="185" t="s">
        <v>137</v>
      </c>
      <c r="D208" s="186"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23.079170613943099</v>
      </c>
      <c r="T208" s="185">
        <f t="shared" ca="1" si="79"/>
        <v>23.541889731054468</v>
      </c>
      <c r="U208" s="185">
        <f t="shared" ca="1" si="79"/>
        <v>23.848784775410028</v>
      </c>
      <c r="V208" s="185">
        <f t="shared" ca="1" si="79"/>
        <v>24.214471053625488</v>
      </c>
      <c r="W208" s="185">
        <f t="shared" ca="1" si="79"/>
        <v>24.577219697269005</v>
      </c>
      <c r="X208" s="185">
        <f t="shared" ca="1" si="79"/>
        <v>25.055437628736989</v>
      </c>
      <c r="Y208" s="185">
        <f t="shared" ca="1" si="79"/>
        <v>25.543861495566009</v>
      </c>
      <c r="Z208" s="185">
        <f t="shared" ca="1" si="79"/>
        <v>26.189705977263749</v>
      </c>
      <c r="AA208" s="185">
        <f t="shared" ca="1" si="82"/>
        <v>26.682993892292853</v>
      </c>
      <c r="AB208" s="185">
        <f t="shared" ca="1" si="82"/>
        <v>27.13799580620659</v>
      </c>
      <c r="AC208" s="185">
        <f t="shared" ca="1" si="82"/>
        <v>27.72408900971805</v>
      </c>
      <c r="AD208" s="185">
        <f t="shared" ca="1" si="82"/>
        <v>28.330446276697401</v>
      </c>
      <c r="AE208" s="185">
        <f t="shared" ca="1" si="82"/>
        <v>28.997691973489509</v>
      </c>
      <c r="AF208" s="185">
        <f t="shared" ca="1" si="82"/>
        <v>29.750303691499695</v>
      </c>
      <c r="AG208" s="185">
        <f t="shared" ca="1" si="82"/>
        <v>30.502022533029855</v>
      </c>
      <c r="AH208" s="185">
        <f t="shared" ca="1" si="82"/>
        <v>31.317311753339322</v>
      </c>
      <c r="AI208" s="185">
        <f t="shared" ca="1" si="82"/>
        <v>32.127373361661149</v>
      </c>
      <c r="AJ208" s="185">
        <f t="shared" ca="1" si="82"/>
        <v>32.933878994193314</v>
      </c>
      <c r="AK208" s="185">
        <f t="shared" ca="1" si="82"/>
        <v>33.756798058776376</v>
      </c>
      <c r="AL208" s="185">
        <f t="shared" ca="1" si="82"/>
        <v>34.596632827486019</v>
      </c>
      <c r="AM208" s="185">
        <f t="shared" ca="1" si="82"/>
        <v>38.903290969202331</v>
      </c>
      <c r="AN208" s="185">
        <f t="shared" ca="1" si="82"/>
        <v>43.882187949676727</v>
      </c>
      <c r="AO208" s="185">
        <f t="shared" ca="1" si="82"/>
        <v>53.055703265407672</v>
      </c>
      <c r="AP208" s="185">
        <f t="shared" ref="AP208" ca="1" si="85">AP$192/AO$192*AO208</f>
        <v>62.341258387598621</v>
      </c>
    </row>
    <row r="209" spans="1:42">
      <c r="A209" s="57" t="str">
        <f>'[4]TS BYDem'!A148</f>
        <v>*</v>
      </c>
      <c r="B209" s="185" t="s">
        <v>288</v>
      </c>
      <c r="C209" s="185" t="s">
        <v>137</v>
      </c>
      <c r="D209" s="186"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6"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74.79477160012091</v>
      </c>
      <c r="T211" s="5">
        <f t="shared" ca="1" si="86"/>
        <v>76.341935082602433</v>
      </c>
      <c r="U211" s="5">
        <f t="shared" ca="1" si="86"/>
        <v>77.675495577608359</v>
      </c>
      <c r="V211" s="5">
        <f t="shared" ca="1" si="86"/>
        <v>79.202309099429144</v>
      </c>
      <c r="W211" s="5">
        <f t="shared" ca="1" si="86"/>
        <v>80.809851983773584</v>
      </c>
      <c r="X211" s="5">
        <f t="shared" ca="1" si="86"/>
        <v>82.341509297401473</v>
      </c>
      <c r="Y211" s="5">
        <f t="shared" ca="1" si="86"/>
        <v>83.973207448204562</v>
      </c>
      <c r="Z211" s="5">
        <f t="shared" ca="1" si="86"/>
        <v>85.655699184369766</v>
      </c>
      <c r="AA211" s="5">
        <f t="shared" ca="1" si="86"/>
        <v>87.192246337536517</v>
      </c>
      <c r="AB211" s="5">
        <f ca="1">SUMIF($B$10:$B$22,$D211,AB$10:AB$22)*SUMIF($B$10:$B$22,$D211,AB$40:AB$53)</f>
        <v>88.815438932894651</v>
      </c>
      <c r="AC211" s="5">
        <f t="shared" ca="1" si="86"/>
        <v>90.905338754119029</v>
      </c>
      <c r="AD211" s="5">
        <f t="shared" ca="1" si="86"/>
        <v>93.136763933613153</v>
      </c>
      <c r="AE211" s="5">
        <f t="shared" ca="1" si="86"/>
        <v>95.518419706875235</v>
      </c>
      <c r="AF211" s="5">
        <f t="shared" ca="1" si="86"/>
        <v>98.169942588430217</v>
      </c>
      <c r="AG211" s="5">
        <f t="shared" ca="1" si="86"/>
        <v>100.76529107673987</v>
      </c>
      <c r="AH211" s="5">
        <f t="shared" ca="1" si="86"/>
        <v>103.55417199078371</v>
      </c>
      <c r="AI211" s="5">
        <f t="shared" ca="1" si="86"/>
        <v>106.39873818205135</v>
      </c>
      <c r="AJ211" s="5">
        <f t="shared" ca="1" si="86"/>
        <v>109.37079097942583</v>
      </c>
      <c r="AK211" s="5">
        <f t="shared" ca="1" si="86"/>
        <v>112.45975676930381</v>
      </c>
      <c r="AL211" s="5">
        <f t="shared" ca="1" si="86"/>
        <v>115.66877398521369</v>
      </c>
      <c r="AM211" s="5">
        <f t="shared" ca="1" si="86"/>
        <v>133.19875568283356</v>
      </c>
      <c r="AN211" s="5">
        <f t="shared" ca="1" si="86"/>
        <v>154.87578686975013</v>
      </c>
      <c r="AO211" s="5">
        <f t="shared" ca="1" si="86"/>
        <v>193.39162483940345</v>
      </c>
      <c r="AP211" s="5">
        <f t="shared" ca="1" si="86"/>
        <v>232.59863772393965</v>
      </c>
    </row>
    <row r="212" spans="1:42">
      <c r="A212" s="57" t="str">
        <f>'[4]TS BYDem'!A151</f>
        <v>*</v>
      </c>
      <c r="B212" s="185" t="s">
        <v>288</v>
      </c>
      <c r="C212" s="185" t="s">
        <v>137</v>
      </c>
      <c r="D212" s="186">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6"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6"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6"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6"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6"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6"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6"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6"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6"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6"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6"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6"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6"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6"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6"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6"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6"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239.1821778684332</v>
      </c>
      <c r="T230" s="5">
        <f t="shared" ca="1" si="92"/>
        <v>244.48626740323044</v>
      </c>
      <c r="U230" s="5">
        <f t="shared" ca="1" si="92"/>
        <v>249.05310511686369</v>
      </c>
      <c r="V230" s="5">
        <f t="shared" ca="1" si="92"/>
        <v>254.26963538834289</v>
      </c>
      <c r="W230" s="5">
        <f t="shared" ca="1" si="92"/>
        <v>259.45912302181665</v>
      </c>
      <c r="X230" s="5">
        <f t="shared" ca="1" si="92"/>
        <v>264.96587219431143</v>
      </c>
      <c r="Y230" s="5">
        <f t="shared" ca="1" si="92"/>
        <v>270.51045630523072</v>
      </c>
      <c r="Z230" s="5">
        <f t="shared" ca="1" si="92"/>
        <v>275.93722598126135</v>
      </c>
      <c r="AA230" s="5">
        <f t="shared" ca="1" si="92"/>
        <v>281.62175698782545</v>
      </c>
      <c r="AB230" s="5">
        <f ca="1">SUMIF($B$10:$B$22,$D230,AB$10:AB$22)*SUMIF($B$10:$B$22,$D230,AB$40:AB$53)</f>
        <v>287.56493418237568</v>
      </c>
      <c r="AC230" s="5">
        <f t="shared" ca="1" si="92"/>
        <v>294.82680624079273</v>
      </c>
      <c r="AD230" s="5">
        <f t="shared" ca="1" si="92"/>
        <v>302.53555083625872</v>
      </c>
      <c r="AE230" s="5">
        <f t="shared" ca="1" si="92"/>
        <v>310.56125890776065</v>
      </c>
      <c r="AF230" s="5">
        <f t="shared" ca="1" si="92"/>
        <v>319.29635518601867</v>
      </c>
      <c r="AG230" s="5">
        <f t="shared" ca="1" si="92"/>
        <v>327.80407272765302</v>
      </c>
      <c r="AH230" s="5">
        <f t="shared" ca="1" si="92"/>
        <v>336.91961162898804</v>
      </c>
      <c r="AI230" s="5">
        <f t="shared" ca="1" si="92"/>
        <v>346.45386996471314</v>
      </c>
      <c r="AJ230" s="5">
        <f t="shared" ca="1" si="92"/>
        <v>356.11122366437138</v>
      </c>
      <c r="AK230" s="5">
        <f t="shared" ca="1" si="92"/>
        <v>366.09672886911244</v>
      </c>
      <c r="AL230" s="5">
        <f t="shared" ca="1" si="92"/>
        <v>376.42882685330176</v>
      </c>
      <c r="AM230" s="5">
        <f t="shared" ca="1" si="92"/>
        <v>433.95059416048935</v>
      </c>
      <c r="AN230" s="5">
        <f t="shared" ca="1" si="92"/>
        <v>506.0600443338995</v>
      </c>
      <c r="AO230" s="5">
        <f t="shared" ca="1" si="92"/>
        <v>633.25998133679605</v>
      </c>
      <c r="AP230" s="5">
        <f t="shared" ca="1" si="92"/>
        <v>762.89119881739316</v>
      </c>
    </row>
    <row r="231" spans="1:42">
      <c r="A231" s="57" t="str">
        <f>'[4]TS BYDem'!A170</f>
        <v>*</v>
      </c>
      <c r="B231" s="185" t="s">
        <v>288</v>
      </c>
      <c r="C231" s="185" t="s">
        <v>137</v>
      </c>
      <c r="D231" s="186">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6">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6"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2.0491539774379754</v>
      </c>
      <c r="T233" s="185">
        <f t="shared" ca="1" si="93"/>
        <v>2.0945958923154944</v>
      </c>
      <c r="U233" s="185">
        <f t="shared" ca="1" si="93"/>
        <v>2.1337215234499052</v>
      </c>
      <c r="V233" s="185">
        <f t="shared" ca="1" si="93"/>
        <v>2.1784132887373135</v>
      </c>
      <c r="W233" s="185">
        <f t="shared" ca="1" si="93"/>
        <v>2.2228733706705395</v>
      </c>
      <c r="X233" s="185">
        <f t="shared" ca="1" si="93"/>
        <v>2.2700515386683993</v>
      </c>
      <c r="Y233" s="185">
        <f t="shared" ca="1" si="93"/>
        <v>2.3175538512795817</v>
      </c>
      <c r="Z233" s="185">
        <f t="shared" ca="1" si="93"/>
        <v>2.3640468080934247</v>
      </c>
      <c r="AA233" s="185">
        <f t="shared" ca="1" si="94"/>
        <v>2.4127480927199816</v>
      </c>
      <c r="AB233" s="185">
        <f t="shared" ca="1" si="94"/>
        <v>2.463665286029971</v>
      </c>
      <c r="AC233" s="185">
        <f t="shared" ca="1" si="94"/>
        <v>2.525880180738123</v>
      </c>
      <c r="AD233" s="185">
        <f t="shared" ca="1" si="94"/>
        <v>2.5919235824231004</v>
      </c>
      <c r="AE233" s="185">
        <f t="shared" ca="1" si="94"/>
        <v>2.6606825165671011</v>
      </c>
      <c r="AF233" s="185">
        <f t="shared" ca="1" si="94"/>
        <v>2.7355190175197017</v>
      </c>
      <c r="AG233" s="185">
        <f t="shared" ca="1" si="94"/>
        <v>2.8084074885367545</v>
      </c>
      <c r="AH233" s="185">
        <f t="shared" ca="1" si="94"/>
        <v>2.8865033691020536</v>
      </c>
      <c r="AI233" s="185">
        <f t="shared" ca="1" si="94"/>
        <v>2.9681865595666839</v>
      </c>
      <c r="AJ233" s="185">
        <f t="shared" ca="1" si="94"/>
        <v>3.0509243493198386</v>
      </c>
      <c r="AK233" s="185">
        <f t="shared" ca="1" si="94"/>
        <v>3.1364735231311003</v>
      </c>
      <c r="AL233" s="185">
        <f t="shared" ca="1" si="94"/>
        <v>3.2249920735860869</v>
      </c>
      <c r="AM233" s="185">
        <f t="shared" ca="1" si="94"/>
        <v>3.7178003560310371</v>
      </c>
      <c r="AN233" s="185">
        <f t="shared" ca="1" si="94"/>
        <v>4.3355862126135003</v>
      </c>
      <c r="AO233" s="185">
        <f t="shared" ca="1" si="94"/>
        <v>5.4253507559513494</v>
      </c>
      <c r="AP233" s="185">
        <f t="shared" ca="1" si="94"/>
        <v>6.5359448949787566</v>
      </c>
    </row>
    <row r="234" spans="1:42">
      <c r="A234" s="57" t="str">
        <f>'[4]TS BYDem'!A173</f>
        <v/>
      </c>
      <c r="B234" s="185" t="s">
        <v>288</v>
      </c>
      <c r="C234" s="185" t="s">
        <v>137</v>
      </c>
      <c r="D234" s="186"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0.11604794286734232</v>
      </c>
      <c r="T234" s="185">
        <f t="shared" ca="1" si="93"/>
        <v>0.11862141504149404</v>
      </c>
      <c r="U234" s="185">
        <f t="shared" ca="1" si="93"/>
        <v>0.12083718264926144</v>
      </c>
      <c r="V234" s="185">
        <f t="shared" ca="1" si="93"/>
        <v>0.12336817225854317</v>
      </c>
      <c r="W234" s="185">
        <f t="shared" ca="1" si="93"/>
        <v>0.12588604114730048</v>
      </c>
      <c r="X234" s="185">
        <f t="shared" ca="1" si="93"/>
        <v>0.12855784102407047</v>
      </c>
      <c r="Y234" s="185">
        <f t="shared" ca="1" si="93"/>
        <v>0.13124799789889027</v>
      </c>
      <c r="Z234" s="185">
        <f t="shared" ca="1" si="93"/>
        <v>0.13388099281067942</v>
      </c>
      <c r="AA234" s="185">
        <f t="shared" ca="1" si="94"/>
        <v>0.13663905001776888</v>
      </c>
      <c r="AB234" s="185">
        <f t="shared" ca="1" si="94"/>
        <v>0.1395225988409719</v>
      </c>
      <c r="AC234" s="185">
        <f t="shared" ca="1" si="94"/>
        <v>0.14304596049465118</v>
      </c>
      <c r="AD234" s="185">
        <f t="shared" ca="1" si="94"/>
        <v>0.14678613863152581</v>
      </c>
      <c r="AE234" s="185">
        <f t="shared" ca="1" si="94"/>
        <v>0.15068010314030264</v>
      </c>
      <c r="AF234" s="185">
        <f t="shared" ca="1" si="94"/>
        <v>0.15491825316834371</v>
      </c>
      <c r="AG234" s="185">
        <f t="shared" ca="1" si="94"/>
        <v>0.15904608212283275</v>
      </c>
      <c r="AH234" s="185">
        <f t="shared" ca="1" si="94"/>
        <v>0.16346881774241159</v>
      </c>
      <c r="AI234" s="185">
        <f t="shared" ca="1" si="94"/>
        <v>0.16809471034229972</v>
      </c>
      <c r="AJ234" s="185">
        <f t="shared" ca="1" si="94"/>
        <v>0.17278032714023744</v>
      </c>
      <c r="AK234" s="185">
        <f t="shared" ca="1" si="94"/>
        <v>0.17762515858975605</v>
      </c>
      <c r="AL234" s="185">
        <f t="shared" ca="1" si="94"/>
        <v>0.18263815214661097</v>
      </c>
      <c r="AM234" s="185">
        <f t="shared" ca="1" si="94"/>
        <v>0.21054693207989233</v>
      </c>
      <c r="AN234" s="185">
        <f t="shared" ca="1" si="94"/>
        <v>0.24553345753298206</v>
      </c>
      <c r="AO234" s="185">
        <f t="shared" ca="1" si="94"/>
        <v>0.30724913866605297</v>
      </c>
      <c r="AP234" s="185">
        <f t="shared" ca="1" si="94"/>
        <v>0.37014444405242375</v>
      </c>
    </row>
    <row r="235" spans="1:42">
      <c r="A235" s="57" t="str">
        <f>'[4]TS BYDem'!A174</f>
        <v/>
      </c>
      <c r="B235" s="185" t="s">
        <v>288</v>
      </c>
      <c r="C235" s="185" t="s">
        <v>137</v>
      </c>
      <c r="D235" s="186"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0.51409344864013862</v>
      </c>
      <c r="T235" s="185">
        <f t="shared" ca="1" si="93"/>
        <v>0.52549395391666431</v>
      </c>
      <c r="U235" s="185">
        <f t="shared" ca="1" si="93"/>
        <v>0.53530982469142163</v>
      </c>
      <c r="V235" s="185">
        <f t="shared" ca="1" si="93"/>
        <v>0.5465221318168948</v>
      </c>
      <c r="W235" s="185">
        <f t="shared" ca="1" si="93"/>
        <v>0.55767631403040152</v>
      </c>
      <c r="X235" s="185">
        <f t="shared" ca="1" si="93"/>
        <v>0.56951241192913926</v>
      </c>
      <c r="Y235" s="185">
        <f t="shared" ca="1" si="93"/>
        <v>0.58142983149718819</v>
      </c>
      <c r="Z235" s="185">
        <f t="shared" ca="1" si="93"/>
        <v>0.59309402304602898</v>
      </c>
      <c r="AA235" s="185">
        <f t="shared" ca="1" si="94"/>
        <v>0.6053122417072615</v>
      </c>
      <c r="AB235" s="185">
        <f t="shared" ca="1" si="94"/>
        <v>0.61808638937601634</v>
      </c>
      <c r="AC235" s="185">
        <f t="shared" ca="1" si="94"/>
        <v>0.6336949137375123</v>
      </c>
      <c r="AD235" s="185">
        <f t="shared" ca="1" si="94"/>
        <v>0.65026393710324604</v>
      </c>
      <c r="AE235" s="185">
        <f t="shared" ca="1" si="94"/>
        <v>0.66751423550351818</v>
      </c>
      <c r="AF235" s="185">
        <f t="shared" ca="1" si="94"/>
        <v>0.68628927890312919</v>
      </c>
      <c r="AG235" s="185">
        <f t="shared" ca="1" si="94"/>
        <v>0.70457559893756283</v>
      </c>
      <c r="AH235" s="185">
        <f t="shared" ca="1" si="94"/>
        <v>0.72416835819648395</v>
      </c>
      <c r="AI235" s="185">
        <f t="shared" ca="1" si="94"/>
        <v>0.74466110473688496</v>
      </c>
      <c r="AJ235" s="185">
        <f t="shared" ca="1" si="94"/>
        <v>0.76541843002107024</v>
      </c>
      <c r="AK235" s="185">
        <f t="shared" ca="1" si="94"/>
        <v>0.78688107766843451</v>
      </c>
      <c r="AL235" s="185">
        <f t="shared" ca="1" si="94"/>
        <v>0.80908868498983577</v>
      </c>
      <c r="AM235" s="185">
        <f t="shared" ca="1" si="94"/>
        <v>0.93272483543535123</v>
      </c>
      <c r="AN235" s="185">
        <f t="shared" ca="1" si="94"/>
        <v>1.0877154632888375</v>
      </c>
      <c r="AO235" s="185">
        <f t="shared" ca="1" si="94"/>
        <v>1.3611164953531829</v>
      </c>
      <c r="AP235" s="185">
        <f t="shared" ca="1" si="94"/>
        <v>1.6397432736521833</v>
      </c>
    </row>
    <row r="236" spans="1:42">
      <c r="A236" s="57" t="str">
        <f>'[4]TS BYDem'!A175</f>
        <v/>
      </c>
      <c r="B236" s="185" t="s">
        <v>288</v>
      </c>
      <c r="C236" s="185" t="s">
        <v>137</v>
      </c>
      <c r="D236" s="186"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2.1829329417681231</v>
      </c>
      <c r="T236" s="185">
        <f t="shared" ca="1" si="93"/>
        <v>2.2313415308811693</v>
      </c>
      <c r="U236" s="185">
        <f t="shared" ca="1" si="93"/>
        <v>2.2730214778305724</v>
      </c>
      <c r="V236" s="185">
        <f t="shared" ca="1" si="93"/>
        <v>2.3206309438569517</v>
      </c>
      <c r="W236" s="185">
        <f t="shared" ca="1" si="93"/>
        <v>2.3679936010873726</v>
      </c>
      <c r="X236" s="185">
        <f t="shared" ca="1" si="93"/>
        <v>2.4182517945607405</v>
      </c>
      <c r="Y236" s="185">
        <f t="shared" ca="1" si="93"/>
        <v>2.4688552944201141</v>
      </c>
      <c r="Z236" s="185">
        <f t="shared" ca="1" si="93"/>
        <v>2.518383542715068</v>
      </c>
      <c r="AA236" s="185">
        <f t="shared" ca="1" si="94"/>
        <v>2.5702642894467784</v>
      </c>
      <c r="AB236" s="185">
        <f t="shared" ca="1" si="94"/>
        <v>2.6245056104029123</v>
      </c>
      <c r="AC236" s="185">
        <f t="shared" ca="1" si="94"/>
        <v>2.690782202900301</v>
      </c>
      <c r="AD236" s="185">
        <f t="shared" ca="1" si="94"/>
        <v>2.7611372463533135</v>
      </c>
      <c r="AE236" s="185">
        <f t="shared" ca="1" si="94"/>
        <v>2.8343851057315859</v>
      </c>
      <c r="AF236" s="185">
        <f t="shared" ca="1" si="94"/>
        <v>2.9141073057101075</v>
      </c>
      <c r="AG236" s="185">
        <f t="shared" ca="1" si="94"/>
        <v>2.9917542986692061</v>
      </c>
      <c r="AH236" s="185">
        <f t="shared" ca="1" si="94"/>
        <v>3.0749486667740014</v>
      </c>
      <c r="AI236" s="185">
        <f t="shared" ca="1" si="94"/>
        <v>3.1619645422119702</v>
      </c>
      <c r="AJ236" s="185">
        <f t="shared" ca="1" si="94"/>
        <v>3.2501038664256936</v>
      </c>
      <c r="AK236" s="185">
        <f t="shared" ca="1" si="94"/>
        <v>3.3412381158329238</v>
      </c>
      <c r="AL236" s="185">
        <f t="shared" ca="1" si="94"/>
        <v>3.4355355975611372</v>
      </c>
      <c r="AM236" s="185">
        <f t="shared" ca="1" si="94"/>
        <v>3.9605168559584523</v>
      </c>
      <c r="AN236" s="185">
        <f t="shared" ca="1" si="94"/>
        <v>4.6186348461830864</v>
      </c>
      <c r="AO236" s="185">
        <f t="shared" ca="1" si="94"/>
        <v>5.7795446395005055</v>
      </c>
      <c r="AP236" s="185">
        <f t="shared" ca="1" si="94"/>
        <v>6.9626438881224484</v>
      </c>
    </row>
    <row r="237" spans="1:42">
      <c r="A237" s="57" t="str">
        <f>'[4]TS BYDem'!A176</f>
        <v/>
      </c>
      <c r="B237" s="185" t="s">
        <v>288</v>
      </c>
      <c r="C237" s="185" t="s">
        <v>137</v>
      </c>
      <c r="D237" s="186"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1.6225477245185047</v>
      </c>
      <c r="T237" s="185">
        <f t="shared" ca="1" si="93"/>
        <v>1.6585292448893982</v>
      </c>
      <c r="U237" s="185">
        <f t="shared" ca="1" si="93"/>
        <v>1.6895094467026659</v>
      </c>
      <c r="V237" s="185">
        <f t="shared" ca="1" si="93"/>
        <v>1.7248969885224679</v>
      </c>
      <c r="W237" s="185">
        <f t="shared" ca="1" si="93"/>
        <v>1.7601010803413051</v>
      </c>
      <c r="X237" s="185">
        <f t="shared" ca="1" si="93"/>
        <v>1.797457389322823</v>
      </c>
      <c r="Y237" s="185">
        <f t="shared" ca="1" si="93"/>
        <v>1.8350703603758844</v>
      </c>
      <c r="Z237" s="185">
        <f t="shared" ca="1" si="93"/>
        <v>1.8718841099110735</v>
      </c>
      <c r="AA237" s="185">
        <f t="shared" ca="1" si="94"/>
        <v>1.9104464431578632</v>
      </c>
      <c r="AB237" s="185">
        <f t="shared" ca="1" si="94"/>
        <v>1.9507633627518144</v>
      </c>
      <c r="AC237" s="185">
        <f t="shared" ca="1" si="94"/>
        <v>2.0000259545098444</v>
      </c>
      <c r="AD237" s="185">
        <f t="shared" ca="1" si="94"/>
        <v>2.0523200096678664</v>
      </c>
      <c r="AE237" s="185">
        <f t="shared" ca="1" si="94"/>
        <v>2.1067642600092458</v>
      </c>
      <c r="AF237" s="185">
        <f t="shared" ca="1" si="94"/>
        <v>2.1660208096236313</v>
      </c>
      <c r="AG237" s="185">
        <f t="shared" ca="1" si="94"/>
        <v>2.2237348828921597</v>
      </c>
      <c r="AH237" s="185">
        <f t="shared" ca="1" si="94"/>
        <v>2.2855722531926208</v>
      </c>
      <c r="AI237" s="185">
        <f t="shared" ca="1" si="94"/>
        <v>2.3502501037978267</v>
      </c>
      <c r="AJ237" s="185">
        <f t="shared" ca="1" si="94"/>
        <v>2.4157630003267236</v>
      </c>
      <c r="AK237" s="185">
        <f t="shared" ca="1" si="94"/>
        <v>2.4835019886263972</v>
      </c>
      <c r="AL237" s="185">
        <f t="shared" ca="1" si="94"/>
        <v>2.5535921693545371</v>
      </c>
      <c r="AM237" s="185">
        <f t="shared" ca="1" si="94"/>
        <v>2.9438044062625024</v>
      </c>
      <c r="AN237" s="185">
        <f t="shared" ca="1" si="94"/>
        <v>3.432975570008264</v>
      </c>
      <c r="AO237" s="185">
        <f t="shared" ca="1" si="94"/>
        <v>4.2958658161890417</v>
      </c>
      <c r="AP237" s="185">
        <f t="shared" ca="1" si="94"/>
        <v>5.1752492168427642</v>
      </c>
    </row>
    <row r="238" spans="1:42">
      <c r="A238" s="57" t="str">
        <f>'[4]TS BYDem'!A177</f>
        <v/>
      </c>
      <c r="B238" s="185" t="s">
        <v>288</v>
      </c>
      <c r="C238" s="185" t="s">
        <v>137</v>
      </c>
      <c r="D238" s="186"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2.2084146492595798</v>
      </c>
      <c r="T238" s="185">
        <f t="shared" ca="1" si="93"/>
        <v>2.2573883191793929</v>
      </c>
      <c r="U238" s="185">
        <f t="shared" ca="1" si="93"/>
        <v>2.2995548024745092</v>
      </c>
      <c r="V238" s="185">
        <f t="shared" ca="1" si="93"/>
        <v>2.3477200210225972</v>
      </c>
      <c r="W238" s="185">
        <f t="shared" ca="1" si="93"/>
        <v>2.395635549738198</v>
      </c>
      <c r="X238" s="185">
        <f t="shared" ca="1" si="93"/>
        <v>2.4464804147307104</v>
      </c>
      <c r="Y238" s="185">
        <f t="shared" ca="1" si="93"/>
        <v>2.4976746169230726</v>
      </c>
      <c r="Z238" s="185">
        <f t="shared" ca="1" si="93"/>
        <v>2.5477810159763332</v>
      </c>
      <c r="AA238" s="185">
        <f t="shared" ca="1" si="94"/>
        <v>2.6002673745375966</v>
      </c>
      <c r="AB238" s="185">
        <f t="shared" ca="1" si="94"/>
        <v>2.6551418626644248</v>
      </c>
      <c r="AC238" s="185">
        <f t="shared" ca="1" si="94"/>
        <v>2.7221921118835728</v>
      </c>
      <c r="AD238" s="185">
        <f t="shared" ca="1" si="94"/>
        <v>2.7933684204352582</v>
      </c>
      <c r="AE238" s="185">
        <f t="shared" ca="1" si="94"/>
        <v>2.8674713131914871</v>
      </c>
      <c r="AF238" s="185">
        <f t="shared" ca="1" si="94"/>
        <v>2.9481241225082795</v>
      </c>
      <c r="AG238" s="185">
        <f t="shared" ca="1" si="94"/>
        <v>3.0266775005991962</v>
      </c>
      <c r="AH238" s="185">
        <f t="shared" ca="1" si="94"/>
        <v>3.1108430091877048</v>
      </c>
      <c r="AI238" s="185">
        <f t="shared" ca="1" si="94"/>
        <v>3.1988746341444045</v>
      </c>
      <c r="AJ238" s="185">
        <f t="shared" ca="1" si="94"/>
        <v>3.2880428220649027</v>
      </c>
      <c r="AK238" s="185">
        <f t="shared" ca="1" si="94"/>
        <v>3.3802408953951746</v>
      </c>
      <c r="AL238" s="185">
        <f t="shared" ca="1" si="94"/>
        <v>3.4756391259373363</v>
      </c>
      <c r="AM238" s="185">
        <f t="shared" ca="1" si="94"/>
        <v>4.0067485702303394</v>
      </c>
      <c r="AN238" s="185">
        <f t="shared" ca="1" si="94"/>
        <v>4.6725488716249108</v>
      </c>
      <c r="AO238" s="185">
        <f t="shared" ca="1" si="94"/>
        <v>5.8470101411289139</v>
      </c>
      <c r="AP238" s="185">
        <f t="shared" ca="1" si="94"/>
        <v>7.0439198868164823</v>
      </c>
    </row>
    <row r="239" spans="1:42">
      <c r="A239" s="57" t="str">
        <f>'[4]TS BYDem'!A178</f>
        <v/>
      </c>
      <c r="B239" s="185" t="s">
        <v>288</v>
      </c>
      <c r="C239" s="185" t="s">
        <v>137</v>
      </c>
      <c r="D239" s="186"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0.94027500643475204</v>
      </c>
      <c r="T239" s="185">
        <f t="shared" ca="1" si="93"/>
        <v>0.96112648820445712</v>
      </c>
      <c r="U239" s="185">
        <f t="shared" ca="1" si="93"/>
        <v>0.97907967936126239</v>
      </c>
      <c r="V239" s="185">
        <f t="shared" ca="1" si="93"/>
        <v>0.99958694741231369</v>
      </c>
      <c r="W239" s="185">
        <f t="shared" ca="1" si="93"/>
        <v>1.0199879052154561</v>
      </c>
      <c r="X239" s="185">
        <f t="shared" ca="1" si="93"/>
        <v>1.0416360842718835</v>
      </c>
      <c r="Y239" s="185">
        <f t="shared" ca="1" si="93"/>
        <v>1.0634330003591701</v>
      </c>
      <c r="Z239" s="185">
        <f t="shared" ca="1" si="93"/>
        <v>1.084766763340693</v>
      </c>
      <c r="AA239" s="185">
        <f t="shared" ca="1" si="94"/>
        <v>1.1071138398512002</v>
      </c>
      <c r="AB239" s="185">
        <f t="shared" ca="1" si="94"/>
        <v>1.130477708449815</v>
      </c>
      <c r="AC239" s="185">
        <f t="shared" ca="1" si="94"/>
        <v>1.1590256414827369</v>
      </c>
      <c r="AD239" s="185">
        <f t="shared" ca="1" si="94"/>
        <v>1.1893303236237815</v>
      </c>
      <c r="AE239" s="185">
        <f t="shared" ca="1" si="94"/>
        <v>1.2208810552703759</v>
      </c>
      <c r="AF239" s="185">
        <f t="shared" ca="1" si="94"/>
        <v>1.255220539852564</v>
      </c>
      <c r="AG239" s="185">
        <f t="shared" ca="1" si="94"/>
        <v>1.2886661512166582</v>
      </c>
      <c r="AH239" s="185">
        <f t="shared" ca="1" si="94"/>
        <v>1.3245012350656886</v>
      </c>
      <c r="AI239" s="185">
        <f t="shared" ca="1" si="94"/>
        <v>1.3619823923068681</v>
      </c>
      <c r="AJ239" s="185">
        <f t="shared" ca="1" si="94"/>
        <v>1.3999474630868649</v>
      </c>
      <c r="AK239" s="185">
        <f t="shared" ca="1" si="94"/>
        <v>1.4392025658470999</v>
      </c>
      <c r="AL239" s="185">
        <f t="shared" ca="1" si="94"/>
        <v>1.4798201970817817</v>
      </c>
      <c r="AM239" s="185">
        <f t="shared" ca="1" si="94"/>
        <v>1.7059502566326874</v>
      </c>
      <c r="AN239" s="185">
        <f t="shared" ca="1" si="94"/>
        <v>1.9894275388033762</v>
      </c>
      <c r="AO239" s="185">
        <f t="shared" ca="1" si="94"/>
        <v>2.4894770100883501</v>
      </c>
      <c r="AP239" s="185">
        <f t="shared" ca="1" si="94"/>
        <v>2.9990843518099419</v>
      </c>
    </row>
    <row r="240" spans="1:42">
      <c r="A240" s="57" t="str">
        <f>'[4]TS BYDem'!A179</f>
        <v/>
      </c>
      <c r="B240" s="185" t="s">
        <v>288</v>
      </c>
      <c r="C240" s="185" t="s">
        <v>137</v>
      </c>
      <c r="D240" s="186"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6.2656121160493132</v>
      </c>
      <c r="T240" s="185">
        <f t="shared" ca="1" si="93"/>
        <v>6.4045579520225795</v>
      </c>
      <c r="U240" s="185">
        <f t="shared" ca="1" si="93"/>
        <v>6.5241907522821005</v>
      </c>
      <c r="V240" s="185">
        <f t="shared" ca="1" si="93"/>
        <v>6.6608428873366483</v>
      </c>
      <c r="W240" s="185">
        <f t="shared" ca="1" si="93"/>
        <v>6.7967866139226105</v>
      </c>
      <c r="X240" s="185">
        <f t="shared" ca="1" si="93"/>
        <v>6.9410413181932897</v>
      </c>
      <c r="Y240" s="185">
        <f t="shared" ca="1" si="93"/>
        <v>7.0862871458441274</v>
      </c>
      <c r="Z240" s="185">
        <f t="shared" ca="1" si="93"/>
        <v>7.2284467086350057</v>
      </c>
      <c r="AA240" s="185">
        <f t="shared" ca="1" si="94"/>
        <v>7.3773585826977035</v>
      </c>
      <c r="AB240" s="185">
        <f t="shared" ca="1" si="94"/>
        <v>7.5330459477424574</v>
      </c>
      <c r="AC240" s="185">
        <f t="shared" ca="1" si="94"/>
        <v>7.7232778202001375</v>
      </c>
      <c r="AD240" s="185">
        <f t="shared" ca="1" si="94"/>
        <v>7.9252159577625854</v>
      </c>
      <c r="AE240" s="185">
        <f t="shared" ca="1" si="94"/>
        <v>8.1354572649570454</v>
      </c>
      <c r="AF240" s="185">
        <f t="shared" ca="1" si="94"/>
        <v>8.3642816931132948</v>
      </c>
      <c r="AG240" s="185">
        <f t="shared" ca="1" si="94"/>
        <v>8.5871497118923159</v>
      </c>
      <c r="AH240" s="185">
        <f t="shared" ca="1" si="94"/>
        <v>8.8259402082976983</v>
      </c>
      <c r="AI240" s="185">
        <f t="shared" ca="1" si="94"/>
        <v>9.0756994716267716</v>
      </c>
      <c r="AJ240" s="185">
        <f t="shared" ca="1" si="94"/>
        <v>9.3286833389399817</v>
      </c>
      <c r="AK240" s="185">
        <f t="shared" ca="1" si="94"/>
        <v>9.5902634572969365</v>
      </c>
      <c r="AL240" s="185">
        <f t="shared" ca="1" si="94"/>
        <v>9.8609229139959016</v>
      </c>
      <c r="AM240" s="185">
        <f t="shared" ca="1" si="94"/>
        <v>11.367762116600428</v>
      </c>
      <c r="AN240" s="185">
        <f t="shared" ca="1" si="94"/>
        <v>13.256740002472425</v>
      </c>
      <c r="AO240" s="185">
        <f t="shared" ca="1" si="94"/>
        <v>16.588867310404435</v>
      </c>
      <c r="AP240" s="185">
        <f t="shared" ca="1" si="94"/>
        <v>19.98468439888094</v>
      </c>
    </row>
    <row r="241" spans="1:42">
      <c r="A241" s="57" t="str">
        <f>'[4]TS BYDem'!A180</f>
        <v/>
      </c>
      <c r="B241" s="185" t="s">
        <v>288</v>
      </c>
      <c r="C241" s="185" t="s">
        <v>137</v>
      </c>
      <c r="D241" s="186"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0.21012215997455183</v>
      </c>
      <c r="T241" s="185">
        <f t="shared" ca="1" si="93"/>
        <v>0.21478181630715312</v>
      </c>
      <c r="U241" s="185">
        <f t="shared" ca="1" si="93"/>
        <v>0.21879379501390153</v>
      </c>
      <c r="V241" s="185">
        <f t="shared" ca="1" si="93"/>
        <v>0.22337653030791152</v>
      </c>
      <c r="W241" s="185">
        <f t="shared" ca="1" si="93"/>
        <v>0.2279355085747059</v>
      </c>
      <c r="X241" s="185">
        <f t="shared" ca="1" si="93"/>
        <v>0.23277320192157039</v>
      </c>
      <c r="Y241" s="185">
        <f t="shared" ca="1" si="93"/>
        <v>0.23764413335939599</v>
      </c>
      <c r="Z241" s="185">
        <f t="shared" ca="1" si="93"/>
        <v>0.24241156451239432</v>
      </c>
      <c r="AA241" s="185">
        <f t="shared" ca="1" si="94"/>
        <v>0.24740543965888867</v>
      </c>
      <c r="AB241" s="185">
        <f t="shared" ca="1" si="94"/>
        <v>0.25262653614843278</v>
      </c>
      <c r="AC241" s="185">
        <f t="shared" ca="1" si="94"/>
        <v>0.25900610947606079</v>
      </c>
      <c r="AD241" s="185">
        <f t="shared" ca="1" si="94"/>
        <v>0.26577826147972078</v>
      </c>
      <c r="AE241" s="185">
        <f t="shared" ca="1" si="94"/>
        <v>0.27282886671434997</v>
      </c>
      <c r="AF241" s="185">
        <f t="shared" ca="1" si="94"/>
        <v>0.28050267131772999</v>
      </c>
      <c r="AG241" s="185">
        <f t="shared" ca="1" si="94"/>
        <v>0.28797672311470346</v>
      </c>
      <c r="AH241" s="185">
        <f t="shared" ca="1" si="94"/>
        <v>0.29598474754340548</v>
      </c>
      <c r="AI241" s="185">
        <f t="shared" ca="1" si="94"/>
        <v>0.30436061807486253</v>
      </c>
      <c r="AJ241" s="185">
        <f t="shared" ca="1" si="94"/>
        <v>0.31284462820092901</v>
      </c>
      <c r="AK241" s="185">
        <f t="shared" ca="1" si="94"/>
        <v>0.32161692027033001</v>
      </c>
      <c r="AL241" s="185">
        <f t="shared" ca="1" si="94"/>
        <v>0.33069369499014534</v>
      </c>
      <c r="AM241" s="185">
        <f t="shared" ca="1" si="94"/>
        <v>0.38122671588599272</v>
      </c>
      <c r="AN241" s="185">
        <f t="shared" ca="1" si="94"/>
        <v>0.44457505379329615</v>
      </c>
      <c r="AO241" s="185">
        <f t="shared" ca="1" si="94"/>
        <v>0.55632052642787311</v>
      </c>
      <c r="AP241" s="185">
        <f t="shared" ca="1" si="94"/>
        <v>0.67020188523102331</v>
      </c>
    </row>
    <row r="242" spans="1:42">
      <c r="A242" s="57" t="str">
        <f>'[4]TS BYDem'!A181</f>
        <v>*</v>
      </c>
      <c r="B242" s="185" t="s">
        <v>288</v>
      </c>
      <c r="C242" s="185" t="s">
        <v>137</v>
      </c>
      <c r="D242" s="186"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6"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117.47046080000001</v>
      </c>
      <c r="N243" s="192">
        <f t="shared" ref="N243" si="98">O243</f>
        <v>117.47046080000001</v>
      </c>
      <c r="O243" s="192">
        <f>INDEX('[4]TS BYDem'!$O$10:$O$203,MATCH(D243,'[4]TS BYDem'!$D$10:$D$203,0))</f>
        <v>117.47046080000001</v>
      </c>
      <c r="P243" s="185">
        <f t="shared" ca="1" si="93"/>
        <v>118.82391979072139</v>
      </c>
      <c r="Q243" s="185">
        <f t="shared" ca="1" si="93"/>
        <v>118.69660054006047</v>
      </c>
      <c r="R243" s="185">
        <f t="shared" ca="1" si="93"/>
        <v>107.57415687091145</v>
      </c>
      <c r="S243" s="185">
        <f t="shared" ca="1" si="93"/>
        <v>110.33512919439391</v>
      </c>
      <c r="T243" s="185">
        <f t="shared" ca="1" si="93"/>
        <v>112.78191435746908</v>
      </c>
      <c r="U243" s="185">
        <f t="shared" ca="1" si="93"/>
        <v>114.88860405163486</v>
      </c>
      <c r="V243" s="185">
        <f t="shared" ca="1" si="93"/>
        <v>117.29499798357207</v>
      </c>
      <c r="W243" s="185">
        <f t="shared" ca="1" si="93"/>
        <v>119.68891710244137</v>
      </c>
      <c r="X243" s="185">
        <f t="shared" ca="1" si="93"/>
        <v>122.229189487295</v>
      </c>
      <c r="Y243" s="185">
        <f t="shared" ca="1" si="93"/>
        <v>124.78691519102188</v>
      </c>
      <c r="Z243" s="185">
        <f t="shared" ca="1" si="93"/>
        <v>127.29029290356374</v>
      </c>
      <c r="AA243" s="185">
        <f t="shared" ca="1" si="94"/>
        <v>129.91257633876094</v>
      </c>
      <c r="AB243" s="185">
        <f t="shared" ca="1" si="94"/>
        <v>132.65417368280126</v>
      </c>
      <c r="AC243" s="185">
        <f t="shared" ca="1" si="94"/>
        <v>136.00408712074704</v>
      </c>
      <c r="AD243" s="185">
        <f t="shared" ca="1" si="94"/>
        <v>139.56014358970012</v>
      </c>
      <c r="AE243" s="185">
        <f t="shared" ca="1" si="94"/>
        <v>143.26241582769583</v>
      </c>
      <c r="AF243" s="185">
        <f t="shared" ca="1" si="94"/>
        <v>147.29193000377805</v>
      </c>
      <c r="AG243" s="185">
        <f t="shared" ca="1" si="94"/>
        <v>151.21655399738506</v>
      </c>
      <c r="AH243" s="185">
        <f t="shared" ca="1" si="94"/>
        <v>155.4215669766906</v>
      </c>
      <c r="AI243" s="185">
        <f t="shared" ca="1" si="94"/>
        <v>159.81973591477765</v>
      </c>
      <c r="AJ243" s="185">
        <f t="shared" ca="1" si="94"/>
        <v>164.2746889452408</v>
      </c>
      <c r="AK243" s="185">
        <f t="shared" ca="1" si="94"/>
        <v>168.88101880081405</v>
      </c>
      <c r="AL243" s="185">
        <f t="shared" ca="1" si="94"/>
        <v>173.64723247147367</v>
      </c>
      <c r="AM243" s="185">
        <f t="shared" ca="1" si="94"/>
        <v>200.18211765351057</v>
      </c>
      <c r="AN243" s="185">
        <f t="shared" ca="1" si="94"/>
        <v>233.44632476093304</v>
      </c>
      <c r="AO243" s="185">
        <f t="shared" ca="1" si="94"/>
        <v>292.12386339616268</v>
      </c>
      <c r="AP243" s="185">
        <f t="shared" ca="1" si="94"/>
        <v>351.92295568562173</v>
      </c>
    </row>
    <row r="244" spans="1:42">
      <c r="A244" s="57" t="str">
        <f>'[4]TS BYDem'!A183</f>
        <v>*</v>
      </c>
      <c r="B244" s="185" t="s">
        <v>288</v>
      </c>
      <c r="C244" s="185" t="s">
        <v>137</v>
      </c>
      <c r="D244" s="186"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74.843308736668945</v>
      </c>
      <c r="T244" s="185">
        <f t="shared" ca="1" si="93"/>
        <v>76.503029432239032</v>
      </c>
      <c r="U244" s="185">
        <f t="shared" ca="1" si="93"/>
        <v>77.93205415305134</v>
      </c>
      <c r="V244" s="185">
        <f t="shared" ca="1" si="93"/>
        <v>79.564376381747067</v>
      </c>
      <c r="W244" s="185">
        <f t="shared" ca="1" si="93"/>
        <v>81.18823660661235</v>
      </c>
      <c r="X244" s="185">
        <f t="shared" ca="1" si="93"/>
        <v>82.911372218660873</v>
      </c>
      <c r="Y244" s="185">
        <f t="shared" ca="1" si="93"/>
        <v>84.646346889968655</v>
      </c>
      <c r="Z244" s="185">
        <f t="shared" ca="1" si="93"/>
        <v>86.344455845767897</v>
      </c>
      <c r="AA244" s="185">
        <f t="shared" ca="1" si="94"/>
        <v>88.123221776152008</v>
      </c>
      <c r="AB244" s="185">
        <f t="shared" ca="1" si="94"/>
        <v>89.982921564875937</v>
      </c>
      <c r="AC244" s="185">
        <f t="shared" ca="1" si="94"/>
        <v>92.255258648340671</v>
      </c>
      <c r="AD244" s="185">
        <f t="shared" ca="1" si="94"/>
        <v>94.667428137189262</v>
      </c>
      <c r="AE244" s="185">
        <f t="shared" ca="1" si="94"/>
        <v>97.178779745318721</v>
      </c>
      <c r="AF244" s="185">
        <f t="shared" ca="1" si="94"/>
        <v>99.912108429857284</v>
      </c>
      <c r="AG244" s="185">
        <f t="shared" ca="1" si="94"/>
        <v>102.57428726060263</v>
      </c>
      <c r="AH244" s="185">
        <f t="shared" ca="1" si="94"/>
        <v>105.4266615402156</v>
      </c>
      <c r="AI244" s="185">
        <f t="shared" ca="1" si="94"/>
        <v>108.41005874211059</v>
      </c>
      <c r="AJ244" s="185">
        <f t="shared" ca="1" si="94"/>
        <v>111.43197413298189</v>
      </c>
      <c r="AK244" s="185">
        <f t="shared" ca="1" si="94"/>
        <v>114.55657252735367</v>
      </c>
      <c r="AL244" s="185">
        <f t="shared" ca="1" si="94"/>
        <v>117.78962444710648</v>
      </c>
      <c r="AM244" s="185">
        <f t="shared" ca="1" si="94"/>
        <v>135.78895628703472</v>
      </c>
      <c r="AN244" s="185">
        <f t="shared" ca="1" si="94"/>
        <v>158.3529695854196</v>
      </c>
      <c r="AO244" s="185">
        <f t="shared" ca="1" si="94"/>
        <v>198.15553448065742</v>
      </c>
      <c r="AP244" s="185">
        <f t="shared" ca="1" si="94"/>
        <v>238.71887961897033</v>
      </c>
    </row>
    <row r="245" spans="1:42">
      <c r="A245" s="57" t="str">
        <f>'[4]TS BYDem'!A184</f>
        <v>*</v>
      </c>
      <c r="B245" s="185" t="s">
        <v>288</v>
      </c>
      <c r="C245" s="185" t="s">
        <v>137</v>
      </c>
      <c r="D245" s="186"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74.843308736668945</v>
      </c>
      <c r="T245" s="185">
        <f t="shared" ca="1" si="93"/>
        <v>76.503029432239032</v>
      </c>
      <c r="U245" s="185">
        <f t="shared" ca="1" si="93"/>
        <v>77.93205415305134</v>
      </c>
      <c r="V245" s="185">
        <f t="shared" ca="1" si="93"/>
        <v>79.564376381747067</v>
      </c>
      <c r="W245" s="185">
        <f t="shared" ca="1" si="93"/>
        <v>81.18823660661235</v>
      </c>
      <c r="X245" s="185">
        <f t="shared" ca="1" si="93"/>
        <v>82.911372218660873</v>
      </c>
      <c r="Y245" s="185">
        <f t="shared" ca="1" si="93"/>
        <v>84.646346889968655</v>
      </c>
      <c r="Z245" s="185">
        <f t="shared" ca="1" si="93"/>
        <v>86.344455845767897</v>
      </c>
      <c r="AA245" s="185">
        <f t="shared" ca="1" si="94"/>
        <v>88.123221776152008</v>
      </c>
      <c r="AB245" s="185">
        <f t="shared" ca="1" si="94"/>
        <v>89.982921564875937</v>
      </c>
      <c r="AC245" s="185">
        <f t="shared" ca="1" si="94"/>
        <v>92.255258648340671</v>
      </c>
      <c r="AD245" s="185">
        <f t="shared" ca="1" si="94"/>
        <v>94.667428137189262</v>
      </c>
      <c r="AE245" s="185">
        <f t="shared" ca="1" si="94"/>
        <v>97.178779745318721</v>
      </c>
      <c r="AF245" s="185">
        <f t="shared" ca="1" si="94"/>
        <v>99.912108429857284</v>
      </c>
      <c r="AG245" s="185">
        <f t="shared" ca="1" si="94"/>
        <v>102.57428726060263</v>
      </c>
      <c r="AH245" s="185">
        <f t="shared" ca="1" si="94"/>
        <v>105.4266615402156</v>
      </c>
      <c r="AI245" s="185">
        <f t="shared" ca="1" si="94"/>
        <v>108.41005874211059</v>
      </c>
      <c r="AJ245" s="185">
        <f t="shared" ca="1" si="94"/>
        <v>111.43197413298189</v>
      </c>
      <c r="AK245" s="185">
        <f t="shared" ca="1" si="94"/>
        <v>114.55657252735367</v>
      </c>
      <c r="AL245" s="185">
        <f t="shared" ca="1" si="94"/>
        <v>117.78962444710648</v>
      </c>
      <c r="AM245" s="185">
        <f t="shared" ca="1" si="94"/>
        <v>135.78895628703472</v>
      </c>
      <c r="AN245" s="185">
        <f t="shared" ca="1" si="94"/>
        <v>158.3529695854196</v>
      </c>
      <c r="AO245" s="185">
        <f t="shared" ca="1" si="94"/>
        <v>198.15553448065742</v>
      </c>
      <c r="AP245" s="185">
        <f t="shared" ca="1" si="94"/>
        <v>238.71887961897033</v>
      </c>
    </row>
    <row r="246" spans="1:42">
      <c r="A246" s="57" t="str">
        <f>'[4]TS BYDem'!A185</f>
        <v>*</v>
      </c>
      <c r="B246" s="185" t="s">
        <v>288</v>
      </c>
      <c r="C246" s="185" t="s">
        <v>137</v>
      </c>
      <c r="D246" s="186"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74.843308736668945</v>
      </c>
      <c r="T246" s="185">
        <f t="shared" ca="1" si="93"/>
        <v>76.503029432239032</v>
      </c>
      <c r="U246" s="185">
        <f t="shared" ca="1" si="93"/>
        <v>77.93205415305134</v>
      </c>
      <c r="V246" s="185">
        <f t="shared" ca="1" si="93"/>
        <v>79.564376381747067</v>
      </c>
      <c r="W246" s="185">
        <f t="shared" ca="1" si="93"/>
        <v>81.18823660661235</v>
      </c>
      <c r="X246" s="185">
        <f t="shared" ca="1" si="93"/>
        <v>82.911372218660873</v>
      </c>
      <c r="Y246" s="185">
        <f t="shared" ca="1" si="93"/>
        <v>84.646346889968655</v>
      </c>
      <c r="Z246" s="185">
        <f t="shared" ca="1" si="93"/>
        <v>86.344455845767897</v>
      </c>
      <c r="AA246" s="185">
        <f t="shared" ca="1" si="94"/>
        <v>88.123221776152008</v>
      </c>
      <c r="AB246" s="185">
        <f t="shared" ca="1" si="94"/>
        <v>89.982921564875937</v>
      </c>
      <c r="AC246" s="185">
        <f t="shared" ca="1" si="94"/>
        <v>92.255258648340671</v>
      </c>
      <c r="AD246" s="185">
        <f t="shared" ca="1" si="94"/>
        <v>94.667428137189262</v>
      </c>
      <c r="AE246" s="185">
        <f t="shared" ca="1" si="94"/>
        <v>97.178779745318721</v>
      </c>
      <c r="AF246" s="185">
        <f t="shared" ca="1" si="94"/>
        <v>99.912108429857284</v>
      </c>
      <c r="AG246" s="185">
        <f t="shared" ca="1" si="94"/>
        <v>102.57428726060263</v>
      </c>
      <c r="AH246" s="185">
        <f t="shared" ca="1" si="94"/>
        <v>105.4266615402156</v>
      </c>
      <c r="AI246" s="185">
        <f t="shared" ca="1" si="94"/>
        <v>108.41005874211059</v>
      </c>
      <c r="AJ246" s="185">
        <f t="shared" ca="1" si="94"/>
        <v>111.43197413298189</v>
      </c>
      <c r="AK246" s="185">
        <f t="shared" ca="1" si="94"/>
        <v>114.55657252735367</v>
      </c>
      <c r="AL246" s="185">
        <f t="shared" ca="1" si="94"/>
        <v>117.78962444710648</v>
      </c>
      <c r="AM246" s="185">
        <f t="shared" ca="1" si="94"/>
        <v>135.78895628703472</v>
      </c>
      <c r="AN246" s="185">
        <f t="shared" ca="1" si="94"/>
        <v>158.3529695854196</v>
      </c>
      <c r="AO246" s="185">
        <f t="shared" ca="1" si="94"/>
        <v>198.15553448065742</v>
      </c>
      <c r="AP246" s="185">
        <f t="shared" ref="L246:AP253" ca="1" si="99">AP$230/AO$230*AO246</f>
        <v>238.71887961897033</v>
      </c>
    </row>
    <row r="247" spans="1:42">
      <c r="A247" s="57" t="str">
        <f>'[4]TS BYDem'!A186</f>
        <v>*</v>
      </c>
      <c r="B247" s="185" t="s">
        <v>288</v>
      </c>
      <c r="C247" s="185" t="s">
        <v>137</v>
      </c>
      <c r="D247" s="186"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74.843308736668945</v>
      </c>
      <c r="T247" s="185">
        <f t="shared" ca="1" si="99"/>
        <v>76.503029432239032</v>
      </c>
      <c r="U247" s="185">
        <f t="shared" ca="1" si="99"/>
        <v>77.93205415305134</v>
      </c>
      <c r="V247" s="185">
        <f t="shared" ca="1" si="99"/>
        <v>79.564376381747067</v>
      </c>
      <c r="W247" s="185">
        <f t="shared" ca="1" si="99"/>
        <v>81.18823660661235</v>
      </c>
      <c r="X247" s="185">
        <f t="shared" ca="1" si="99"/>
        <v>82.911372218660873</v>
      </c>
      <c r="Y247" s="185">
        <f t="shared" ca="1" si="99"/>
        <v>84.646346889968655</v>
      </c>
      <c r="Z247" s="185">
        <f t="shared" ca="1" si="99"/>
        <v>86.344455845767897</v>
      </c>
      <c r="AA247" s="185">
        <f t="shared" ca="1" si="99"/>
        <v>88.123221776152008</v>
      </c>
      <c r="AB247" s="185">
        <f t="shared" ca="1" si="99"/>
        <v>89.982921564875937</v>
      </c>
      <c r="AC247" s="185">
        <f t="shared" ca="1" si="99"/>
        <v>92.255258648340671</v>
      </c>
      <c r="AD247" s="185">
        <f t="shared" ca="1" si="99"/>
        <v>94.667428137189262</v>
      </c>
      <c r="AE247" s="185">
        <f t="shared" ca="1" si="99"/>
        <v>97.178779745318721</v>
      </c>
      <c r="AF247" s="185">
        <f t="shared" ca="1" si="99"/>
        <v>99.912108429857284</v>
      </c>
      <c r="AG247" s="185">
        <f t="shared" ca="1" si="99"/>
        <v>102.57428726060263</v>
      </c>
      <c r="AH247" s="185">
        <f t="shared" ca="1" si="99"/>
        <v>105.4266615402156</v>
      </c>
      <c r="AI247" s="185">
        <f t="shared" ca="1" si="99"/>
        <v>108.41005874211059</v>
      </c>
      <c r="AJ247" s="185">
        <f t="shared" ca="1" si="99"/>
        <v>111.43197413298189</v>
      </c>
      <c r="AK247" s="185">
        <f t="shared" ca="1" si="99"/>
        <v>114.55657252735367</v>
      </c>
      <c r="AL247" s="185">
        <f t="shared" ca="1" si="99"/>
        <v>117.78962444710648</v>
      </c>
      <c r="AM247" s="185">
        <f t="shared" ca="1" si="99"/>
        <v>135.78895628703472</v>
      </c>
      <c r="AN247" s="185">
        <f t="shared" ca="1" si="99"/>
        <v>158.3529695854196</v>
      </c>
      <c r="AO247" s="185">
        <f t="shared" ca="1" si="99"/>
        <v>198.15553448065742</v>
      </c>
      <c r="AP247" s="185">
        <f t="shared" ca="1" si="99"/>
        <v>238.71887961897033</v>
      </c>
    </row>
    <row r="248" spans="1:42">
      <c r="A248" s="57" t="str">
        <f>'[4]TS BYDem'!A187</f>
        <v>*</v>
      </c>
      <c r="B248" s="185" t="s">
        <v>288</v>
      </c>
      <c r="C248" s="185" t="s">
        <v>137</v>
      </c>
      <c r="D248" s="186"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74.843308736668945</v>
      </c>
      <c r="T248" s="185">
        <f t="shared" ca="1" si="99"/>
        <v>76.503029432239032</v>
      </c>
      <c r="U248" s="185">
        <f t="shared" ca="1" si="99"/>
        <v>77.93205415305134</v>
      </c>
      <c r="V248" s="185">
        <f t="shared" ca="1" si="99"/>
        <v>79.564376381747067</v>
      </c>
      <c r="W248" s="185">
        <f t="shared" ca="1" si="99"/>
        <v>81.18823660661235</v>
      </c>
      <c r="X248" s="185">
        <f t="shared" ca="1" si="99"/>
        <v>82.911372218660873</v>
      </c>
      <c r="Y248" s="185">
        <f t="shared" ca="1" si="99"/>
        <v>84.646346889968655</v>
      </c>
      <c r="Z248" s="185">
        <f t="shared" ca="1" si="99"/>
        <v>86.344455845767897</v>
      </c>
      <c r="AA248" s="185">
        <f t="shared" ca="1" si="99"/>
        <v>88.123221776152008</v>
      </c>
      <c r="AB248" s="185">
        <f t="shared" ca="1" si="99"/>
        <v>89.982921564875937</v>
      </c>
      <c r="AC248" s="185">
        <f t="shared" ca="1" si="99"/>
        <v>92.255258648340671</v>
      </c>
      <c r="AD248" s="185">
        <f t="shared" ca="1" si="99"/>
        <v>94.667428137189262</v>
      </c>
      <c r="AE248" s="185">
        <f t="shared" ca="1" si="99"/>
        <v>97.178779745318721</v>
      </c>
      <c r="AF248" s="185">
        <f t="shared" ca="1" si="99"/>
        <v>99.912108429857284</v>
      </c>
      <c r="AG248" s="185">
        <f t="shared" ca="1" si="99"/>
        <v>102.57428726060263</v>
      </c>
      <c r="AH248" s="185">
        <f t="shared" ca="1" si="99"/>
        <v>105.4266615402156</v>
      </c>
      <c r="AI248" s="185">
        <f t="shared" ca="1" si="99"/>
        <v>108.41005874211059</v>
      </c>
      <c r="AJ248" s="185">
        <f t="shared" ca="1" si="99"/>
        <v>111.43197413298189</v>
      </c>
      <c r="AK248" s="185">
        <f t="shared" ca="1" si="99"/>
        <v>114.55657252735367</v>
      </c>
      <c r="AL248" s="185">
        <f t="shared" ca="1" si="99"/>
        <v>117.78962444710648</v>
      </c>
      <c r="AM248" s="185">
        <f t="shared" ca="1" si="99"/>
        <v>135.78895628703472</v>
      </c>
      <c r="AN248" s="185">
        <f t="shared" ca="1" si="99"/>
        <v>158.3529695854196</v>
      </c>
      <c r="AO248" s="185">
        <f t="shared" ca="1" si="99"/>
        <v>198.15553448065742</v>
      </c>
      <c r="AP248" s="185">
        <f t="shared" ca="1" si="99"/>
        <v>238.71887961897033</v>
      </c>
    </row>
    <row r="249" spans="1:42">
      <c r="A249" s="57" t="str">
        <f>'[4]TS BYDem'!A184</f>
        <v>*</v>
      </c>
      <c r="B249" s="185" t="s">
        <v>288</v>
      </c>
      <c r="C249" s="185" t="s">
        <v>137</v>
      </c>
      <c r="D249" s="186"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74.843308736668945</v>
      </c>
      <c r="T249" s="185">
        <f t="shared" ca="1" si="99"/>
        <v>76.503029432239032</v>
      </c>
      <c r="U249" s="185">
        <f t="shared" ca="1" si="99"/>
        <v>77.93205415305134</v>
      </c>
      <c r="V249" s="185">
        <f t="shared" ca="1" si="99"/>
        <v>79.564376381747067</v>
      </c>
      <c r="W249" s="185">
        <f t="shared" ca="1" si="99"/>
        <v>81.18823660661235</v>
      </c>
      <c r="X249" s="185">
        <f t="shared" ca="1" si="99"/>
        <v>82.911372218660873</v>
      </c>
      <c r="Y249" s="185">
        <f t="shared" ca="1" si="99"/>
        <v>84.646346889968655</v>
      </c>
      <c r="Z249" s="185">
        <f t="shared" ca="1" si="99"/>
        <v>86.344455845767897</v>
      </c>
      <c r="AA249" s="185">
        <f t="shared" ca="1" si="99"/>
        <v>88.123221776152008</v>
      </c>
      <c r="AB249" s="185">
        <f t="shared" ca="1" si="99"/>
        <v>89.982921564875937</v>
      </c>
      <c r="AC249" s="185">
        <f t="shared" ca="1" si="99"/>
        <v>92.255258648340671</v>
      </c>
      <c r="AD249" s="185">
        <f t="shared" ca="1" si="99"/>
        <v>94.667428137189262</v>
      </c>
      <c r="AE249" s="185">
        <f t="shared" ca="1" si="99"/>
        <v>97.178779745318721</v>
      </c>
      <c r="AF249" s="185">
        <f t="shared" ca="1" si="99"/>
        <v>99.912108429857284</v>
      </c>
      <c r="AG249" s="185">
        <f t="shared" ca="1" si="99"/>
        <v>102.57428726060263</v>
      </c>
      <c r="AH249" s="185">
        <f t="shared" ca="1" si="99"/>
        <v>105.4266615402156</v>
      </c>
      <c r="AI249" s="185">
        <f t="shared" ca="1" si="99"/>
        <v>108.41005874211059</v>
      </c>
      <c r="AJ249" s="185">
        <f t="shared" ca="1" si="99"/>
        <v>111.43197413298189</v>
      </c>
      <c r="AK249" s="185">
        <f t="shared" ca="1" si="99"/>
        <v>114.55657252735367</v>
      </c>
      <c r="AL249" s="185">
        <f t="shared" ca="1" si="99"/>
        <v>117.78962444710648</v>
      </c>
      <c r="AM249" s="185">
        <f t="shared" ca="1" si="99"/>
        <v>135.78895628703472</v>
      </c>
      <c r="AN249" s="185">
        <f t="shared" ca="1" si="99"/>
        <v>158.3529695854196</v>
      </c>
      <c r="AO249" s="185">
        <f t="shared" ca="1" si="99"/>
        <v>198.15553448065742</v>
      </c>
      <c r="AP249" s="185">
        <f t="shared" ca="1" si="99"/>
        <v>238.71887961897033</v>
      </c>
    </row>
    <row r="250" spans="1:42">
      <c r="A250" s="57" t="str">
        <f>'[4]TS BYDem'!A185</f>
        <v>*</v>
      </c>
      <c r="B250" s="185" t="s">
        <v>288</v>
      </c>
      <c r="C250" s="185" t="s">
        <v>137</v>
      </c>
      <c r="D250" s="186"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74.843308736668945</v>
      </c>
      <c r="T250" s="185">
        <f t="shared" ca="1" si="99"/>
        <v>76.503029432239032</v>
      </c>
      <c r="U250" s="185">
        <f t="shared" ca="1" si="99"/>
        <v>77.93205415305134</v>
      </c>
      <c r="V250" s="185">
        <f t="shared" ca="1" si="99"/>
        <v>79.564376381747067</v>
      </c>
      <c r="W250" s="185">
        <f t="shared" ca="1" si="99"/>
        <v>81.18823660661235</v>
      </c>
      <c r="X250" s="185">
        <f t="shared" ca="1" si="99"/>
        <v>82.911372218660873</v>
      </c>
      <c r="Y250" s="185">
        <f t="shared" ca="1" si="99"/>
        <v>84.646346889968655</v>
      </c>
      <c r="Z250" s="185">
        <f t="shared" ca="1" si="99"/>
        <v>86.344455845767897</v>
      </c>
      <c r="AA250" s="185">
        <f t="shared" ca="1" si="99"/>
        <v>88.123221776152008</v>
      </c>
      <c r="AB250" s="185">
        <f t="shared" ca="1" si="99"/>
        <v>89.982921564875937</v>
      </c>
      <c r="AC250" s="185">
        <f t="shared" ca="1" si="99"/>
        <v>92.255258648340671</v>
      </c>
      <c r="AD250" s="185">
        <f t="shared" ca="1" si="99"/>
        <v>94.667428137189262</v>
      </c>
      <c r="AE250" s="185">
        <f t="shared" ca="1" si="99"/>
        <v>97.178779745318721</v>
      </c>
      <c r="AF250" s="185">
        <f t="shared" ca="1" si="99"/>
        <v>99.912108429857284</v>
      </c>
      <c r="AG250" s="185">
        <f t="shared" ca="1" si="99"/>
        <v>102.57428726060263</v>
      </c>
      <c r="AH250" s="185">
        <f t="shared" ca="1" si="99"/>
        <v>105.4266615402156</v>
      </c>
      <c r="AI250" s="185">
        <f t="shared" ca="1" si="99"/>
        <v>108.41005874211059</v>
      </c>
      <c r="AJ250" s="185">
        <f t="shared" ca="1" si="99"/>
        <v>111.43197413298189</v>
      </c>
      <c r="AK250" s="185">
        <f t="shared" ca="1" si="99"/>
        <v>114.55657252735367</v>
      </c>
      <c r="AL250" s="185">
        <f t="shared" ca="1" si="99"/>
        <v>117.78962444710648</v>
      </c>
      <c r="AM250" s="185">
        <f t="shared" ca="1" si="99"/>
        <v>135.78895628703472</v>
      </c>
      <c r="AN250" s="185">
        <f t="shared" ca="1" si="99"/>
        <v>158.3529695854196</v>
      </c>
      <c r="AO250" s="185">
        <f t="shared" ca="1" si="99"/>
        <v>198.15553448065742</v>
      </c>
      <c r="AP250" s="185">
        <f t="shared" ca="1" si="99"/>
        <v>238.71887961897033</v>
      </c>
    </row>
    <row r="251" spans="1:42">
      <c r="A251" s="57" t="str">
        <f>'[4]TS BYDem'!A186</f>
        <v>*</v>
      </c>
      <c r="B251" s="185" t="s">
        <v>288</v>
      </c>
      <c r="C251" s="185" t="s">
        <v>137</v>
      </c>
      <c r="D251" s="186"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74.843308736668945</v>
      </c>
      <c r="T251" s="185">
        <f t="shared" ca="1" si="99"/>
        <v>76.503029432239032</v>
      </c>
      <c r="U251" s="185">
        <f t="shared" ca="1" si="99"/>
        <v>77.93205415305134</v>
      </c>
      <c r="V251" s="185">
        <f t="shared" ca="1" si="99"/>
        <v>79.564376381747067</v>
      </c>
      <c r="W251" s="185">
        <f t="shared" ca="1" si="99"/>
        <v>81.18823660661235</v>
      </c>
      <c r="X251" s="185">
        <f t="shared" ca="1" si="99"/>
        <v>82.911372218660873</v>
      </c>
      <c r="Y251" s="185">
        <f t="shared" ca="1" si="99"/>
        <v>84.646346889968655</v>
      </c>
      <c r="Z251" s="185">
        <f t="shared" ca="1" si="99"/>
        <v>86.344455845767897</v>
      </c>
      <c r="AA251" s="185">
        <f t="shared" ca="1" si="99"/>
        <v>88.123221776152008</v>
      </c>
      <c r="AB251" s="185">
        <f t="shared" ca="1" si="99"/>
        <v>89.982921564875937</v>
      </c>
      <c r="AC251" s="185">
        <f t="shared" ca="1" si="99"/>
        <v>92.255258648340671</v>
      </c>
      <c r="AD251" s="185">
        <f t="shared" ca="1" si="99"/>
        <v>94.667428137189262</v>
      </c>
      <c r="AE251" s="185">
        <f t="shared" ca="1" si="99"/>
        <v>97.178779745318721</v>
      </c>
      <c r="AF251" s="185">
        <f t="shared" ca="1" si="99"/>
        <v>99.912108429857284</v>
      </c>
      <c r="AG251" s="185">
        <f t="shared" ca="1" si="99"/>
        <v>102.57428726060263</v>
      </c>
      <c r="AH251" s="185">
        <f t="shared" ca="1" si="99"/>
        <v>105.4266615402156</v>
      </c>
      <c r="AI251" s="185">
        <f t="shared" ca="1" si="99"/>
        <v>108.41005874211059</v>
      </c>
      <c r="AJ251" s="185">
        <f t="shared" ca="1" si="99"/>
        <v>111.43197413298189</v>
      </c>
      <c r="AK251" s="185">
        <f t="shared" ca="1" si="99"/>
        <v>114.55657252735367</v>
      </c>
      <c r="AL251" s="185">
        <f t="shared" ca="1" si="99"/>
        <v>117.78962444710648</v>
      </c>
      <c r="AM251" s="185">
        <f t="shared" ca="1" si="99"/>
        <v>135.78895628703472</v>
      </c>
      <c r="AN251" s="185">
        <f t="shared" ca="1" si="99"/>
        <v>158.3529695854196</v>
      </c>
      <c r="AO251" s="185">
        <f t="shared" ca="1" si="99"/>
        <v>198.15553448065742</v>
      </c>
      <c r="AP251" s="185">
        <f t="shared" ca="1" si="99"/>
        <v>238.71887961897033</v>
      </c>
    </row>
    <row r="252" spans="1:42">
      <c r="A252" s="57" t="str">
        <f>'[4]TS BYDem'!A187</f>
        <v>*</v>
      </c>
      <c r="B252" s="185" t="s">
        <v>288</v>
      </c>
      <c r="C252" s="185" t="s">
        <v>137</v>
      </c>
      <c r="D252" s="186"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74.843308736668945</v>
      </c>
      <c r="T252" s="185">
        <f t="shared" ca="1" si="99"/>
        <v>76.503029432239032</v>
      </c>
      <c r="U252" s="185">
        <f t="shared" ca="1" si="99"/>
        <v>77.93205415305134</v>
      </c>
      <c r="V252" s="185">
        <f t="shared" ca="1" si="99"/>
        <v>79.564376381747067</v>
      </c>
      <c r="W252" s="185">
        <f t="shared" ca="1" si="99"/>
        <v>81.18823660661235</v>
      </c>
      <c r="X252" s="185">
        <f t="shared" ca="1" si="99"/>
        <v>82.911372218660873</v>
      </c>
      <c r="Y252" s="185">
        <f t="shared" ca="1" si="99"/>
        <v>84.646346889968655</v>
      </c>
      <c r="Z252" s="185">
        <f t="shared" ca="1" si="99"/>
        <v>86.344455845767897</v>
      </c>
      <c r="AA252" s="185">
        <f t="shared" ca="1" si="99"/>
        <v>88.123221776152008</v>
      </c>
      <c r="AB252" s="185">
        <f t="shared" ca="1" si="99"/>
        <v>89.982921564875937</v>
      </c>
      <c r="AC252" s="185">
        <f t="shared" ca="1" si="99"/>
        <v>92.255258648340671</v>
      </c>
      <c r="AD252" s="185">
        <f t="shared" ca="1" si="99"/>
        <v>94.667428137189262</v>
      </c>
      <c r="AE252" s="185">
        <f t="shared" ca="1" si="99"/>
        <v>97.178779745318721</v>
      </c>
      <c r="AF252" s="185">
        <f t="shared" ca="1" si="99"/>
        <v>99.912108429857284</v>
      </c>
      <c r="AG252" s="185">
        <f t="shared" ca="1" si="99"/>
        <v>102.57428726060263</v>
      </c>
      <c r="AH252" s="185">
        <f t="shared" ca="1" si="99"/>
        <v>105.4266615402156</v>
      </c>
      <c r="AI252" s="185">
        <f t="shared" ca="1" si="99"/>
        <v>108.41005874211059</v>
      </c>
      <c r="AJ252" s="185">
        <f t="shared" ca="1" si="99"/>
        <v>111.43197413298189</v>
      </c>
      <c r="AK252" s="185">
        <f t="shared" ca="1" si="99"/>
        <v>114.55657252735367</v>
      </c>
      <c r="AL252" s="185">
        <f t="shared" ca="1" si="99"/>
        <v>117.78962444710648</v>
      </c>
      <c r="AM252" s="185">
        <f t="shared" ca="1" si="99"/>
        <v>135.78895628703472</v>
      </c>
      <c r="AN252" s="185">
        <f t="shared" ca="1" si="99"/>
        <v>158.3529695854196</v>
      </c>
      <c r="AO252" s="185">
        <f t="shared" ca="1" si="99"/>
        <v>198.15553448065742</v>
      </c>
      <c r="AP252" s="185">
        <f t="shared" ca="1" si="99"/>
        <v>238.71887961897033</v>
      </c>
    </row>
    <row r="253" spans="1:42">
      <c r="A253" s="57" t="str">
        <f>'[4]TS BYDem'!A188</f>
        <v/>
      </c>
      <c r="B253" s="185" t="s">
        <v>288</v>
      </c>
      <c r="C253" s="185" t="s">
        <v>137</v>
      </c>
      <c r="D253" s="186"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4.2</v>
      </c>
      <c r="N253" s="192">
        <f t="shared" ref="N253" si="101">O253</f>
        <v>4.2</v>
      </c>
      <c r="O253" s="192">
        <f>INDEX('[4]TS BYDem'!$O$10:$O$203,MATCH(D253,'[4]TS BYDem'!$D$10:$D$203,0))</f>
        <v>4.2</v>
      </c>
      <c r="P253" s="185">
        <f t="shared" ca="1" si="99"/>
        <v>4.2483911250736304</v>
      </c>
      <c r="Q253" s="185">
        <f t="shared" ca="1" si="99"/>
        <v>4.2438389946986055</v>
      </c>
      <c r="R253" s="185">
        <f t="shared" ca="1" si="99"/>
        <v>3.8461708226978204</v>
      </c>
      <c r="S253" s="185">
        <f t="shared" ca="1" si="99"/>
        <v>3.9448857139109341</v>
      </c>
      <c r="T253" s="185">
        <f t="shared" ca="1" si="99"/>
        <v>4.0323672613138344</v>
      </c>
      <c r="U253" s="185">
        <f t="shared" ca="1" si="99"/>
        <v>4.1076891478139705</v>
      </c>
      <c r="V253" s="185">
        <f t="shared" ca="1" si="99"/>
        <v>4.1937265604988818</v>
      </c>
      <c r="W253" s="185">
        <f t="shared" ca="1" si="99"/>
        <v>4.2793179528436287</v>
      </c>
      <c r="X253" s="185">
        <f t="shared" ca="1" si="99"/>
        <v>4.3701420114514358</v>
      </c>
      <c r="Y253" s="185">
        <f t="shared" ca="1" si="99"/>
        <v>4.4615900902492411</v>
      </c>
      <c r="Z253" s="185">
        <f t="shared" ca="1" si="99"/>
        <v>4.551095028946782</v>
      </c>
      <c r="AA253" s="185">
        <f t="shared" ca="1" si="99"/>
        <v>4.6448512835219606</v>
      </c>
      <c r="AB253" s="185">
        <f t="shared" ca="1" si="99"/>
        <v>4.7428734481287194</v>
      </c>
      <c r="AC253" s="185">
        <f t="shared" ca="1" si="99"/>
        <v>4.8626451451456116</v>
      </c>
      <c r="AD253" s="185">
        <f t="shared" ca="1" si="99"/>
        <v>4.9897872119076663</v>
      </c>
      <c r="AE253" s="185">
        <f t="shared" ca="1" si="99"/>
        <v>5.122157028912607</v>
      </c>
      <c r="AF253" s="185">
        <f t="shared" ca="1" si="99"/>
        <v>5.2662269459308035</v>
      </c>
      <c r="AG253" s="185">
        <f t="shared" ca="1" si="99"/>
        <v>5.4065466540590741</v>
      </c>
      <c r="AH253" s="185">
        <f t="shared" ca="1" si="99"/>
        <v>5.5568912972383675</v>
      </c>
      <c r="AI253" s="185">
        <f t="shared" ca="1" si="99"/>
        <v>5.714141974678169</v>
      </c>
      <c r="AJ253" s="185">
        <f t="shared" ca="1" si="99"/>
        <v>5.8734228917744371</v>
      </c>
      <c r="AK253" s="185">
        <f t="shared" ca="1" si="99"/>
        <v>6.0381160858051164</v>
      </c>
      <c r="AL253" s="185">
        <f t="shared" ca="1" si="99"/>
        <v>6.2085257128759785</v>
      </c>
      <c r="AM253" s="185">
        <f t="shared" ca="1" si="99"/>
        <v>7.1572452207895383</v>
      </c>
      <c r="AN253" s="185">
        <f t="shared" ca="1" si="99"/>
        <v>8.3465626789804777</v>
      </c>
      <c r="AO253" s="185">
        <f t="shared" ca="1" si="99"/>
        <v>10.444499986705456</v>
      </c>
      <c r="AP253" s="185">
        <f t="shared" ca="1" si="99"/>
        <v>12.582536952809944</v>
      </c>
    </row>
    <row r="254" spans="1:42">
      <c r="A254" s="57" t="str">
        <f>'[4]TS BYDem'!A189</f>
        <v>*</v>
      </c>
      <c r="B254" s="185" t="s">
        <v>288</v>
      </c>
      <c r="C254" s="185" t="s">
        <v>137</v>
      </c>
      <c r="D254" s="186">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H91" zoomScale="90" zoomScaleNormal="90" workbookViewId="0">
      <selection activeCell="AA112" sqref="AA112"/>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customWidth="1"/>
    <col min="33" max="33" width="8.42578125" style="313" bestFit="1" customWidth="1"/>
    <col min="34" max="37" width="8.42578125" style="313"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51" t="s">
        <v>197</v>
      </c>
      <c r="C2" s="351"/>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0.46411688869789425</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0.46411688869789425</v>
      </c>
      <c r="S17" s="190">
        <f t="shared" si="5"/>
        <v>0.50273569164807241</v>
      </c>
      <c r="T17" s="190">
        <f t="shared" si="5"/>
        <v>0.49820664333815379</v>
      </c>
      <c r="U17" s="190">
        <f t="shared" si="5"/>
        <v>0.4943534955717348</v>
      </c>
      <c r="V17" s="190">
        <f t="shared" si="5"/>
        <v>0.48951517218903967</v>
      </c>
      <c r="W17" s="190">
        <f t="shared" si="5"/>
        <v>0.48386455285225383</v>
      </c>
      <c r="X17" s="190">
        <f t="shared" si="5"/>
        <v>0.47720999740060072</v>
      </c>
      <c r="Y17" s="190">
        <f t="shared" si="5"/>
        <v>0.47005162395257039</v>
      </c>
      <c r="Z17" s="190">
        <f t="shared" si="5"/>
        <v>0.46558671129571566</v>
      </c>
      <c r="AA17" s="190">
        <f t="shared" si="5"/>
        <v>0.45855592513381005</v>
      </c>
      <c r="AB17" s="190">
        <f t="shared" si="5"/>
        <v>0.45062530885502722</v>
      </c>
      <c r="AC17" s="190">
        <f t="shared" si="5"/>
        <v>0.44229702709341012</v>
      </c>
      <c r="AD17" s="190">
        <f t="shared" si="5"/>
        <v>0.43304211353509159</v>
      </c>
      <c r="AE17" s="190">
        <f t="shared" si="5"/>
        <v>0.42399246227584991</v>
      </c>
      <c r="AF17" s="190">
        <f t="shared" si="5"/>
        <v>0.41466652719470382</v>
      </c>
      <c r="AG17" s="190">
        <f t="shared" si="5"/>
        <v>0.40543964487669398</v>
      </c>
      <c r="AH17" s="190">
        <f t="shared" si="5"/>
        <v>0.39617869935311428</v>
      </c>
      <c r="AI17" s="190">
        <f t="shared" si="5"/>
        <v>0.38638452209674667</v>
      </c>
      <c r="AJ17" s="190">
        <f t="shared" si="5"/>
        <v>0.37688754316972917</v>
      </c>
      <c r="AK17" s="190">
        <f t="shared" si="5"/>
        <v>0.36771546972786451</v>
      </c>
      <c r="AL17" s="190">
        <f t="shared" si="5"/>
        <v>0.35858301165225359</v>
      </c>
      <c r="AM17" s="190">
        <f t="shared" si="5"/>
        <v>0.31579496211778024</v>
      </c>
      <c r="AN17" s="190">
        <f t="shared" si="5"/>
        <v>0.27575971290327744</v>
      </c>
      <c r="AO17" s="190">
        <f t="shared" si="5"/>
        <v>0.27575971290327744</v>
      </c>
      <c r="AP17" s="190">
        <f t="shared" si="5"/>
        <v>0.27575971290327744</v>
      </c>
      <c r="AQ17" s="190"/>
      <c r="AR17" s="190"/>
      <c r="AS17" s="190"/>
      <c r="AT17" s="190"/>
      <c r="AU17" s="190"/>
      <c r="AV17" s="190"/>
    </row>
    <row r="18" spans="1:48">
      <c r="A18" s="313" t="s">
        <v>16</v>
      </c>
      <c r="C18" s="313" t="s">
        <v>51</v>
      </c>
      <c r="D18" s="313" t="s">
        <v>48</v>
      </c>
      <c r="E18" s="313">
        <f>E23/$E$25</f>
        <v>0.3</v>
      </c>
      <c r="F18" s="313">
        <f>F23/$F$25</f>
        <v>0.33197249677696605</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0.33197249677696605</v>
      </c>
      <c r="S18" s="190">
        <f t="shared" si="6"/>
        <v>0.29726430835192752</v>
      </c>
      <c r="T18" s="190">
        <f t="shared" si="6"/>
        <v>0.30179335666184615</v>
      </c>
      <c r="U18" s="190">
        <f t="shared" si="6"/>
        <v>0.30564650442826524</v>
      </c>
      <c r="V18" s="190">
        <f t="shared" si="6"/>
        <v>0.30941620909079387</v>
      </c>
      <c r="W18" s="190">
        <f t="shared" si="6"/>
        <v>0.31140412555949015</v>
      </c>
      <c r="X18" s="190">
        <f t="shared" si="6"/>
        <v>0.31276468005549857</v>
      </c>
      <c r="Y18" s="190">
        <f t="shared" si="6"/>
        <v>0.3150399878800671</v>
      </c>
      <c r="Z18" s="190">
        <f t="shared" si="6"/>
        <v>0.31722282807608299</v>
      </c>
      <c r="AA18" s="190">
        <f t="shared" si="6"/>
        <v>0.31853489331903706</v>
      </c>
      <c r="AB18" s="190">
        <f t="shared" si="6"/>
        <v>0.32068835565399595</v>
      </c>
      <c r="AC18" s="190">
        <f t="shared" si="6"/>
        <v>0.3223275688937024</v>
      </c>
      <c r="AD18" s="190">
        <f t="shared" si="6"/>
        <v>0.32449966388742613</v>
      </c>
      <c r="AE18" s="190">
        <f t="shared" si="6"/>
        <v>0.32676732305929318</v>
      </c>
      <c r="AF18" s="190">
        <f t="shared" si="6"/>
        <v>0.32880255474146941</v>
      </c>
      <c r="AG18" s="190">
        <f t="shared" si="6"/>
        <v>0.33125917929433857</v>
      </c>
      <c r="AH18" s="190">
        <f t="shared" si="6"/>
        <v>0.33331662773031889</v>
      </c>
      <c r="AI18" s="190">
        <f t="shared" si="6"/>
        <v>0.33546256248248818</v>
      </c>
      <c r="AJ18" s="190">
        <f t="shared" si="6"/>
        <v>0.33786944430292881</v>
      </c>
      <c r="AK18" s="190">
        <f t="shared" si="6"/>
        <v>0.33997880143728265</v>
      </c>
      <c r="AL18" s="190">
        <f t="shared" si="6"/>
        <v>0.34205985929300037</v>
      </c>
      <c r="AM18" s="190">
        <f t="shared" si="6"/>
        <v>0.35185636829724742</v>
      </c>
      <c r="AN18" s="190">
        <f t="shared" si="6"/>
        <v>0.35964900058646898</v>
      </c>
      <c r="AO18" s="190">
        <f t="shared" si="6"/>
        <v>0.35964900058646898</v>
      </c>
      <c r="AP18" s="190">
        <f t="shared" si="6"/>
        <v>0.35964900058646898</v>
      </c>
      <c r="AQ18" s="190"/>
      <c r="AR18" s="190"/>
      <c r="AS18" s="190"/>
      <c r="AT18" s="190"/>
      <c r="AU18" s="190"/>
      <c r="AV18" s="190"/>
    </row>
    <row r="19" spans="1:48">
      <c r="A19" s="313" t="s">
        <v>16</v>
      </c>
      <c r="C19" s="313" t="s">
        <v>50</v>
      </c>
      <c r="D19" s="313" t="s">
        <v>48</v>
      </c>
      <c r="E19" s="313">
        <f>E24/$E$25</f>
        <v>0.19999999999999996</v>
      </c>
      <c r="F19" s="313">
        <f>F24/$F$25</f>
        <v>0.20391061452513967</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0.20391061452513967</v>
      </c>
      <c r="S19" s="190">
        <f t="shared" si="7"/>
        <v>0.19999999999999998</v>
      </c>
      <c r="T19" s="190">
        <f t="shared" si="7"/>
        <v>0.2</v>
      </c>
      <c r="U19" s="190">
        <f t="shared" si="7"/>
        <v>0.2</v>
      </c>
      <c r="V19" s="190">
        <f t="shared" si="7"/>
        <v>0.20106861872016646</v>
      </c>
      <c r="W19" s="190">
        <f t="shared" si="7"/>
        <v>0.20473132158825608</v>
      </c>
      <c r="X19" s="190">
        <f t="shared" si="7"/>
        <v>0.21002532254390063</v>
      </c>
      <c r="Y19" s="190">
        <f t="shared" si="7"/>
        <v>0.2149083881673626</v>
      </c>
      <c r="Z19" s="190">
        <f t="shared" si="7"/>
        <v>0.21719046062820122</v>
      </c>
      <c r="AA19" s="190">
        <f t="shared" si="7"/>
        <v>0.22290918154715278</v>
      </c>
      <c r="AB19" s="190">
        <f t="shared" si="7"/>
        <v>0.228686335490977</v>
      </c>
      <c r="AC19" s="190">
        <f t="shared" si="7"/>
        <v>0.23537540401288748</v>
      </c>
      <c r="AD19" s="190">
        <f t="shared" si="7"/>
        <v>0.24245822257748226</v>
      </c>
      <c r="AE19" s="190">
        <f t="shared" si="7"/>
        <v>0.24924021466485696</v>
      </c>
      <c r="AF19" s="190">
        <f t="shared" si="7"/>
        <v>0.25653091806382672</v>
      </c>
      <c r="AG19" s="190">
        <f t="shared" si="7"/>
        <v>0.26330117582896734</v>
      </c>
      <c r="AH19" s="190">
        <f t="shared" si="7"/>
        <v>0.27050467291656688</v>
      </c>
      <c r="AI19" s="190">
        <f t="shared" si="7"/>
        <v>0.27815291542076526</v>
      </c>
      <c r="AJ19" s="190">
        <f t="shared" si="7"/>
        <v>0.28524301252734191</v>
      </c>
      <c r="AK19" s="190">
        <f t="shared" si="7"/>
        <v>0.2923057288348529</v>
      </c>
      <c r="AL19" s="190">
        <f t="shared" si="7"/>
        <v>0.29935712905474604</v>
      </c>
      <c r="AM19" s="190">
        <f t="shared" si="7"/>
        <v>0.33234866958497239</v>
      </c>
      <c r="AN19" s="190">
        <f t="shared" si="7"/>
        <v>0.36459128651025341</v>
      </c>
      <c r="AO19" s="190">
        <f t="shared" si="7"/>
        <v>0.36459128651025341</v>
      </c>
      <c r="AP19" s="190">
        <f t="shared" si="7"/>
        <v>0.36459128651025341</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29.721483427119967</v>
      </c>
      <c r="H22" s="10">
        <f t="shared" si="8"/>
        <v>25.593972183081164</v>
      </c>
      <c r="I22" s="24">
        <f t="shared" si="8"/>
        <v>20.824796904895834</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30.159908690191692</v>
      </c>
      <c r="T22" s="10" cm="1">
        <f t="array" ref="T22">INDEX(Drivers!$C$31:$AG$33,$B22,T$21)</f>
        <v>30.232341840593676</v>
      </c>
      <c r="U22" s="10" cm="1">
        <f t="array" ref="U22">INDEX(Drivers!$C$31:$AG$33,$B22,U$21)</f>
        <v>30.343932000521242</v>
      </c>
      <c r="V22" s="10" cm="1">
        <f t="array" ref="V22">INDEX(Drivers!$C$31:$AG$33,$B22,V$21)</f>
        <v>30.392916430186407</v>
      </c>
      <c r="W22" s="10" cm="1">
        <f t="array" ref="W22">INDEX(Drivers!$C$31:$AG$33,$B22,W$21)</f>
        <v>30.387991643852303</v>
      </c>
      <c r="X22" s="10" cm="1">
        <f t="array" ref="X22">INDEX(Drivers!$C$31:$AG$33,$B22,X$21)</f>
        <v>30.265166427001606</v>
      </c>
      <c r="Y22" s="10" cm="1">
        <f t="array" ref="Y22">INDEX(Drivers!$C$31:$AG$33,$B22,Y$21)</f>
        <v>30.104708938603643</v>
      </c>
      <c r="Z22" s="10" cm="1">
        <f t="array" ref="Z22">INDEX(Drivers!$C$31:$AG$33,$B22,Z$21)</f>
        <v>30.112359990239586</v>
      </c>
      <c r="AA22" s="10" cm="1">
        <f t="array" ref="AA22">INDEX(Drivers!$C$31:$AG$33,$B22,AA$21)</f>
        <v>29.949658117161505</v>
      </c>
      <c r="AB22" s="10" cm="1">
        <f t="array" ref="AB22">INDEX(Drivers!$C$31:$AG$33,$B22,AB$21)</f>
        <v>29.721483427119967</v>
      </c>
      <c r="AC22" s="10" cm="1">
        <f t="array" ref="AC22">INDEX(Drivers!$C$31:$AG$33,$B22,AC$21)</f>
        <v>29.42114585673551</v>
      </c>
      <c r="AD22" s="10" cm="1">
        <f t="array" ref="AD22">INDEX(Drivers!$C$31:$AG$33,$B22,AD$21)</f>
        <v>29.051352593237478</v>
      </c>
      <c r="AE22" s="10" cm="1">
        <f t="array" ref="AE22">INDEX(Drivers!$C$31:$AG$33,$B22,AE$21)</f>
        <v>28.686992527523209</v>
      </c>
      <c r="AF22" s="10" cm="1">
        <f t="array" ref="AF22">INDEX(Drivers!$C$31:$AG$33,$B22,AF$21)</f>
        <v>28.295444770179046</v>
      </c>
      <c r="AG22" s="10" cm="1">
        <f t="array" ref="AG22">INDEX(Drivers!$C$31:$AG$33,$B22,AG$21)</f>
        <v>27.901941190217734</v>
      </c>
      <c r="AH22" s="10" cm="1">
        <f t="array" ref="AH22">INDEX(Drivers!$C$31:$AG$33,$B22,AH$21)</f>
        <v>27.464220895186401</v>
      </c>
      <c r="AI22" s="10" cm="1">
        <f t="array" ref="AI22">INDEX(Drivers!$C$31:$AG$33,$B22,AI$21)</f>
        <v>26.981360087439128</v>
      </c>
      <c r="AJ22" s="10" cm="1">
        <f t="array" ref="AJ22">INDEX(Drivers!$C$31:$AG$33,$B22,AJ$21)</f>
        <v>26.510862414592061</v>
      </c>
      <c r="AK22" s="10" cm="1">
        <f t="array" ref="AK22">INDEX(Drivers!$C$31:$AG$33,$B22,AK$21)</f>
        <v>26.055051067822578</v>
      </c>
      <c r="AL22" s="10" cm="1">
        <f t="array" ref="AL22">INDEX(Drivers!$C$31:$AG$33,$B22,AL$21)</f>
        <v>25.593972183081164</v>
      </c>
      <c r="AM22" s="10" cm="1">
        <f t="array" ref="AM22">INDEX(Drivers!$C$31:$AG$33,$B22,AM$21)</f>
        <v>23.248681740198172</v>
      </c>
      <c r="AN22" s="10" cm="1">
        <f t="array" ref="AN22">INDEX(Drivers!$C$31:$AG$33,$B22,AN$21)</f>
        <v>20.824796904895834</v>
      </c>
      <c r="AO22" s="10">
        <f t="shared" ref="AO22:AP24" si="9">AN22</f>
        <v>20.824796904895834</v>
      </c>
      <c r="AP22" s="10">
        <f t="shared" si="9"/>
        <v>20.824796904895834</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21.151350047466963</v>
      </c>
      <c r="H23" s="10">
        <f t="shared" si="8"/>
        <v>24.414627127354844</v>
      </c>
      <c r="I23" s="24">
        <f t="shared" si="8"/>
        <v>27.159940498229911</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17.833355669171727</v>
      </c>
      <c r="T23" s="10" cm="1">
        <f t="array" ref="T23">INDEX(Drivers!$C$31:$AG$33,$B23,T$21)</f>
        <v>18.313525212525828</v>
      </c>
      <c r="U23" s="10" cm="1">
        <f t="array" ref="U23">INDEX(Drivers!$C$31:$AG$33,$B23,U$21)</f>
        <v>18.760900508738256</v>
      </c>
      <c r="V23" s="10" cm="1">
        <f t="array" ref="V23">INDEX(Drivers!$C$31:$AG$33,$B23,V$21)</f>
        <v>19.210969382190971</v>
      </c>
      <c r="W23" s="10" cm="1">
        <f t="array" ref="W23">INDEX(Drivers!$C$31:$AG$33,$B23,W$21)</f>
        <v>19.557014271000739</v>
      </c>
      <c r="X23" s="10" cm="1">
        <f t="array" ref="X23">INDEX(Drivers!$C$31:$AG$33,$B23,X$21)</f>
        <v>19.83586921047111</v>
      </c>
      <c r="Y23" s="10" cm="1">
        <f t="array" ref="Y23">INDEX(Drivers!$C$31:$AG$33,$B23,Y$21)</f>
        <v>20.176905377754046</v>
      </c>
      <c r="Z23" s="10" cm="1">
        <f t="array" ref="Z23">INDEX(Drivers!$C$31:$AG$33,$B23,Z$21)</f>
        <v>20.516753945929885</v>
      </c>
      <c r="AA23" s="10" cm="1">
        <f t="array" ref="AA23">INDEX(Drivers!$C$31:$AG$33,$B23,AA$21)</f>
        <v>20.804465999447778</v>
      </c>
      <c r="AB23" s="10" cm="1">
        <f t="array" ref="AB23">INDEX(Drivers!$C$31:$AG$33,$B23,AB$21)</f>
        <v>21.151350047466963</v>
      </c>
      <c r="AC23" s="10" cm="1">
        <f t="array" ref="AC23">INDEX(Drivers!$C$31:$AG$33,$B23,AC$21)</f>
        <v>21.440900203169996</v>
      </c>
      <c r="AD23" s="10" cm="1">
        <f t="array" ref="AD23">INDEX(Drivers!$C$31:$AG$33,$B23,AD$21)</f>
        <v>21.769601286634995</v>
      </c>
      <c r="AE23" s="10" cm="1">
        <f t="array" ref="AE23">INDEX(Drivers!$C$31:$AG$33,$B23,AE$21)</f>
        <v>22.1088169929351</v>
      </c>
      <c r="AF23" s="10" cm="1">
        <f t="array" ref="AF23">INDEX(Drivers!$C$31:$AG$33,$B23,AF$21)</f>
        <v>22.436376986880767</v>
      </c>
      <c r="AG23" s="10" cm="1">
        <f t="array" ref="AG23">INDEX(Drivers!$C$31:$AG$33,$B23,AG$21)</f>
        <v>22.796917509636788</v>
      </c>
      <c r="AH23" s="10" cm="1">
        <f t="array" ref="AH23">INDEX(Drivers!$C$31:$AG$33,$B23,AH$21)</f>
        <v>23.106445417109299</v>
      </c>
      <c r="AI23" s="10" cm="1">
        <f t="array" ref="AI23">INDEX(Drivers!$C$31:$AG$33,$B23,AI$21)</f>
        <v>23.425462658487973</v>
      </c>
      <c r="AJ23" s="10" cm="1">
        <f t="array" ref="AJ23">INDEX(Drivers!$C$31:$AG$33,$B23,AJ$21)</f>
        <v>23.76626798720114</v>
      </c>
      <c r="AK23" s="10" cm="1">
        <f t="array" ref="AK23">INDEX(Drivers!$C$31:$AG$33,$B23,AK$21)</f>
        <v>24.089726331016699</v>
      </c>
      <c r="AL23" s="10" cm="1">
        <f t="array" ref="AL23">INDEX(Drivers!$C$31:$AG$33,$B23,AL$21)</f>
        <v>24.414627127354844</v>
      </c>
      <c r="AM23" s="10" cm="1">
        <f t="array" ref="AM23">INDEX(Drivers!$C$31:$AG$33,$B23,AM$21)</f>
        <v>25.903506091252137</v>
      </c>
      <c r="AN23" s="10" cm="1">
        <f t="array" ref="AN23">INDEX(Drivers!$C$31:$AG$33,$B23,AN$21)</f>
        <v>27.159940498229911</v>
      </c>
      <c r="AO23" s="10">
        <f t="shared" si="9"/>
        <v>27.159940498229911</v>
      </c>
      <c r="AP23" s="10">
        <f t="shared" si="9"/>
        <v>27.159940498229911</v>
      </c>
      <c r="AQ23" s="10"/>
      <c r="AR23" s="10"/>
      <c r="AS23" s="10"/>
      <c r="AT23" s="10"/>
      <c r="AU23" s="10"/>
      <c r="AV23" s="10"/>
    </row>
    <row r="24" spans="1:48">
      <c r="A24" s="313" t="s">
        <v>16</v>
      </c>
      <c r="B24" s="313">
        <v>3</v>
      </c>
      <c r="C24" s="313" t="s">
        <v>406</v>
      </c>
      <c r="D24" s="313" t="s">
        <v>47</v>
      </c>
      <c r="E24" s="10">
        <f t="shared" si="8"/>
        <v>10.465086576414015</v>
      </c>
      <c r="F24" s="10">
        <f t="shared" si="8"/>
        <v>11.861738000000003</v>
      </c>
      <c r="G24" s="10">
        <f t="shared" si="8"/>
        <v>15.08325652541307</v>
      </c>
      <c r="H24" s="10">
        <f t="shared" si="8"/>
        <v>21.366706689563987</v>
      </c>
      <c r="I24" s="24">
        <f t="shared" si="8"/>
        <v>27.533171596874247</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11.861738000000003</v>
      </c>
      <c r="S24" s="10" cm="1">
        <f t="array" ref="S24">INDEX(Drivers!$C$31:$AG$33,$B24,S$21)</f>
        <v>11.998316089840854</v>
      </c>
      <c r="T24" s="10" cm="1">
        <f t="array" ref="T24">INDEX(Drivers!$C$31:$AG$33,$B24,T$21)</f>
        <v>12.136466763279877</v>
      </c>
      <c r="U24" s="10" cm="1">
        <f t="array" ref="U24">INDEX(Drivers!$C$31:$AG$33,$B24,U$21)</f>
        <v>12.276208127314874</v>
      </c>
      <c r="V24" s="10" cm="1">
        <f t="array" ref="V24">INDEX(Drivers!$C$31:$AG$33,$B24,V$21)</f>
        <v>12.483906674776323</v>
      </c>
      <c r="W24" s="10" cm="1">
        <f t="array" ref="W24">INDEX(Drivers!$C$31:$AG$33,$B24,W$21)</f>
        <v>12.857676085146986</v>
      </c>
      <c r="X24" s="10" cm="1">
        <f t="array" ref="X24">INDEX(Drivers!$C$31:$AG$33,$B24,X$21)</f>
        <v>13.320029704532429</v>
      </c>
      <c r="Y24" s="10" cm="1">
        <f t="array" ref="Y24">INDEX(Drivers!$C$31:$AG$33,$B24,Y$21)</f>
        <v>13.763923247068114</v>
      </c>
      <c r="Z24" s="10" cm="1">
        <f t="array" ref="Z24">INDEX(Drivers!$C$31:$AG$33,$B24,Z$21)</f>
        <v>14.047044681926973</v>
      </c>
      <c r="AA24" s="10" cm="1">
        <f t="array" ref="AA24">INDEX(Drivers!$C$31:$AG$33,$B24,AA$21)</f>
        <v>14.558864933574654</v>
      </c>
      <c r="AB24" s="10" cm="1">
        <f t="array" ref="AB24">INDEX(Drivers!$C$31:$AG$33,$B24,AB$21)</f>
        <v>15.08325652541307</v>
      </c>
      <c r="AC24" s="10" cm="1">
        <f t="array" ref="AC24">INDEX(Drivers!$C$31:$AG$33,$B24,AC$21)</f>
        <v>15.656931130782157</v>
      </c>
      <c r="AD24" s="10" cm="1">
        <f t="array" ref="AD24">INDEX(Drivers!$C$31:$AG$33,$B24,AD$21)</f>
        <v>16.265714333710637</v>
      </c>
      <c r="AE24" s="10" cm="1">
        <f t="array" ref="AE24">INDEX(Drivers!$C$31:$AG$33,$B24,AE$21)</f>
        <v>16.863394545437146</v>
      </c>
      <c r="AF24" s="10" cm="1">
        <f t="array" ref="AF24">INDEX(Drivers!$C$31:$AG$33,$B24,AF$21)</f>
        <v>17.504804337655358</v>
      </c>
      <c r="AG24" s="10" cm="1">
        <f t="array" ref="AG24">INDEX(Drivers!$C$31:$AG$33,$B24,AG$21)</f>
        <v>18.120117300145488</v>
      </c>
      <c r="AH24" s="10" cm="1">
        <f t="array" ref="AH24">INDEX(Drivers!$C$31:$AG$33,$B24,AH$21)</f>
        <v>18.752144177087846</v>
      </c>
      <c r="AI24" s="10" cm="1">
        <f t="array" ref="AI24">INDEX(Drivers!$C$31:$AG$33,$B24,AI$21)</f>
        <v>19.423510883956958</v>
      </c>
      <c r="AJ24" s="10" cm="1">
        <f t="array" ref="AJ24">INDEX(Drivers!$C$31:$AG$33,$B24,AJ$21)</f>
        <v>20.064442024900252</v>
      </c>
      <c r="AK24" s="10" cm="1">
        <f t="array" ref="AK24">INDEX(Drivers!$C$31:$AG$33,$B24,AK$21)</f>
        <v>20.711776683873541</v>
      </c>
      <c r="AL24" s="10" cm="1">
        <f t="array" ref="AL24">INDEX(Drivers!$C$31:$AG$33,$B24,AL$21)</f>
        <v>21.366706689563987</v>
      </c>
      <c r="AM24" s="10" cm="1">
        <f t="array" ref="AM24">INDEX(Drivers!$C$31:$AG$33,$B24,AM$21)</f>
        <v>24.467358168549666</v>
      </c>
      <c r="AN24" s="10" cm="1">
        <f t="array" ref="AN24">INDEX(Drivers!$C$31:$AG$33,$B24,AN$21)</f>
        <v>27.533171596874247</v>
      </c>
      <c r="AO24" s="10">
        <f t="shared" si="9"/>
        <v>27.533171596874247</v>
      </c>
      <c r="AP24" s="10">
        <f t="shared" si="9"/>
        <v>27.533171596874247</v>
      </c>
      <c r="AQ24" s="10"/>
      <c r="AR24" s="10"/>
      <c r="AS24" s="10"/>
      <c r="AT24" s="10"/>
      <c r="AU24" s="10"/>
      <c r="AV24" s="10"/>
    </row>
    <row r="25" spans="1:48">
      <c r="A25" s="313" t="s">
        <v>16</v>
      </c>
      <c r="E25" s="47">
        <f t="shared" ref="E25:AP25" si="10">SUM(E22:E24)</f>
        <v>52.325432882070082</v>
      </c>
      <c r="F25" s="47">
        <f t="shared" si="10"/>
        <v>58.171263068493161</v>
      </c>
      <c r="G25" s="47">
        <f t="shared" si="10"/>
        <v>65.956089999999989</v>
      </c>
      <c r="H25" s="47">
        <f t="shared" si="10"/>
        <v>71.375305999999995</v>
      </c>
      <c r="I25" s="47">
        <f t="shared" si="10"/>
        <v>75.517909000000003</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58.171263068493161</v>
      </c>
      <c r="S25" s="47">
        <f t="shared" si="10"/>
        <v>59.991580449204278</v>
      </c>
      <c r="T25" s="47">
        <f t="shared" si="10"/>
        <v>60.682333816399385</v>
      </c>
      <c r="U25" s="47">
        <f t="shared" si="10"/>
        <v>61.381040636574369</v>
      </c>
      <c r="V25" s="47">
        <f t="shared" si="10"/>
        <v>62.087792487153699</v>
      </c>
      <c r="W25" s="47">
        <f t="shared" si="10"/>
        <v>62.802682000000026</v>
      </c>
      <c r="X25" s="47">
        <f t="shared" si="10"/>
        <v>63.42106534200515</v>
      </c>
      <c r="Y25" s="47">
        <f t="shared" si="10"/>
        <v>64.045537563425796</v>
      </c>
      <c r="Z25" s="47">
        <f t="shared" si="10"/>
        <v>64.676158618096451</v>
      </c>
      <c r="AA25" s="47">
        <f t="shared" si="10"/>
        <v>65.312989050183944</v>
      </c>
      <c r="AB25" s="47">
        <f t="shared" si="10"/>
        <v>65.956089999999989</v>
      </c>
      <c r="AC25" s="47">
        <f t="shared" si="10"/>
        <v>66.518977190687664</v>
      </c>
      <c r="AD25" s="47">
        <f t="shared" si="10"/>
        <v>67.08666821358311</v>
      </c>
      <c r="AE25" s="47">
        <f t="shared" si="10"/>
        <v>67.659204065895452</v>
      </c>
      <c r="AF25" s="47">
        <f t="shared" si="10"/>
        <v>68.236626094715177</v>
      </c>
      <c r="AG25" s="47">
        <f t="shared" si="10"/>
        <v>68.818976000000021</v>
      </c>
      <c r="AH25" s="47">
        <f t="shared" si="10"/>
        <v>69.322810489383542</v>
      </c>
      <c r="AI25" s="47">
        <f t="shared" si="10"/>
        <v>69.830333629884052</v>
      </c>
      <c r="AJ25" s="47">
        <f t="shared" si="10"/>
        <v>70.34157242669346</v>
      </c>
      <c r="AK25" s="47">
        <f t="shared" si="10"/>
        <v>70.856554082712819</v>
      </c>
      <c r="AL25" s="47">
        <f t="shared" si="10"/>
        <v>71.375305999999995</v>
      </c>
      <c r="AM25" s="47">
        <f t="shared" si="10"/>
        <v>73.619545999999971</v>
      </c>
      <c r="AN25" s="47">
        <f t="shared" si="10"/>
        <v>75.517909000000003</v>
      </c>
      <c r="AO25" s="47">
        <f t="shared" si="10"/>
        <v>75.517909000000003</v>
      </c>
      <c r="AP25" s="47">
        <f t="shared" si="10"/>
        <v>75.517909000000003</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0.87397937258272451</v>
      </c>
      <c r="G31" s="80">
        <f>(G29*G22+G30*G23+G24)/G25</f>
        <v>0.91637178588904622</v>
      </c>
      <c r="H31" s="80">
        <f>(H29*H22+H30*H23+H24)/H25</f>
        <v>0.94703870587012462</v>
      </c>
      <c r="I31" s="80">
        <f>(I29*I22+I30*I23+I24)/I25</f>
        <v>0.98621201435483596</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29.721483427119967</v>
      </c>
      <c r="H34" s="10">
        <f t="shared" si="11"/>
        <v>25.593972183081164</v>
      </c>
      <c r="I34" s="10">
        <f t="shared" si="11"/>
        <v>20.824796904895834</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30.159908690191692</v>
      </c>
      <c r="T34" s="10">
        <f t="shared" si="11"/>
        <v>30.232341840593676</v>
      </c>
      <c r="U34" s="10">
        <f t="shared" si="11"/>
        <v>30.343932000521242</v>
      </c>
      <c r="V34" s="10">
        <f t="shared" si="11"/>
        <v>30.392916430186407</v>
      </c>
      <c r="W34" s="10">
        <f t="shared" si="11"/>
        <v>30.387991643852303</v>
      </c>
      <c r="X34" s="10">
        <f t="shared" si="11"/>
        <v>30.265166427001606</v>
      </c>
      <c r="Y34" s="10">
        <f t="shared" si="11"/>
        <v>30.104708938603643</v>
      </c>
      <c r="Z34" s="10">
        <f t="shared" si="11"/>
        <v>30.112359990239586</v>
      </c>
      <c r="AA34" s="10">
        <f t="shared" si="11"/>
        <v>29.949658117161505</v>
      </c>
      <c r="AB34" s="10">
        <f t="shared" si="11"/>
        <v>29.721483427119967</v>
      </c>
      <c r="AC34" s="10">
        <f t="shared" si="11"/>
        <v>29.42114585673551</v>
      </c>
      <c r="AD34" s="10">
        <f t="shared" si="11"/>
        <v>29.051352593237478</v>
      </c>
      <c r="AE34" s="10">
        <f t="shared" si="11"/>
        <v>28.686992527523209</v>
      </c>
      <c r="AF34" s="10">
        <f t="shared" si="11"/>
        <v>28.295444770179046</v>
      </c>
      <c r="AG34" s="10">
        <f t="shared" si="11"/>
        <v>27.901941190217734</v>
      </c>
      <c r="AH34" s="10">
        <f t="shared" si="11"/>
        <v>27.464220895186401</v>
      </c>
      <c r="AI34" s="10">
        <f t="shared" si="11"/>
        <v>26.981360087439128</v>
      </c>
      <c r="AJ34" s="10">
        <f t="shared" si="11"/>
        <v>26.510862414592061</v>
      </c>
      <c r="AK34" s="10">
        <f t="shared" si="11"/>
        <v>26.055051067822578</v>
      </c>
      <c r="AL34" s="10">
        <f t="shared" si="11"/>
        <v>25.593972183081164</v>
      </c>
      <c r="AM34" s="10">
        <f t="shared" si="11"/>
        <v>23.248681740198172</v>
      </c>
      <c r="AN34" s="10">
        <f t="shared" si="11"/>
        <v>20.824796904895834</v>
      </c>
      <c r="AO34" s="10">
        <f t="shared" si="11"/>
        <v>20.824796904895834</v>
      </c>
      <c r="AP34" s="10">
        <f t="shared" si="11"/>
        <v>20.824796904895834</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21.151350047466963</v>
      </c>
      <c r="H35" s="10">
        <f t="shared" si="12"/>
        <v>24.414627127354844</v>
      </c>
      <c r="I35" s="10">
        <f t="shared" si="12"/>
        <v>27.159940498229911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17.833355669171727</v>
      </c>
      <c r="T35" s="10">
        <f t="shared" si="12"/>
        <v>18.313525212525828</v>
      </c>
      <c r="U35" s="10">
        <f t="shared" si="12"/>
        <v>18.760900508738256</v>
      </c>
      <c r="V35" s="10">
        <f t="shared" si="12"/>
        <v>19.210969382190971</v>
      </c>
      <c r="W35" s="10">
        <f t="shared" si="12"/>
        <v>19.557014271000739</v>
      </c>
      <c r="X35" s="10">
        <f t="shared" si="12"/>
        <v>19.83586921047111</v>
      </c>
      <c r="Y35" s="10">
        <f t="shared" si="12"/>
        <v>20.176905377754046</v>
      </c>
      <c r="Z35" s="10">
        <f t="shared" si="12"/>
        <v>20.516753945929885</v>
      </c>
      <c r="AA35" s="10">
        <f t="shared" si="12"/>
        <v>20.804465999447778</v>
      </c>
      <c r="AB35" s="10">
        <f t="shared" si="12"/>
        <v>21.151350047466963</v>
      </c>
      <c r="AC35" s="10">
        <f t="shared" si="12"/>
        <v>21.440900203169996</v>
      </c>
      <c r="AD35" s="10">
        <f t="shared" si="12"/>
        <v>21.769601286634995</v>
      </c>
      <c r="AE35" s="10">
        <f t="shared" si="12"/>
        <v>22.1088169929351</v>
      </c>
      <c r="AF35" s="10">
        <f t="shared" si="12"/>
        <v>22.436376986880767</v>
      </c>
      <c r="AG35" s="10">
        <f t="shared" si="12"/>
        <v>22.796917509636788</v>
      </c>
      <c r="AH35" s="10">
        <f t="shared" si="12"/>
        <v>23.106445417109299</v>
      </c>
      <c r="AI35" s="10">
        <f t="shared" si="12"/>
        <v>23.425462658487973</v>
      </c>
      <c r="AJ35" s="10">
        <f t="shared" si="12"/>
        <v>23.76626798720114</v>
      </c>
      <c r="AK35" s="10">
        <f t="shared" si="12"/>
        <v>24.089726331016699</v>
      </c>
      <c r="AL35" s="10">
        <f t="shared" si="12"/>
        <v>24.414627127354844</v>
      </c>
      <c r="AM35" s="10">
        <f t="shared" si="12"/>
        <v>25.903506091252137</v>
      </c>
      <c r="AN35" s="10">
        <f t="shared" si="12"/>
        <v>27.159940498229911</v>
      </c>
      <c r="AO35" s="10">
        <f t="shared" si="12"/>
        <v>27.159940498229911</v>
      </c>
      <c r="AP35" s="10">
        <f t="shared" si="12"/>
        <v>27.159940498229911</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11.861738000000003</v>
      </c>
      <c r="G36" s="10">
        <f t="shared" si="13"/>
        <v>15.08325652541307</v>
      </c>
      <c r="H36" s="10">
        <f t="shared" si="13"/>
        <v>21.366706689563987</v>
      </c>
      <c r="I36" s="10">
        <f t="shared" si="13"/>
        <v>27.533171596874247</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11.861738000000003</v>
      </c>
      <c r="S36" s="10">
        <f t="shared" si="13"/>
        <v>11.998316089840854</v>
      </c>
      <c r="T36" s="10">
        <f t="shared" si="13"/>
        <v>12.136466763279877</v>
      </c>
      <c r="U36" s="10">
        <f t="shared" si="13"/>
        <v>12.276208127314874</v>
      </c>
      <c r="V36" s="10">
        <f t="shared" si="13"/>
        <v>12.483906674776323</v>
      </c>
      <c r="W36" s="10">
        <f t="shared" si="13"/>
        <v>12.857676085146986</v>
      </c>
      <c r="X36" s="10">
        <f t="shared" si="13"/>
        <v>13.320029704532429</v>
      </c>
      <c r="Y36" s="10">
        <f t="shared" si="13"/>
        <v>13.763923247068114</v>
      </c>
      <c r="Z36" s="10">
        <f t="shared" si="13"/>
        <v>14.047044681926973</v>
      </c>
      <c r="AA36" s="10">
        <f t="shared" si="13"/>
        <v>14.558864933574654</v>
      </c>
      <c r="AB36" s="10">
        <f t="shared" si="13"/>
        <v>15.08325652541307</v>
      </c>
      <c r="AC36" s="10">
        <f t="shared" si="13"/>
        <v>15.656931130782157</v>
      </c>
      <c r="AD36" s="10">
        <f t="shared" si="13"/>
        <v>16.265714333710637</v>
      </c>
      <c r="AE36" s="10">
        <f t="shared" si="13"/>
        <v>16.863394545437146</v>
      </c>
      <c r="AF36" s="10">
        <f t="shared" si="13"/>
        <v>17.504804337655358</v>
      </c>
      <c r="AG36" s="10">
        <f t="shared" si="13"/>
        <v>18.120117300145488</v>
      </c>
      <c r="AH36" s="10">
        <f t="shared" si="13"/>
        <v>18.752144177087846</v>
      </c>
      <c r="AI36" s="10">
        <f t="shared" si="13"/>
        <v>19.423510883956958</v>
      </c>
      <c r="AJ36" s="10">
        <f t="shared" si="13"/>
        <v>20.064442024900252</v>
      </c>
      <c r="AK36" s="10">
        <f t="shared" si="13"/>
        <v>20.711776683873541</v>
      </c>
      <c r="AL36" s="10">
        <f t="shared" si="13"/>
        <v>21.366706689563987</v>
      </c>
      <c r="AM36" s="10">
        <f t="shared" si="13"/>
        <v>24.467358168549666</v>
      </c>
      <c r="AN36" s="10">
        <f t="shared" si="13"/>
        <v>27.533171596874247</v>
      </c>
      <c r="AO36" s="10">
        <f t="shared" si="13"/>
        <v>27.533171596874247</v>
      </c>
      <c r="AP36" s="10">
        <f t="shared" si="13"/>
        <v>27.533171596874247</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1.1036142629035162</v>
      </c>
      <c r="H45" s="10">
        <f t="shared" si="16"/>
        <v>1.3713138002215168</v>
      </c>
      <c r="I45" s="10">
        <f t="shared" si="16"/>
        <v>1.7537660005404831</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1.0381808576625751</v>
      </c>
      <c r="T45" s="51" cm="1">
        <f t="array" ref="T45">INDEX(Drivers!$C$34:$AG$34,1,T21)/Drivers!$C$34</f>
        <v>1.0116329965083484</v>
      </c>
      <c r="U45" s="51" cm="1">
        <f t="array" ref="U45">INDEX(Drivers!$C$34:$AG$34,1,U21)/Drivers!$C$34</f>
        <v>1.0169810343986601</v>
      </c>
      <c r="V45" s="51" cm="1">
        <f t="array" ref="V45">INDEX(Drivers!$C$34:$AG$34,1,V21)/Drivers!$C$34</f>
        <v>1.0260284035427352</v>
      </c>
      <c r="W45" s="51" cm="1">
        <f t="array" ref="W45">INDEX(Drivers!$C$34:$AG$34,1,W21)/Drivers!$C$34</f>
        <v>1.0354708217242723</v>
      </c>
      <c r="X45" s="51" cm="1">
        <f t="array" ref="X45">INDEX(Drivers!$C$34:$AG$34,1,X21)/Drivers!$C$34</f>
        <v>1.049591475542053</v>
      </c>
      <c r="Y45" s="51" cm="1">
        <f t="array" ref="Y45">INDEX(Drivers!$C$34:$AG$34,1,Y21)/Drivers!$C$34</f>
        <v>1.0623944002195456</v>
      </c>
      <c r="Z45" s="51" cm="1">
        <f t="array" ref="Z45">INDEX(Drivers!$C$34:$AG$34,1,Z21)/Drivers!$C$34</f>
        <v>1.0708186407687477</v>
      </c>
      <c r="AA45" s="51" cm="1">
        <f t="array" ref="AA45">INDEX(Drivers!$C$34:$AG$34,1,AA21)/Drivers!$C$34</f>
        <v>1.0872688740225547</v>
      </c>
      <c r="AB45" s="51" cm="1">
        <f t="array" ref="AB45">INDEX(Drivers!$C$34:$AG$34,1,AB21)/Drivers!$C$34</f>
        <v>1.1036142629035162</v>
      </c>
      <c r="AC45" s="51" cm="1">
        <f t="array" ref="AC45">INDEX(Drivers!$C$34:$AG$34,1,AC21)/Drivers!$C$34</f>
        <v>1.1243013250844507</v>
      </c>
      <c r="AD45" s="51" cm="1">
        <f t="array" ref="AD45">INDEX(Drivers!$C$34:$AG$34,1,AD21)/Drivers!$C$34</f>
        <v>1.1466713719354114</v>
      </c>
      <c r="AE45" s="51" cm="1">
        <f t="array" ref="AE45">INDEX(Drivers!$C$34:$AG$34,1,AE21)/Drivers!$C$34</f>
        <v>1.1694565719563337</v>
      </c>
      <c r="AF45" s="51" cm="1">
        <f t="array" ref="AF45">INDEX(Drivers!$C$34:$AG$34,1,AF21)/Drivers!$C$34</f>
        <v>1.1953932503801494</v>
      </c>
      <c r="AG45" s="51" cm="1">
        <f t="array" ref="AG45">INDEX(Drivers!$C$34:$AG$34,1,AG21)/Drivers!$C$34</f>
        <v>1.2204392554431309</v>
      </c>
      <c r="AH45" s="51" cm="1">
        <f t="array" ref="AH45">INDEX(Drivers!$C$34:$AG$34,1,AH21)/Drivers!$C$34</f>
        <v>1.2483020661330484</v>
      </c>
      <c r="AI45" s="51" cm="1">
        <f t="array" ref="AI45">INDEX(Drivers!$C$34:$AG$34,1,AI21)/Drivers!$C$34</f>
        <v>1.2787849021338673</v>
      </c>
      <c r="AJ45" s="51" cm="1">
        <f t="array" ref="AJ45">INDEX(Drivers!$C$34:$AG$34,1,AJ21)/Drivers!$C$34</f>
        <v>1.3081726749105382</v>
      </c>
      <c r="AK45" s="51" cm="1">
        <f t="array" ref="AK45">INDEX(Drivers!$C$34:$AG$34,1,AK21)/Drivers!$C$34</f>
        <v>1.339035415287684</v>
      </c>
      <c r="AL45" s="51" cm="1">
        <f t="array" ref="AL45">INDEX(Drivers!$C$34:$AG$34,1,AL21)/Drivers!$C$34</f>
        <v>1.3713138002215168</v>
      </c>
      <c r="AM45" s="51" cm="1">
        <f t="array" ref="AM45">INDEX(Drivers!$C$34:$AG$34,1,AM21)/Drivers!$C$34</f>
        <v>1.5418260841709184</v>
      </c>
      <c r="AN45" s="51" cm="1">
        <f t="array" ref="AN45">INDEX(Drivers!$C$34:$AG$34,1,AN21)/Drivers!$C$34</f>
        <v>1.7537660005404831</v>
      </c>
      <c r="AO45" s="36">
        <f>AN45</f>
        <v>1.7537660005404831</v>
      </c>
      <c r="AP45" s="36">
        <f>AO45</f>
        <v>1.7537660005404831</v>
      </c>
      <c r="AQ45" s="36"/>
      <c r="AR45" s="36"/>
      <c r="AS45" s="10"/>
      <c r="AT45" s="10"/>
      <c r="AU45" s="10"/>
      <c r="AV45" s="10"/>
    </row>
    <row r="46" spans="1:48">
      <c r="A46" s="313" t="s">
        <v>16</v>
      </c>
      <c r="H46" s="109">
        <f>I46^(1/40)-1</f>
        <v>1.4143219088754932E-2</v>
      </c>
      <c r="I46" s="186">
        <f>I45/E45</f>
        <v>1.7537660005404831</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1.0660750195777169E-2</v>
      </c>
      <c r="H50" s="59">
        <f t="shared" si="17"/>
        <v>2.1955426800357669E-2</v>
      </c>
      <c r="I50" s="59">
        <f t="shared" si="17"/>
        <v>2.4904688813075726E-2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0.39889638573709646</v>
      </c>
      <c r="H63" s="186">
        <f t="shared" si="19"/>
        <v>0.39862868619977843</v>
      </c>
      <c r="I63" s="186">
        <f t="shared" si="19"/>
        <v>0.39824623399945946</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0.39899632112810163</v>
      </c>
      <c r="T63" s="313" cm="1">
        <f t="array" ref="T63">IF(T$7=-1,U63,IF(T$7=99,S63,IF(T$7=0,INDEX($E63:$I63,0,T$5),(INDEX($E63:$I63,0,T$7+1)-INDEX($E63:$I63,0,T$7))/(INDEX($E$4:$I$4,0,T$7+1)-INDEX($E$4:$I$4,0,T$7))+S63)))</f>
        <v>0.39898521719576774</v>
      </c>
      <c r="U63" s="313" cm="1">
        <f t="array" ref="U63">IF(U$7=-1,V63,IF(U$7=99,T63,IF(U$7=0,INDEX($E63:$I63,0,U$5),(INDEX($E63:$I63,0,U$7+1)-INDEX($E63:$I63,0,U$7))/(INDEX($E$4:$I$4,0,U$7+1)-INDEX($E$4:$I$4,0,U$7))+T63)))</f>
        <v>0.39897411326343385</v>
      </c>
      <c r="V63" s="313" cm="1">
        <f t="array" ref="V63">IF(V$7=-1,W63,IF(V$7=99,U63,IF(V$7=0,INDEX($E63:$I63,0,V$5),(INDEX($E63:$I63,0,V$7+1)-INDEX($E63:$I63,0,V$7))/(INDEX($E$4:$I$4,0,V$7+1)-INDEX($E$4:$I$4,0,V$7))+U63)))</f>
        <v>0.39896300933109996</v>
      </c>
      <c r="W63" s="313" cm="1">
        <f t="array" ref="W63">IF(W$7=-1,X63,IF(W$7=99,V63,IF(W$7=0,INDEX($E63:$I63,0,W$5),(INDEX($E63:$I63,0,W$7+1)-INDEX($E63:$I63,0,W$7))/(INDEX($E$4:$I$4,0,W$7+1)-INDEX($E$4:$I$4,0,W$7))+V63)))</f>
        <v>0.39895190539876607</v>
      </c>
      <c r="X63" s="313" cm="1">
        <f t="array" ref="X63">IF(X$7=-1,Y63,IF(X$7=99,W63,IF(X$7=0,INDEX($E63:$I63,0,X$5),(INDEX($E63:$I63,0,X$7+1)-INDEX($E63:$I63,0,X$7))/(INDEX($E$4:$I$4,0,X$7+1)-INDEX($E$4:$I$4,0,X$7))+W63)))</f>
        <v>0.39894080146643218</v>
      </c>
      <c r="Y63" s="313" cm="1">
        <f t="array" ref="Y63">IF(Y$7=-1,Z63,IF(Y$7=99,X63,IF(Y$7=0,INDEX($E63:$I63,0,Y$5),(INDEX($E63:$I63,0,Y$7+1)-INDEX($E63:$I63,0,Y$7))/(INDEX($E$4:$I$4,0,Y$7+1)-INDEX($E$4:$I$4,0,Y$7))+X63)))</f>
        <v>0.39892969753409829</v>
      </c>
      <c r="Z63" s="313" cm="1">
        <f t="array" ref="Z63">IF(Z$7=-1,AA63,IF(Z$7=99,Y63,IF(Z$7=0,INDEX($E63:$I63,0,Z$5),(INDEX($E63:$I63,0,Z$7+1)-INDEX($E63:$I63,0,Z$7))/(INDEX($E$4:$I$4,0,Z$7+1)-INDEX($E$4:$I$4,0,Z$7))+Y63)))</f>
        <v>0.3989185936017644</v>
      </c>
      <c r="AA63" s="313" cm="1">
        <f t="array" ref="AA63">IF(AA$7=-1,AB63,IF(AA$7=99,Z63,IF(AA$7=0,INDEX($E63:$I63,0,AA$5),(INDEX($E63:$I63,0,AA$7+1)-INDEX($E63:$I63,0,AA$7))/(INDEX($E$4:$I$4,0,AA$7+1)-INDEX($E$4:$I$4,0,AA$7))+Z63)))</f>
        <v>0.39890748966943052</v>
      </c>
      <c r="AB63" s="313" cm="1">
        <f t="array" ref="AB63">IF(AB$7=-1,AC63,IF(AB$7=99,AA63,IF(AB$7=0,INDEX($E63:$I63,0,AB$5),(INDEX($E63:$I63,0,AB$7+1)-INDEX($E63:$I63,0,AB$7))/(INDEX($E$4:$I$4,0,AB$7+1)-INDEX($E$4:$I$4,0,AB$7))+AA63)))</f>
        <v>0.39889638573709646</v>
      </c>
      <c r="AC63" s="313" cm="1">
        <f t="array" ref="AC63">IF(AC$7=-1,AD63,IF(AC$7=99,AB63,IF(AC$7=0,INDEX($E63:$I63,0,AC$5),(INDEX($E63:$I63,0,AC$7+1)-INDEX($E63:$I63,0,AC$7))/(INDEX($E$4:$I$4,0,AC$7+1)-INDEX($E$4:$I$4,0,AC$7))+AB63)))</f>
        <v>0.39886961578336466</v>
      </c>
      <c r="AD63" s="313" cm="1">
        <f t="array" ref="AD63">IF(AD$7=-1,AE63,IF(AD$7=99,AC63,IF(AD$7=0,INDEX($E63:$I63,0,AD$5),(INDEX($E63:$I63,0,AD$7+1)-INDEX($E63:$I63,0,AD$7))/(INDEX($E$4:$I$4,0,AD$7+1)-INDEX($E$4:$I$4,0,AD$7))+AC63)))</f>
        <v>0.39884284582963286</v>
      </c>
      <c r="AE63" s="313" cm="1">
        <f t="array" ref="AE63">IF(AE$7=-1,AF63,IF(AE$7=99,AD63,IF(AE$7=0,INDEX($E63:$I63,0,AE$5),(INDEX($E63:$I63,0,AE$7+1)-INDEX($E63:$I63,0,AE$7))/(INDEX($E$4:$I$4,0,AE$7+1)-INDEX($E$4:$I$4,0,AE$7))+AD63)))</f>
        <v>0.39881607587590107</v>
      </c>
      <c r="AF63" s="313" cm="1">
        <f t="array" ref="AF63">IF(AF$7=-1,AG63,IF(AF$7=99,AE63,IF(AF$7=0,INDEX($E63:$I63,0,AF$5),(INDEX($E63:$I63,0,AF$7+1)-INDEX($E63:$I63,0,AF$7))/(INDEX($E$4:$I$4,0,AF$7+1)-INDEX($E$4:$I$4,0,AF$7))+AE63)))</f>
        <v>0.39878930592216927</v>
      </c>
      <c r="AG63" s="313" cm="1">
        <f t="array" ref="AG63">IF(AG$7=-1,AH63,IF(AG$7=99,AF63,IF(AG$7=0,INDEX($E63:$I63,0,AG$5),(INDEX($E63:$I63,0,AG$7+1)-INDEX($E63:$I63,0,AG$7))/(INDEX($E$4:$I$4,0,AG$7+1)-INDEX($E$4:$I$4,0,AG$7))+AF63)))</f>
        <v>0.39876253596843747</v>
      </c>
      <c r="AH63" s="313" cm="1">
        <f t="array" ref="AH63">IF(AH$7=-1,AI63,IF(AH$7=99,AG63,IF(AH$7=0,INDEX($E63:$I63,0,AH$5),(INDEX($E63:$I63,0,AH$7+1)-INDEX($E63:$I63,0,AH$7))/(INDEX($E$4:$I$4,0,AH$7+1)-INDEX($E$4:$I$4,0,AH$7))+AG63)))</f>
        <v>0.39873576601470567</v>
      </c>
      <c r="AI63" s="313" cm="1">
        <f t="array" ref="AI63">IF(AI$7=-1,AJ63,IF(AI$7=99,AH63,IF(AI$7=0,INDEX($E63:$I63,0,AI$5),(INDEX($E63:$I63,0,AI$7+1)-INDEX($E63:$I63,0,AI$7))/(INDEX($E$4:$I$4,0,AI$7+1)-INDEX($E$4:$I$4,0,AI$7))+AH63)))</f>
        <v>0.39870899606097387</v>
      </c>
      <c r="AJ63" s="313" cm="1">
        <f t="array" ref="AJ63">IF(AJ$7=-1,AK63,IF(AJ$7=99,AI63,IF(AJ$7=0,INDEX($E63:$I63,0,AJ$5),(INDEX($E63:$I63,0,AJ$7+1)-INDEX($E63:$I63,0,AJ$7))/(INDEX($E$4:$I$4,0,AJ$7+1)-INDEX($E$4:$I$4,0,AJ$7))+AI63)))</f>
        <v>0.39868222610724208</v>
      </c>
      <c r="AK63" s="313" cm="1">
        <f t="array" ref="AK63">IF(AK$7=-1,AL63,IF(AK$7=99,AJ63,IF(AK$7=0,INDEX($E63:$I63,0,AK$5),(INDEX($E63:$I63,0,AK$7+1)-INDEX($E63:$I63,0,AK$7))/(INDEX($E$4:$I$4,0,AK$7+1)-INDEX($E$4:$I$4,0,AK$7))+AJ63)))</f>
        <v>0.39865545615351028</v>
      </c>
      <c r="AL63" s="313" cm="1">
        <f t="array" ref="AL63">IF(AL$7=-1,AM63,IF(AL$7=99,AK63,IF(AL$7=0,INDEX($E63:$I63,0,AL$5),(INDEX($E63:$I63,0,AL$7+1)-INDEX($E63:$I63,0,AL$7))/(INDEX($E$4:$I$4,0,AL$7+1)-INDEX($E$4:$I$4,0,AL$7))+AK63)))</f>
        <v>0.39862868619977843</v>
      </c>
      <c r="AM63" s="313" cm="1">
        <f t="array" ref="AM63">IF(AM$7=-1,AN63,IF(AM$7=99,AL63,IF(AM$7=0,INDEX($E63:$I63,0,AM$5),(INDEX($E63:$I63,0,AM$7+1)-INDEX($E63:$I63,0,AM$7))/(INDEX($E$4:$I$4,0,AM$7+1)-INDEX($E$4:$I$4,0,AM$7))+AL63)))</f>
        <v>0.39859044097974655</v>
      </c>
      <c r="AN63" s="313" cm="1">
        <f t="array" ref="AN63">IF(AN$7=-1,AO63,IF(AN$7=99,AM63,IF(AN$7=0,INDEX($E63:$I63,0,AN$5),(INDEX($E63:$I63,0,AN$7+1)-INDEX($E63:$I63,0,AN$7))/(INDEX($E$4:$I$4,0,AN$7+1)-INDEX($E$4:$I$4,0,AN$7))+AM63)))</f>
        <v>0.39824623399945946</v>
      </c>
      <c r="AO63" s="313" cm="1">
        <f t="array" ref="AO63">IF(AO$7=-1,AP63,IF(AO$7=99,AN63,IF(AO$7=0,INDEX($E63:$I63,0,AO$5),(INDEX($E63:$I63,0,AO$7+1)-INDEX($E63:$I63,0,AO$7))/(INDEX($E$4:$I$4,0,AO$7+1)-INDEX($E$4:$I$4,0,AO$7))+AN63)))</f>
        <v>0.39824623399945946</v>
      </c>
      <c r="AP63" s="313" cm="1">
        <f t="array" ref="AP63">IF(AP$7=-1,AQ63,IF(AP$7=99,AO63,IF(AP$7=0,INDEX($E63:$I63,0,AP$5),(INDEX($E63:$I63,0,AP$7+1)-INDEX($E63:$I63,0,AP$7))/(INDEX($E$4:$I$4,0,AP$7+1)-INDEX($E$4:$I$4,0,AP$7))+AO63)))</f>
        <v>0.39824623399945946</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0.69779277147419294</v>
      </c>
      <c r="H65" s="186">
        <f t="shared" si="19"/>
        <v>0.69725737239955687</v>
      </c>
      <c r="I65" s="186">
        <f t="shared" si="19"/>
        <v>0.69649246799891895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0.69799264225620328</v>
      </c>
      <c r="T65" s="313" cm="1">
        <f t="array" ref="T65">IF(T$7=-1,U65,IF(T$7=99,S65,IF(T$7=0,INDEX($E65:$I65,0,T$5),(INDEX($E65:$I65,0,T$7+1)-INDEX($E65:$I65,0,T$7))/(INDEX($E$4:$I$4,0,T$7+1)-INDEX($E$4:$I$4,0,T$7))+S65)))</f>
        <v>0.6979704343915355</v>
      </c>
      <c r="U65" s="313" cm="1">
        <f t="array" ref="U65">IF(U$7=-1,V65,IF(U$7=99,T65,IF(U$7=0,INDEX($E65:$I65,0,U$5),(INDEX($E65:$I65,0,U$7+1)-INDEX($E65:$I65,0,U$7))/(INDEX($E$4:$I$4,0,U$7+1)-INDEX($E$4:$I$4,0,U$7))+T65)))</f>
        <v>0.69794822652686772</v>
      </c>
      <c r="V65" s="313" cm="1">
        <f t="array" ref="V65">IF(V$7=-1,W65,IF(V$7=99,U65,IF(V$7=0,INDEX($E65:$I65,0,V$5),(INDEX($E65:$I65,0,V$7+1)-INDEX($E65:$I65,0,V$7))/(INDEX($E$4:$I$4,0,V$7+1)-INDEX($E$4:$I$4,0,V$7))+U65)))</f>
        <v>0.69792601866219994</v>
      </c>
      <c r="W65" s="313" cm="1">
        <f t="array" ref="W65">IF(W$7=-1,X65,IF(W$7=99,V65,IF(W$7=0,INDEX($E65:$I65,0,W$5),(INDEX($E65:$I65,0,W$7+1)-INDEX($E65:$I65,0,W$7))/(INDEX($E$4:$I$4,0,W$7+1)-INDEX($E$4:$I$4,0,W$7))+V65)))</f>
        <v>0.69790381079753216</v>
      </c>
      <c r="X65" s="313" cm="1">
        <f t="array" ref="X65">IF(X$7=-1,Y65,IF(X$7=99,W65,IF(X$7=0,INDEX($E65:$I65,0,X$5),(INDEX($E65:$I65,0,X$7+1)-INDEX($E65:$I65,0,X$7))/(INDEX($E$4:$I$4,0,X$7+1)-INDEX($E$4:$I$4,0,X$7))+W65)))</f>
        <v>0.69788160293286439</v>
      </c>
      <c r="Y65" s="313" cm="1">
        <f t="array" ref="Y65">IF(Y$7=-1,Z65,IF(Y$7=99,X65,IF(Y$7=0,INDEX($E65:$I65,0,Y$5),(INDEX($E65:$I65,0,Y$7+1)-INDEX($E65:$I65,0,Y$7))/(INDEX($E$4:$I$4,0,Y$7+1)-INDEX($E$4:$I$4,0,Y$7))+X65)))</f>
        <v>0.69785939506819661</v>
      </c>
      <c r="Z65" s="313" cm="1">
        <f t="array" ref="Z65">IF(Z$7=-1,AA65,IF(Z$7=99,Y65,IF(Z$7=0,INDEX($E65:$I65,0,Z$5),(INDEX($E65:$I65,0,Z$7+1)-INDEX($E65:$I65,0,Z$7))/(INDEX($E$4:$I$4,0,Z$7+1)-INDEX($E$4:$I$4,0,Z$7))+Y65)))</f>
        <v>0.69783718720352883</v>
      </c>
      <c r="AA65" s="313" cm="1">
        <f t="array" ref="AA65">IF(AA$7=-1,AB65,IF(AA$7=99,Z65,IF(AA$7=0,INDEX($E65:$I65,0,AA$5),(INDEX($E65:$I65,0,AA$7+1)-INDEX($E65:$I65,0,AA$7))/(INDEX($E$4:$I$4,0,AA$7+1)-INDEX($E$4:$I$4,0,AA$7))+Z65)))</f>
        <v>0.69781497933886105</v>
      </c>
      <c r="AB65" s="313" cm="1">
        <f t="array" ref="AB65">IF(AB$7=-1,AC65,IF(AB$7=99,AA65,IF(AB$7=0,INDEX($E65:$I65,0,AB$5),(INDEX($E65:$I65,0,AB$7+1)-INDEX($E65:$I65,0,AB$7))/(INDEX($E$4:$I$4,0,AB$7+1)-INDEX($E$4:$I$4,0,AB$7))+AA65)))</f>
        <v>0.69779277147419294</v>
      </c>
      <c r="AC65" s="313" cm="1">
        <f t="array" ref="AC65">IF(AC$7=-1,AD65,IF(AC$7=99,AB65,IF(AC$7=0,INDEX($E65:$I65,0,AC$5),(INDEX($E65:$I65,0,AC$7+1)-INDEX($E65:$I65,0,AC$7))/(INDEX($E$4:$I$4,0,AC$7+1)-INDEX($E$4:$I$4,0,AC$7))+AB65)))</f>
        <v>0.69773923156672935</v>
      </c>
      <c r="AD65" s="313" cm="1">
        <f t="array" ref="AD65">IF(AD$7=-1,AE65,IF(AD$7=99,AC65,IF(AD$7=0,INDEX($E65:$I65,0,AD$5),(INDEX($E65:$I65,0,AD$7+1)-INDEX($E65:$I65,0,AD$7))/(INDEX($E$4:$I$4,0,AD$7+1)-INDEX($E$4:$I$4,0,AD$7))+AC65)))</f>
        <v>0.69768569165926575</v>
      </c>
      <c r="AE65" s="313" cm="1">
        <f t="array" ref="AE65">IF(AE$7=-1,AF65,IF(AE$7=99,AD65,IF(AE$7=0,INDEX($E65:$I65,0,AE$5),(INDEX($E65:$I65,0,AE$7+1)-INDEX($E65:$I65,0,AE$7))/(INDEX($E$4:$I$4,0,AE$7+1)-INDEX($E$4:$I$4,0,AE$7))+AD65)))</f>
        <v>0.69763215175180215</v>
      </c>
      <c r="AF65" s="313" cm="1">
        <f t="array" ref="AF65">IF(AF$7=-1,AG65,IF(AF$7=99,AE65,IF(AF$7=0,INDEX($E65:$I65,0,AF$5),(INDEX($E65:$I65,0,AF$7+1)-INDEX($E65:$I65,0,AF$7))/(INDEX($E$4:$I$4,0,AF$7+1)-INDEX($E$4:$I$4,0,AF$7))+AE65)))</f>
        <v>0.69757861184433856</v>
      </c>
      <c r="AG65" s="313" cm="1">
        <f t="array" ref="AG65">IF(AG$7=-1,AH65,IF(AG$7=99,AF65,IF(AG$7=0,INDEX($E65:$I65,0,AG$5),(INDEX($E65:$I65,0,AG$7+1)-INDEX($E65:$I65,0,AG$7))/(INDEX($E$4:$I$4,0,AG$7+1)-INDEX($E$4:$I$4,0,AG$7))+AF65)))</f>
        <v>0.69752507193687496</v>
      </c>
      <c r="AH65" s="313" cm="1">
        <f t="array" ref="AH65">IF(AH$7=-1,AI65,IF(AH$7=99,AG65,IF(AH$7=0,INDEX($E65:$I65,0,AH$5),(INDEX($E65:$I65,0,AH$7+1)-INDEX($E65:$I65,0,AH$7))/(INDEX($E$4:$I$4,0,AH$7+1)-INDEX($E$4:$I$4,0,AH$7))+AG65)))</f>
        <v>0.69747153202941137</v>
      </c>
      <c r="AI65" s="313" cm="1">
        <f t="array" ref="AI65">IF(AI$7=-1,AJ65,IF(AI$7=99,AH65,IF(AI$7=0,INDEX($E65:$I65,0,AI$5),(INDEX($E65:$I65,0,AI$7+1)-INDEX($E65:$I65,0,AI$7))/(INDEX($E$4:$I$4,0,AI$7+1)-INDEX($E$4:$I$4,0,AI$7))+AH65)))</f>
        <v>0.69741799212194777</v>
      </c>
      <c r="AJ65" s="313" cm="1">
        <f t="array" ref="AJ65">IF(AJ$7=-1,AK65,IF(AJ$7=99,AI65,IF(AJ$7=0,INDEX($E65:$I65,0,AJ$5),(INDEX($E65:$I65,0,AJ$7+1)-INDEX($E65:$I65,0,AJ$7))/(INDEX($E$4:$I$4,0,AJ$7+1)-INDEX($E$4:$I$4,0,AJ$7))+AI65)))</f>
        <v>0.69736445221448418</v>
      </c>
      <c r="AK65" s="313" cm="1">
        <f t="array" ref="AK65">IF(AK$7=-1,AL65,IF(AK$7=99,AJ65,IF(AK$7=0,INDEX($E65:$I65,0,AK$5),(INDEX($E65:$I65,0,AK$7+1)-INDEX($E65:$I65,0,AK$7))/(INDEX($E$4:$I$4,0,AK$7+1)-INDEX($E$4:$I$4,0,AK$7))+AJ65)))</f>
        <v>0.69731091230702058</v>
      </c>
      <c r="AL65" s="313" cm="1">
        <f t="array" ref="AL65">IF(AL$7=-1,AM65,IF(AL$7=99,AK65,IF(AL$7=0,INDEX($E65:$I65,0,AL$5),(INDEX($E65:$I65,0,AL$7+1)-INDEX($E65:$I65,0,AL$7))/(INDEX($E$4:$I$4,0,AL$7+1)-INDEX($E$4:$I$4,0,AL$7))+AK65)))</f>
        <v>0.69725737239955687</v>
      </c>
      <c r="AM65" s="313" cm="1">
        <f t="array" ref="AM65">IF(AM$7=-1,AN65,IF(AM$7=99,AL65,IF(AM$7=0,INDEX($E65:$I65,0,AM$5),(INDEX($E65:$I65,0,AM$7+1)-INDEX($E65:$I65,0,AM$7))/(INDEX($E$4:$I$4,0,AM$7+1)-INDEX($E$4:$I$4,0,AM$7))+AL65)))</f>
        <v>0.69718088195949313</v>
      </c>
      <c r="AN65" s="313" cm="1">
        <f t="array" ref="AN65">IF(AN$7=-1,AO65,IF(AN$7=99,AM65,IF(AN$7=0,INDEX($E65:$I65,0,AN$5),(INDEX($E65:$I65,0,AN$7+1)-INDEX($E65:$I65,0,AN$7))/(INDEX($E$4:$I$4,0,AN$7+1)-INDEX($E$4:$I$4,0,AN$7))+AM65)))</f>
        <v>0.69649246799891895</v>
      </c>
      <c r="AO65" s="313" cm="1">
        <f t="array" ref="AO65">IF(AO$7=-1,AP65,IF(AO$7=99,AN65,IF(AO$7=0,INDEX($E65:$I65,0,AO$5),(INDEX($E65:$I65,0,AO$7+1)-INDEX($E65:$I65,0,AO$7))/(INDEX($E$4:$I$4,0,AO$7+1)-INDEX($E$4:$I$4,0,AO$7))+AN65)))</f>
        <v>0.69649246799891895</v>
      </c>
      <c r="AP65" s="313" cm="1">
        <f t="array" ref="AP65">IF(AP$7=-1,AQ65,IF(AP$7=99,AO65,IF(AP$7=0,INDEX($E65:$I65,0,AP$5),(INDEX($E65:$I65,0,AP$7+1)-INDEX($E65:$I65,0,AP$7))/(INDEX($E$4:$I$4,0,AP$7+1)-INDEX($E$4:$I$4,0,AP$7))+AO65)))</f>
        <v>0.69649246799891895</v>
      </c>
    </row>
    <row r="66" spans="1:42">
      <c r="A66" s="313" t="s">
        <v>16</v>
      </c>
      <c r="C66" s="313" t="str">
        <f t="shared" si="18"/>
        <v>Cooking</v>
      </c>
      <c r="E66" s="186">
        <f t="shared" si="19"/>
        <v>0.39899999999999997</v>
      </c>
      <c r="F66" s="186">
        <f t="shared" si="19"/>
        <v>0.39900742506043552</v>
      </c>
      <c r="G66" s="186">
        <f t="shared" si="19"/>
        <v>0.39889638573709646</v>
      </c>
      <c r="H66" s="186">
        <f t="shared" si="19"/>
        <v>0.39862868619977843</v>
      </c>
      <c r="I66" s="186">
        <f t="shared" si="19"/>
        <v>0.39824623399945946</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0.39899632112810163</v>
      </c>
      <c r="T66" s="313" cm="1">
        <f t="array" ref="T66">IF(T$7=-1,U66,IF(T$7=99,S66,IF(T$7=0,INDEX($E66:$I66,0,T$5),(INDEX($E66:$I66,0,T$7+1)-INDEX($E66:$I66,0,T$7))/(INDEX($E$4:$I$4,0,T$7+1)-INDEX($E$4:$I$4,0,T$7))+S66)))</f>
        <v>0.39898521719576774</v>
      </c>
      <c r="U66" s="313" cm="1">
        <f t="array" ref="U66">IF(U$7=-1,V66,IF(U$7=99,T66,IF(U$7=0,INDEX($E66:$I66,0,U$5),(INDEX($E66:$I66,0,U$7+1)-INDEX($E66:$I66,0,U$7))/(INDEX($E$4:$I$4,0,U$7+1)-INDEX($E$4:$I$4,0,U$7))+T66)))</f>
        <v>0.39897411326343385</v>
      </c>
      <c r="V66" s="313" cm="1">
        <f t="array" ref="V66">IF(V$7=-1,W66,IF(V$7=99,U66,IF(V$7=0,INDEX($E66:$I66,0,V$5),(INDEX($E66:$I66,0,V$7+1)-INDEX($E66:$I66,0,V$7))/(INDEX($E$4:$I$4,0,V$7+1)-INDEX($E$4:$I$4,0,V$7))+U66)))</f>
        <v>0.39896300933109996</v>
      </c>
      <c r="W66" s="313" cm="1">
        <f t="array" ref="W66">IF(W$7=-1,X66,IF(W$7=99,V66,IF(W$7=0,INDEX($E66:$I66,0,W$5),(INDEX($E66:$I66,0,W$7+1)-INDEX($E66:$I66,0,W$7))/(INDEX($E$4:$I$4,0,W$7+1)-INDEX($E$4:$I$4,0,W$7))+V66)))</f>
        <v>0.39895190539876607</v>
      </c>
      <c r="X66" s="313" cm="1">
        <f t="array" ref="X66">IF(X$7=-1,Y66,IF(X$7=99,W66,IF(X$7=0,INDEX($E66:$I66,0,X$5),(INDEX($E66:$I66,0,X$7+1)-INDEX($E66:$I66,0,X$7))/(INDEX($E$4:$I$4,0,X$7+1)-INDEX($E$4:$I$4,0,X$7))+W66)))</f>
        <v>0.39894080146643218</v>
      </c>
      <c r="Y66" s="313" cm="1">
        <f t="array" ref="Y66">IF(Y$7=-1,Z66,IF(Y$7=99,X66,IF(Y$7=0,INDEX($E66:$I66,0,Y$5),(INDEX($E66:$I66,0,Y$7+1)-INDEX($E66:$I66,0,Y$7))/(INDEX($E$4:$I$4,0,Y$7+1)-INDEX($E$4:$I$4,0,Y$7))+X66)))</f>
        <v>0.39892969753409829</v>
      </c>
      <c r="Z66" s="313" cm="1">
        <f t="array" ref="Z66">IF(Z$7=-1,AA66,IF(Z$7=99,Y66,IF(Z$7=0,INDEX($E66:$I66,0,Z$5),(INDEX($E66:$I66,0,Z$7+1)-INDEX($E66:$I66,0,Z$7))/(INDEX($E$4:$I$4,0,Z$7+1)-INDEX($E$4:$I$4,0,Z$7))+Y66)))</f>
        <v>0.3989185936017644</v>
      </c>
      <c r="AA66" s="313" cm="1">
        <f t="array" ref="AA66">IF(AA$7=-1,AB66,IF(AA$7=99,Z66,IF(AA$7=0,INDEX($E66:$I66,0,AA$5),(INDEX($E66:$I66,0,AA$7+1)-INDEX($E66:$I66,0,AA$7))/(INDEX($E$4:$I$4,0,AA$7+1)-INDEX($E$4:$I$4,0,AA$7))+Z66)))</f>
        <v>0.39890748966943052</v>
      </c>
      <c r="AB66" s="313" cm="1">
        <f t="array" ref="AB66">IF(AB$7=-1,AC66,IF(AB$7=99,AA66,IF(AB$7=0,INDEX($E66:$I66,0,AB$5),(INDEX($E66:$I66,0,AB$7+1)-INDEX($E66:$I66,0,AB$7))/(INDEX($E$4:$I$4,0,AB$7+1)-INDEX($E$4:$I$4,0,AB$7))+AA66)))</f>
        <v>0.39889638573709646</v>
      </c>
      <c r="AC66" s="313" cm="1">
        <f t="array" ref="AC66">IF(AC$7=-1,AD66,IF(AC$7=99,AB66,IF(AC$7=0,INDEX($E66:$I66,0,AC$5),(INDEX($E66:$I66,0,AC$7+1)-INDEX($E66:$I66,0,AC$7))/(INDEX($E$4:$I$4,0,AC$7+1)-INDEX($E$4:$I$4,0,AC$7))+AB66)))</f>
        <v>0.39886961578336466</v>
      </c>
      <c r="AD66" s="313" cm="1">
        <f t="array" ref="AD66">IF(AD$7=-1,AE66,IF(AD$7=99,AC66,IF(AD$7=0,INDEX($E66:$I66,0,AD$5),(INDEX($E66:$I66,0,AD$7+1)-INDEX($E66:$I66,0,AD$7))/(INDEX($E$4:$I$4,0,AD$7+1)-INDEX($E$4:$I$4,0,AD$7))+AC66)))</f>
        <v>0.39884284582963286</v>
      </c>
      <c r="AE66" s="313" cm="1">
        <f t="array" ref="AE66">IF(AE$7=-1,AF66,IF(AE$7=99,AD66,IF(AE$7=0,INDEX($E66:$I66,0,AE$5),(INDEX($E66:$I66,0,AE$7+1)-INDEX($E66:$I66,0,AE$7))/(INDEX($E$4:$I$4,0,AE$7+1)-INDEX($E$4:$I$4,0,AE$7))+AD66)))</f>
        <v>0.39881607587590107</v>
      </c>
      <c r="AF66" s="313" cm="1">
        <f t="array" ref="AF66">IF(AF$7=-1,AG66,IF(AF$7=99,AE66,IF(AF$7=0,INDEX($E66:$I66,0,AF$5),(INDEX($E66:$I66,0,AF$7+1)-INDEX($E66:$I66,0,AF$7))/(INDEX($E$4:$I$4,0,AF$7+1)-INDEX($E$4:$I$4,0,AF$7))+AE66)))</f>
        <v>0.39878930592216927</v>
      </c>
      <c r="AG66" s="313" cm="1">
        <f t="array" ref="AG66">IF(AG$7=-1,AH66,IF(AG$7=99,AF66,IF(AG$7=0,INDEX($E66:$I66,0,AG$5),(INDEX($E66:$I66,0,AG$7+1)-INDEX($E66:$I66,0,AG$7))/(INDEX($E$4:$I$4,0,AG$7+1)-INDEX($E$4:$I$4,0,AG$7))+AF66)))</f>
        <v>0.39876253596843747</v>
      </c>
      <c r="AH66" s="313" cm="1">
        <f t="array" ref="AH66">IF(AH$7=-1,AI66,IF(AH$7=99,AG66,IF(AH$7=0,INDEX($E66:$I66,0,AH$5),(INDEX($E66:$I66,0,AH$7+1)-INDEX($E66:$I66,0,AH$7))/(INDEX($E$4:$I$4,0,AH$7+1)-INDEX($E$4:$I$4,0,AH$7))+AG66)))</f>
        <v>0.39873576601470567</v>
      </c>
      <c r="AI66" s="313" cm="1">
        <f t="array" ref="AI66">IF(AI$7=-1,AJ66,IF(AI$7=99,AH66,IF(AI$7=0,INDEX($E66:$I66,0,AI$5),(INDEX($E66:$I66,0,AI$7+1)-INDEX($E66:$I66,0,AI$7))/(INDEX($E$4:$I$4,0,AI$7+1)-INDEX($E$4:$I$4,0,AI$7))+AH66)))</f>
        <v>0.39870899606097387</v>
      </c>
      <c r="AJ66" s="313" cm="1">
        <f t="array" ref="AJ66">IF(AJ$7=-1,AK66,IF(AJ$7=99,AI66,IF(AJ$7=0,INDEX($E66:$I66,0,AJ$5),(INDEX($E66:$I66,0,AJ$7+1)-INDEX($E66:$I66,0,AJ$7))/(INDEX($E$4:$I$4,0,AJ$7+1)-INDEX($E$4:$I$4,0,AJ$7))+AI66)))</f>
        <v>0.39868222610724208</v>
      </c>
      <c r="AK66" s="313" cm="1">
        <f t="array" ref="AK66">IF(AK$7=-1,AL66,IF(AK$7=99,AJ66,IF(AK$7=0,INDEX($E66:$I66,0,AK$5),(INDEX($E66:$I66,0,AK$7+1)-INDEX($E66:$I66,0,AK$7))/(INDEX($E$4:$I$4,0,AK$7+1)-INDEX($E$4:$I$4,0,AK$7))+AJ66)))</f>
        <v>0.39865545615351028</v>
      </c>
      <c r="AL66" s="313" cm="1">
        <f t="array" ref="AL66">IF(AL$7=-1,AM66,IF(AL$7=99,AK66,IF(AL$7=0,INDEX($E66:$I66,0,AL$5),(INDEX($E66:$I66,0,AL$7+1)-INDEX($E66:$I66,0,AL$7))/(INDEX($E$4:$I$4,0,AL$7+1)-INDEX($E$4:$I$4,0,AL$7))+AK66)))</f>
        <v>0.39862868619977843</v>
      </c>
      <c r="AM66" s="313" cm="1">
        <f t="array" ref="AM66">IF(AM$7=-1,AN66,IF(AM$7=99,AL66,IF(AM$7=0,INDEX($E66:$I66,0,AM$5),(INDEX($E66:$I66,0,AM$7+1)-INDEX($E66:$I66,0,AM$7))/(INDEX($E$4:$I$4,0,AM$7+1)-INDEX($E$4:$I$4,0,AM$7))+AL66)))</f>
        <v>0.39859044097974655</v>
      </c>
      <c r="AN66" s="313" cm="1">
        <f t="array" ref="AN66">IF(AN$7=-1,AO66,IF(AN$7=99,AM66,IF(AN$7=0,INDEX($E66:$I66,0,AN$5),(INDEX($E66:$I66,0,AN$7+1)-INDEX($E66:$I66,0,AN$7))/(INDEX($E$4:$I$4,0,AN$7+1)-INDEX($E$4:$I$4,0,AN$7))+AM66)))</f>
        <v>0.39824623399945946</v>
      </c>
      <c r="AO66" s="313" cm="1">
        <f t="array" ref="AO66">IF(AO$7=-1,AP66,IF(AO$7=99,AN66,IF(AO$7=0,INDEX($E66:$I66,0,AO$5),(INDEX($E66:$I66,0,AO$7+1)-INDEX($E66:$I66,0,AO$7))/(INDEX($E$4:$I$4,0,AO$7+1)-INDEX($E$4:$I$4,0,AO$7))+AN66)))</f>
        <v>0.39824623399945946</v>
      </c>
      <c r="AP66" s="313" cm="1">
        <f t="array" ref="AP66">IF(AP$7=-1,AQ66,IF(AP$7=99,AO66,IF(AP$7=0,INDEX($E66:$I66,0,AP$5),(INDEX($E66:$I66,0,AP$7+1)-INDEX($E66:$I66,0,AP$7))/(INDEX($E$4:$I$4,0,AP$7+1)-INDEX($E$4:$I$4,0,AP$7))+AO66)))</f>
        <v>0.39824623399945946</v>
      </c>
    </row>
    <row r="67" spans="1:42">
      <c r="A67" s="313" t="s">
        <v>16</v>
      </c>
      <c r="C67" s="313" t="str">
        <f t="shared" si="18"/>
        <v>Space Heating</v>
      </c>
      <c r="E67" s="186">
        <f t="shared" si="19"/>
        <v>0.29899999999999999</v>
      </c>
      <c r="F67" s="186">
        <f t="shared" si="19"/>
        <v>0.29900742506043554</v>
      </c>
      <c r="G67" s="186">
        <f t="shared" si="19"/>
        <v>0.29889638573709648</v>
      </c>
      <c r="H67" s="186">
        <f t="shared" si="19"/>
        <v>0.29862868619977845</v>
      </c>
      <c r="I67" s="186">
        <f t="shared" si="19"/>
        <v>0.29824623399945949</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0.29899632112810165</v>
      </c>
      <c r="T67" s="313" cm="1">
        <f t="array" ref="T67">IF(T$7=-1,U67,IF(T$7=99,S67,IF(T$7=0,INDEX($E67:$I67,0,T$5),(INDEX($E67:$I67,0,T$7+1)-INDEX($E67:$I67,0,T$7))/(INDEX($E$4:$I$4,0,T$7+1)-INDEX($E$4:$I$4,0,T$7))+S67)))</f>
        <v>0.29898521719576776</v>
      </c>
      <c r="U67" s="313" cm="1">
        <f t="array" ref="U67">IF(U$7=-1,V67,IF(U$7=99,T67,IF(U$7=0,INDEX($E67:$I67,0,U$5),(INDEX($E67:$I67,0,U$7+1)-INDEX($E67:$I67,0,U$7))/(INDEX($E$4:$I$4,0,U$7+1)-INDEX($E$4:$I$4,0,U$7))+T67)))</f>
        <v>0.29897411326343387</v>
      </c>
      <c r="V67" s="313" cm="1">
        <f t="array" ref="V67">IF(V$7=-1,W67,IF(V$7=99,U67,IF(V$7=0,INDEX($E67:$I67,0,V$5),(INDEX($E67:$I67,0,V$7+1)-INDEX($E67:$I67,0,V$7))/(INDEX($E$4:$I$4,0,V$7+1)-INDEX($E$4:$I$4,0,V$7))+U67)))</f>
        <v>0.29896300933109998</v>
      </c>
      <c r="W67" s="313" cm="1">
        <f t="array" ref="W67">IF(W$7=-1,X67,IF(W$7=99,V67,IF(W$7=0,INDEX($E67:$I67,0,W$5),(INDEX($E67:$I67,0,W$7+1)-INDEX($E67:$I67,0,W$7))/(INDEX($E$4:$I$4,0,W$7+1)-INDEX($E$4:$I$4,0,W$7))+V67)))</f>
        <v>0.29895190539876609</v>
      </c>
      <c r="X67" s="313" cm="1">
        <f t="array" ref="X67">IF(X$7=-1,Y67,IF(X$7=99,W67,IF(X$7=0,INDEX($E67:$I67,0,X$5),(INDEX($E67:$I67,0,X$7+1)-INDEX($E67:$I67,0,X$7))/(INDEX($E$4:$I$4,0,X$7+1)-INDEX($E$4:$I$4,0,X$7))+W67)))</f>
        <v>0.2989408014664322</v>
      </c>
      <c r="Y67" s="313" cm="1">
        <f t="array" ref="Y67">IF(Y$7=-1,Z67,IF(Y$7=99,X67,IF(Y$7=0,INDEX($E67:$I67,0,Y$5),(INDEX($E67:$I67,0,Y$7+1)-INDEX($E67:$I67,0,Y$7))/(INDEX($E$4:$I$4,0,Y$7+1)-INDEX($E$4:$I$4,0,Y$7))+X67)))</f>
        <v>0.29892969753409832</v>
      </c>
      <c r="Z67" s="313" cm="1">
        <f t="array" ref="Z67">IF(Z$7=-1,AA67,IF(Z$7=99,Y67,IF(Z$7=0,INDEX($E67:$I67,0,Z$5),(INDEX($E67:$I67,0,Z$7+1)-INDEX($E67:$I67,0,Z$7))/(INDEX($E$4:$I$4,0,Z$7+1)-INDEX($E$4:$I$4,0,Z$7))+Y67)))</f>
        <v>0.29891859360176443</v>
      </c>
      <c r="AA67" s="313" cm="1">
        <f t="array" ref="AA67">IF(AA$7=-1,AB67,IF(AA$7=99,Z67,IF(AA$7=0,INDEX($E67:$I67,0,AA$5),(INDEX($E67:$I67,0,AA$7+1)-INDEX($E67:$I67,0,AA$7))/(INDEX($E$4:$I$4,0,AA$7+1)-INDEX($E$4:$I$4,0,AA$7))+Z67)))</f>
        <v>0.29890748966943054</v>
      </c>
      <c r="AB67" s="313" cm="1">
        <f t="array" ref="AB67">IF(AB$7=-1,AC67,IF(AB$7=99,AA67,IF(AB$7=0,INDEX($E67:$I67,0,AB$5),(INDEX($E67:$I67,0,AB$7+1)-INDEX($E67:$I67,0,AB$7))/(INDEX($E$4:$I$4,0,AB$7+1)-INDEX($E$4:$I$4,0,AB$7))+AA67)))</f>
        <v>0.29889638573709648</v>
      </c>
      <c r="AC67" s="313" cm="1">
        <f t="array" ref="AC67">IF(AC$7=-1,AD67,IF(AC$7=99,AB67,IF(AC$7=0,INDEX($E67:$I67,0,AC$5),(INDEX($E67:$I67,0,AC$7+1)-INDEX($E67:$I67,0,AC$7))/(INDEX($E$4:$I$4,0,AC$7+1)-INDEX($E$4:$I$4,0,AC$7))+AB67)))</f>
        <v>0.29886961578336468</v>
      </c>
      <c r="AD67" s="313" cm="1">
        <f t="array" ref="AD67">IF(AD$7=-1,AE67,IF(AD$7=99,AC67,IF(AD$7=0,INDEX($E67:$I67,0,AD$5),(INDEX($E67:$I67,0,AD$7+1)-INDEX($E67:$I67,0,AD$7))/(INDEX($E$4:$I$4,0,AD$7+1)-INDEX($E$4:$I$4,0,AD$7))+AC67)))</f>
        <v>0.29884284582963289</v>
      </c>
      <c r="AE67" s="313" cm="1">
        <f t="array" ref="AE67">IF(AE$7=-1,AF67,IF(AE$7=99,AD67,IF(AE$7=0,INDEX($E67:$I67,0,AE$5),(INDEX($E67:$I67,0,AE$7+1)-INDEX($E67:$I67,0,AE$7))/(INDEX($E$4:$I$4,0,AE$7+1)-INDEX($E$4:$I$4,0,AE$7))+AD67)))</f>
        <v>0.29881607587590109</v>
      </c>
      <c r="AF67" s="313" cm="1">
        <f t="array" ref="AF67">IF(AF$7=-1,AG67,IF(AF$7=99,AE67,IF(AF$7=0,INDEX($E67:$I67,0,AF$5),(INDEX($E67:$I67,0,AF$7+1)-INDEX($E67:$I67,0,AF$7))/(INDEX($E$4:$I$4,0,AF$7+1)-INDEX($E$4:$I$4,0,AF$7))+AE67)))</f>
        <v>0.29878930592216929</v>
      </c>
      <c r="AG67" s="313" cm="1">
        <f t="array" ref="AG67">IF(AG$7=-1,AH67,IF(AG$7=99,AF67,IF(AG$7=0,INDEX($E67:$I67,0,AG$5),(INDEX($E67:$I67,0,AG$7+1)-INDEX($E67:$I67,0,AG$7))/(INDEX($E$4:$I$4,0,AG$7+1)-INDEX($E$4:$I$4,0,AG$7))+AF67)))</f>
        <v>0.29876253596843749</v>
      </c>
      <c r="AH67" s="313" cm="1">
        <f t="array" ref="AH67">IF(AH$7=-1,AI67,IF(AH$7=99,AG67,IF(AH$7=0,INDEX($E67:$I67,0,AH$5),(INDEX($E67:$I67,0,AH$7+1)-INDEX($E67:$I67,0,AH$7))/(INDEX($E$4:$I$4,0,AH$7+1)-INDEX($E$4:$I$4,0,AH$7))+AG67)))</f>
        <v>0.29873576601470569</v>
      </c>
      <c r="AI67" s="313" cm="1">
        <f t="array" ref="AI67">IF(AI$7=-1,AJ67,IF(AI$7=99,AH67,IF(AI$7=0,INDEX($E67:$I67,0,AI$5),(INDEX($E67:$I67,0,AI$7+1)-INDEX($E67:$I67,0,AI$7))/(INDEX($E$4:$I$4,0,AI$7+1)-INDEX($E$4:$I$4,0,AI$7))+AH67)))</f>
        <v>0.2987089960609739</v>
      </c>
      <c r="AJ67" s="313" cm="1">
        <f t="array" ref="AJ67">IF(AJ$7=-1,AK67,IF(AJ$7=99,AI67,IF(AJ$7=0,INDEX($E67:$I67,0,AJ$5),(INDEX($E67:$I67,0,AJ$7+1)-INDEX($E67:$I67,0,AJ$7))/(INDEX($E$4:$I$4,0,AJ$7+1)-INDEX($E$4:$I$4,0,AJ$7))+AI67)))</f>
        <v>0.2986822261072421</v>
      </c>
      <c r="AK67" s="313" cm="1">
        <f t="array" ref="AK67">IF(AK$7=-1,AL67,IF(AK$7=99,AJ67,IF(AK$7=0,INDEX($E67:$I67,0,AK$5),(INDEX($E67:$I67,0,AK$7+1)-INDEX($E67:$I67,0,AK$7))/(INDEX($E$4:$I$4,0,AK$7+1)-INDEX($E$4:$I$4,0,AK$7))+AJ67)))</f>
        <v>0.2986554561535103</v>
      </c>
      <c r="AL67" s="313" cm="1">
        <f t="array" ref="AL67">IF(AL$7=-1,AM67,IF(AL$7=99,AK67,IF(AL$7=0,INDEX($E67:$I67,0,AL$5),(INDEX($E67:$I67,0,AL$7+1)-INDEX($E67:$I67,0,AL$7))/(INDEX($E$4:$I$4,0,AL$7+1)-INDEX($E$4:$I$4,0,AL$7))+AK67)))</f>
        <v>0.29862868619977845</v>
      </c>
      <c r="AM67" s="313" cm="1">
        <f t="array" ref="AM67">IF(AM$7=-1,AN67,IF(AM$7=99,AL67,IF(AM$7=0,INDEX($E67:$I67,0,AM$5),(INDEX($E67:$I67,0,AM$7+1)-INDEX($E67:$I67,0,AM$7))/(INDEX($E$4:$I$4,0,AM$7+1)-INDEX($E$4:$I$4,0,AM$7))+AL67)))</f>
        <v>0.29859044097974657</v>
      </c>
      <c r="AN67" s="313" cm="1">
        <f t="array" ref="AN67">IF(AN$7=-1,AO67,IF(AN$7=99,AM67,IF(AN$7=0,INDEX($E67:$I67,0,AN$5),(INDEX($E67:$I67,0,AN$7+1)-INDEX($E67:$I67,0,AN$7))/(INDEX($E$4:$I$4,0,AN$7+1)-INDEX($E$4:$I$4,0,AN$7))+AM67)))</f>
        <v>0.29824623399945949</v>
      </c>
      <c r="AO67" s="313" cm="1">
        <f t="array" ref="AO67">IF(AO$7=-1,AP67,IF(AO$7=99,AN67,IF(AO$7=0,INDEX($E67:$I67,0,AO$5),(INDEX($E67:$I67,0,AO$7+1)-INDEX($E67:$I67,0,AO$7))/(INDEX($E$4:$I$4,0,AO$7+1)-INDEX($E$4:$I$4,0,AO$7))+AN67)))</f>
        <v>0.29824623399945949</v>
      </c>
      <c r="AP67" s="313" cm="1">
        <f t="array" ref="AP67">IF(AP$7=-1,AQ67,IF(AP$7=99,AO67,IF(AP$7=0,INDEX($E67:$I67,0,AP$5),(INDEX($E67:$I67,0,AP$7+1)-INDEX($E67:$I67,0,AP$7))/(INDEX($E$4:$I$4,0,AP$7+1)-INDEX($E$4:$I$4,0,AP$7))+AO67)))</f>
        <v>0.29824623399945949</v>
      </c>
    </row>
    <row r="68" spans="1:42">
      <c r="A68" s="313" t="s">
        <v>16</v>
      </c>
      <c r="C68" s="313" t="str">
        <f t="shared" si="18"/>
        <v>Water Heating Geyser</v>
      </c>
      <c r="E68" s="186">
        <f t="shared" si="19"/>
        <v>0.69799999999999995</v>
      </c>
      <c r="F68" s="186">
        <f t="shared" si="19"/>
        <v>0.69801485012087106</v>
      </c>
      <c r="G68" s="186">
        <f t="shared" si="19"/>
        <v>0.69779277147419294</v>
      </c>
      <c r="H68" s="186">
        <f t="shared" si="19"/>
        <v>0.69725737239955687</v>
      </c>
      <c r="I68" s="186">
        <f t="shared" si="19"/>
        <v>0.69649246799891895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0.69799264225620328</v>
      </c>
      <c r="T68" s="313" cm="1">
        <f t="array" ref="T68">IF(T$7=-1,U68,IF(T$7=99,S68,IF(T$7=0,INDEX($E68:$I68,0,T$5),(INDEX($E68:$I68,0,T$7+1)-INDEX($E68:$I68,0,T$7))/(INDEX($E$4:$I$4,0,T$7+1)-INDEX($E$4:$I$4,0,T$7))+S68)))</f>
        <v>0.6979704343915355</v>
      </c>
      <c r="U68" s="313" cm="1">
        <f t="array" ref="U68">IF(U$7=-1,V68,IF(U$7=99,T68,IF(U$7=0,INDEX($E68:$I68,0,U$5),(INDEX($E68:$I68,0,U$7+1)-INDEX($E68:$I68,0,U$7))/(INDEX($E$4:$I$4,0,U$7+1)-INDEX($E$4:$I$4,0,U$7))+T68)))</f>
        <v>0.69794822652686772</v>
      </c>
      <c r="V68" s="313" cm="1">
        <f t="array" ref="V68">IF(V$7=-1,W68,IF(V$7=99,U68,IF(V$7=0,INDEX($E68:$I68,0,V$5),(INDEX($E68:$I68,0,V$7+1)-INDEX($E68:$I68,0,V$7))/(INDEX($E$4:$I$4,0,V$7+1)-INDEX($E$4:$I$4,0,V$7))+U68)))</f>
        <v>0.69792601866219994</v>
      </c>
      <c r="W68" s="313" cm="1">
        <f t="array" ref="W68">IF(W$7=-1,X68,IF(W$7=99,V68,IF(W$7=0,INDEX($E68:$I68,0,W$5),(INDEX($E68:$I68,0,W$7+1)-INDEX($E68:$I68,0,W$7))/(INDEX($E$4:$I$4,0,W$7+1)-INDEX($E$4:$I$4,0,W$7))+V68)))</f>
        <v>0.69790381079753216</v>
      </c>
      <c r="X68" s="313" cm="1">
        <f t="array" ref="X68">IF(X$7=-1,Y68,IF(X$7=99,W68,IF(X$7=0,INDEX($E68:$I68,0,X$5),(INDEX($E68:$I68,0,X$7+1)-INDEX($E68:$I68,0,X$7))/(INDEX($E$4:$I$4,0,X$7+1)-INDEX($E$4:$I$4,0,X$7))+W68)))</f>
        <v>0.69788160293286439</v>
      </c>
      <c r="Y68" s="313" cm="1">
        <f t="array" ref="Y68">IF(Y$7=-1,Z68,IF(Y$7=99,X68,IF(Y$7=0,INDEX($E68:$I68,0,Y$5),(INDEX($E68:$I68,0,Y$7+1)-INDEX($E68:$I68,0,Y$7))/(INDEX($E$4:$I$4,0,Y$7+1)-INDEX($E$4:$I$4,0,Y$7))+X68)))</f>
        <v>0.69785939506819661</v>
      </c>
      <c r="Z68" s="313" cm="1">
        <f t="array" ref="Z68">IF(Z$7=-1,AA68,IF(Z$7=99,Y68,IF(Z$7=0,INDEX($E68:$I68,0,Z$5),(INDEX($E68:$I68,0,Z$7+1)-INDEX($E68:$I68,0,Z$7))/(INDEX($E$4:$I$4,0,Z$7+1)-INDEX($E$4:$I$4,0,Z$7))+Y68)))</f>
        <v>0.69783718720352883</v>
      </c>
      <c r="AA68" s="313" cm="1">
        <f t="array" ref="AA68">IF(AA$7=-1,AB68,IF(AA$7=99,Z68,IF(AA$7=0,INDEX($E68:$I68,0,AA$5),(INDEX($E68:$I68,0,AA$7+1)-INDEX($E68:$I68,0,AA$7))/(INDEX($E$4:$I$4,0,AA$7+1)-INDEX($E$4:$I$4,0,AA$7))+Z68)))</f>
        <v>0.69781497933886105</v>
      </c>
      <c r="AB68" s="313" cm="1">
        <f t="array" ref="AB68">IF(AB$7=-1,AC68,IF(AB$7=99,AA68,IF(AB$7=0,INDEX($E68:$I68,0,AB$5),(INDEX($E68:$I68,0,AB$7+1)-INDEX($E68:$I68,0,AB$7))/(INDEX($E$4:$I$4,0,AB$7+1)-INDEX($E$4:$I$4,0,AB$7))+AA68)))</f>
        <v>0.69779277147419294</v>
      </c>
      <c r="AC68" s="313" cm="1">
        <f t="array" ref="AC68">IF(AC$7=-1,AD68,IF(AC$7=99,AB68,IF(AC$7=0,INDEX($E68:$I68,0,AC$5),(INDEX($E68:$I68,0,AC$7+1)-INDEX($E68:$I68,0,AC$7))/(INDEX($E$4:$I$4,0,AC$7+1)-INDEX($E$4:$I$4,0,AC$7))+AB68)))</f>
        <v>0.69773923156672935</v>
      </c>
      <c r="AD68" s="313" cm="1">
        <f t="array" ref="AD68">IF(AD$7=-1,AE68,IF(AD$7=99,AC68,IF(AD$7=0,INDEX($E68:$I68,0,AD$5),(INDEX($E68:$I68,0,AD$7+1)-INDEX($E68:$I68,0,AD$7))/(INDEX($E$4:$I$4,0,AD$7+1)-INDEX($E$4:$I$4,0,AD$7))+AC68)))</f>
        <v>0.69768569165926575</v>
      </c>
      <c r="AE68" s="313" cm="1">
        <f t="array" ref="AE68">IF(AE$7=-1,AF68,IF(AE$7=99,AD68,IF(AE$7=0,INDEX($E68:$I68,0,AE$5),(INDEX($E68:$I68,0,AE$7+1)-INDEX($E68:$I68,0,AE$7))/(INDEX($E$4:$I$4,0,AE$7+1)-INDEX($E$4:$I$4,0,AE$7))+AD68)))</f>
        <v>0.69763215175180215</v>
      </c>
      <c r="AF68" s="313" cm="1">
        <f t="array" ref="AF68">IF(AF$7=-1,AG68,IF(AF$7=99,AE68,IF(AF$7=0,INDEX($E68:$I68,0,AF$5),(INDEX($E68:$I68,0,AF$7+1)-INDEX($E68:$I68,0,AF$7))/(INDEX($E$4:$I$4,0,AF$7+1)-INDEX($E$4:$I$4,0,AF$7))+AE68)))</f>
        <v>0.69757861184433856</v>
      </c>
      <c r="AG68" s="313" cm="1">
        <f t="array" ref="AG68">IF(AG$7=-1,AH68,IF(AG$7=99,AF68,IF(AG$7=0,INDEX($E68:$I68,0,AG$5),(INDEX($E68:$I68,0,AG$7+1)-INDEX($E68:$I68,0,AG$7))/(INDEX($E$4:$I$4,0,AG$7+1)-INDEX($E$4:$I$4,0,AG$7))+AF68)))</f>
        <v>0.69752507193687496</v>
      </c>
      <c r="AH68" s="313" cm="1">
        <f t="array" ref="AH68">IF(AH$7=-1,AI68,IF(AH$7=99,AG68,IF(AH$7=0,INDEX($E68:$I68,0,AH$5),(INDEX($E68:$I68,0,AH$7+1)-INDEX($E68:$I68,0,AH$7))/(INDEX($E$4:$I$4,0,AH$7+1)-INDEX($E$4:$I$4,0,AH$7))+AG68)))</f>
        <v>0.69747153202941137</v>
      </c>
      <c r="AI68" s="313" cm="1">
        <f t="array" ref="AI68">IF(AI$7=-1,AJ68,IF(AI$7=99,AH68,IF(AI$7=0,INDEX($E68:$I68,0,AI$5),(INDEX($E68:$I68,0,AI$7+1)-INDEX($E68:$I68,0,AI$7))/(INDEX($E$4:$I$4,0,AI$7+1)-INDEX($E$4:$I$4,0,AI$7))+AH68)))</f>
        <v>0.69741799212194777</v>
      </c>
      <c r="AJ68" s="313" cm="1">
        <f t="array" ref="AJ68">IF(AJ$7=-1,AK68,IF(AJ$7=99,AI68,IF(AJ$7=0,INDEX($E68:$I68,0,AJ$5),(INDEX($E68:$I68,0,AJ$7+1)-INDEX($E68:$I68,0,AJ$7))/(INDEX($E$4:$I$4,0,AJ$7+1)-INDEX($E$4:$I$4,0,AJ$7))+AI68)))</f>
        <v>0.69736445221448418</v>
      </c>
      <c r="AK68" s="313" cm="1">
        <f t="array" ref="AK68">IF(AK$7=-1,AL68,IF(AK$7=99,AJ68,IF(AK$7=0,INDEX($E68:$I68,0,AK$5),(INDEX($E68:$I68,0,AK$7+1)-INDEX($E68:$I68,0,AK$7))/(INDEX($E$4:$I$4,0,AK$7+1)-INDEX($E$4:$I$4,0,AK$7))+AJ68)))</f>
        <v>0.69731091230702058</v>
      </c>
      <c r="AL68" s="313" cm="1">
        <f t="array" ref="AL68">IF(AL$7=-1,AM68,IF(AL$7=99,AK68,IF(AL$7=0,INDEX($E68:$I68,0,AL$5),(INDEX($E68:$I68,0,AL$7+1)-INDEX($E68:$I68,0,AL$7))/(INDEX($E$4:$I$4,0,AL$7+1)-INDEX($E$4:$I$4,0,AL$7))+AK68)))</f>
        <v>0.69725737239955687</v>
      </c>
      <c r="AM68" s="313" cm="1">
        <f t="array" ref="AM68">IF(AM$7=-1,AN68,IF(AM$7=99,AL68,IF(AM$7=0,INDEX($E68:$I68,0,AM$5),(INDEX($E68:$I68,0,AM$7+1)-INDEX($E68:$I68,0,AM$7))/(INDEX($E$4:$I$4,0,AM$7+1)-INDEX($E$4:$I$4,0,AM$7))+AL68)))</f>
        <v>0.69718088195949313</v>
      </c>
      <c r="AN68" s="313" cm="1">
        <f t="array" ref="AN68">IF(AN$7=-1,AO68,IF(AN$7=99,AM68,IF(AN$7=0,INDEX($E68:$I68,0,AN$5),(INDEX($E68:$I68,0,AN$7+1)-INDEX($E68:$I68,0,AN$7))/(INDEX($E$4:$I$4,0,AN$7+1)-INDEX($E$4:$I$4,0,AN$7))+AM68)))</f>
        <v>0.69649246799891895</v>
      </c>
      <c r="AO68" s="313" cm="1">
        <f t="array" ref="AO68">IF(AO$7=-1,AP68,IF(AO$7=99,AN68,IF(AO$7=0,INDEX($E68:$I68,0,AO$5),(INDEX($E68:$I68,0,AO$7+1)-INDEX($E68:$I68,0,AO$7))/(INDEX($E$4:$I$4,0,AO$7+1)-INDEX($E$4:$I$4,0,AO$7))+AN68)))</f>
        <v>0.69649246799891895</v>
      </c>
      <c r="AP68" s="313" cm="1">
        <f t="array" ref="AP68">IF(AP$7=-1,AQ68,IF(AP$7=99,AO68,IF(AP$7=0,INDEX($E68:$I68,0,AP$5),(INDEX($E68:$I68,0,AP$7+1)-INDEX($E68:$I68,0,AP$7))/(INDEX($E$4:$I$4,0,AP$7+1)-INDEX($E$4:$I$4,0,AP$7))+AO68)))</f>
        <v>0.69649246799891895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34.425586679674964</v>
      </c>
      <c r="L74" s="186">
        <f t="shared" si="21"/>
        <v>33.927552772959501</v>
      </c>
      <c r="M74" s="186">
        <f t="shared" si="21"/>
        <v>33.429518866244031</v>
      </c>
      <c r="N74" s="186">
        <f t="shared" si="21"/>
        <v>32.931484959528554</v>
      </c>
      <c r="O74" s="186">
        <f t="shared" si="21"/>
        <v>32.433451052813083</v>
      </c>
      <c r="P74" s="186">
        <f t="shared" ca="1" si="21"/>
        <v>33.052424576370655</v>
      </c>
      <c r="Q74" s="186">
        <f t="shared" ca="1" si="21"/>
        <v>33.641720585082254</v>
      </c>
      <c r="R74" s="186">
        <f t="shared" ca="1" si="21"/>
        <v>33.526922794071808</v>
      </c>
      <c r="S74" s="186">
        <f t="shared" ca="1" si="21"/>
        <v>33.927200431820985</v>
      </c>
      <c r="T74" s="186">
        <f t="shared" ca="1" si="21"/>
        <v>34.399164640624676</v>
      </c>
      <c r="U74" s="186">
        <f t="shared" ca="1" si="21"/>
        <v>34.865223706868576</v>
      </c>
      <c r="V74" s="186">
        <f t="shared" ca="1" si="21"/>
        <v>35.34518567050857</v>
      </c>
      <c r="W74" s="186">
        <f t="shared" ca="1" si="21"/>
        <v>35.821214459688065</v>
      </c>
      <c r="X74" s="186">
        <f t="shared" ca="1" si="21"/>
        <v>36.246336818623902</v>
      </c>
      <c r="Y74" s="186">
        <f t="shared" ca="1" si="21"/>
        <v>36.690018422954481</v>
      </c>
      <c r="Z74" s="186">
        <f t="shared" ca="1" si="21"/>
        <v>37.113665831265095</v>
      </c>
      <c r="AA74" s="186">
        <f t="shared" ca="1" si="21"/>
        <v>37.556610386930849</v>
      </c>
      <c r="AB74" s="186">
        <f t="shared" ca="1" si="21"/>
        <v>38.021638183455352</v>
      </c>
      <c r="AC74" s="186">
        <f t="shared" ca="1" si="21"/>
        <v>38.440514367067912</v>
      </c>
      <c r="AD74" s="186">
        <f t="shared" ca="1" si="21"/>
        <v>38.878036987425098</v>
      </c>
      <c r="AE74" s="186">
        <f t="shared" ca="1" si="21"/>
        <v>39.319299022908552</v>
      </c>
      <c r="AF74" s="186">
        <f t="shared" ca="1" si="21"/>
        <v>39.765415004115575</v>
      </c>
      <c r="AG74" s="186">
        <f t="shared" ca="1" si="21"/>
        <v>40.219861697616409</v>
      </c>
      <c r="AH74" s="186">
        <f t="shared" ca="1" si="21"/>
        <v>40.626243422621002</v>
      </c>
      <c r="AI74" s="186">
        <f t="shared" ca="1" si="21"/>
        <v>41.042584334361564</v>
      </c>
      <c r="AJ74" s="186">
        <f t="shared" ca="1" si="21"/>
        <v>41.462793353058323</v>
      </c>
      <c r="AK74" s="186">
        <f t="shared" ca="1" si="21"/>
        <v>41.880446621546255</v>
      </c>
      <c r="AL74" s="186">
        <f t="shared" ca="1" si="21"/>
        <v>42.301282488540934</v>
      </c>
      <c r="AM74" s="186">
        <f t="shared" ca="1" si="21"/>
        <v>44.183875748246365</v>
      </c>
      <c r="AN74" s="186">
        <f t="shared" ca="1" si="21"/>
        <v>45.837302946293875</v>
      </c>
      <c r="AO74" s="186">
        <f t="shared" ca="1" si="21"/>
        <v>45.837302946293875</v>
      </c>
      <c r="AP74" s="186">
        <f t="shared" ca="1" si="21"/>
        <v>45.837302946293875</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34.425586679674964</v>
      </c>
      <c r="L77" s="186">
        <f>L$74</f>
        <v>33.927552772959501</v>
      </c>
      <c r="M77" s="186">
        <f>M$74</f>
        <v>33.429518866244031</v>
      </c>
      <c r="N77" s="186">
        <f t="shared" ref="N77:AP77" si="26">(($M$74*(1-N$75))+((N74-$M$74)*(1-N$76)))</f>
        <v>32.931484959528554</v>
      </c>
      <c r="O77" s="186">
        <f t="shared" si="26"/>
        <v>32.433451052813083</v>
      </c>
      <c r="P77" s="186">
        <f t="shared" ca="1" si="26"/>
        <v>33.052424576370655</v>
      </c>
      <c r="Q77" s="186">
        <f t="shared" ca="1" si="26"/>
        <v>33.641720585082254</v>
      </c>
      <c r="R77" s="186">
        <f t="shared" ca="1" si="26"/>
        <v>33.526922794071808</v>
      </c>
      <c r="S77" s="186">
        <f t="shared" ca="1" si="26"/>
        <v>33.248656423184563</v>
      </c>
      <c r="T77" s="186">
        <f t="shared" ca="1" si="26"/>
        <v>33.023198054999682</v>
      </c>
      <c r="U77" s="186">
        <f t="shared" ca="1" si="26"/>
        <v>32.773310284456457</v>
      </c>
      <c r="V77" s="186">
        <f t="shared" ca="1" si="26"/>
        <v>32.517570816867888</v>
      </c>
      <c r="W77" s="186">
        <f t="shared" ca="1" si="26"/>
        <v>32.239093013719263</v>
      </c>
      <c r="X77" s="186">
        <f t="shared" ca="1" si="26"/>
        <v>31.896776400389033</v>
      </c>
      <c r="Y77" s="186">
        <f t="shared" ca="1" si="26"/>
        <v>31.553415843740854</v>
      </c>
      <c r="Z77" s="186">
        <f t="shared" ca="1" si="26"/>
        <v>31.17547929826268</v>
      </c>
      <c r="AA77" s="186">
        <f t="shared" ca="1" si="26"/>
        <v>30.796420517283298</v>
      </c>
      <c r="AB77" s="186">
        <f t="shared" ca="1" si="26"/>
        <v>30.417310546764284</v>
      </c>
      <c r="AC77" s="186">
        <f t="shared" ca="1" si="26"/>
        <v>30.752411493654332</v>
      </c>
      <c r="AD77" s="186">
        <f t="shared" ca="1" si="26"/>
        <v>31.10242958994008</v>
      </c>
      <c r="AE77" s="186">
        <f t="shared" ca="1" si="26"/>
        <v>31.455439218326845</v>
      </c>
      <c r="AF77" s="186">
        <f t="shared" ca="1" si="26"/>
        <v>31.812332003292461</v>
      </c>
      <c r="AG77" s="186">
        <f t="shared" ca="1" si="26"/>
        <v>32.17588935809313</v>
      </c>
      <c r="AH77" s="186">
        <f t="shared" ca="1" si="26"/>
        <v>32.500994738096807</v>
      </c>
      <c r="AI77" s="186">
        <f t="shared" ca="1" si="26"/>
        <v>32.834067467489255</v>
      </c>
      <c r="AJ77" s="186">
        <f t="shared" ca="1" si="26"/>
        <v>33.170234682446662</v>
      </c>
      <c r="AK77" s="186">
        <f t="shared" ca="1" si="26"/>
        <v>33.504357297237007</v>
      </c>
      <c r="AL77" s="186">
        <f t="shared" ca="1" si="26"/>
        <v>33.841025990832748</v>
      </c>
      <c r="AM77" s="186">
        <f t="shared" ca="1" si="26"/>
        <v>35.347100598597095</v>
      </c>
      <c r="AN77" s="186">
        <f t="shared" ca="1" si="26"/>
        <v>36.669842357035101</v>
      </c>
      <c r="AO77" s="186">
        <f t="shared" ca="1" si="26"/>
        <v>36.669842357035101</v>
      </c>
      <c r="AP77" s="186">
        <f t="shared" ca="1" si="26"/>
        <v>36.669842357035101</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14.057505929991256</v>
      </c>
      <c r="L81" s="42">
        <f t="shared" si="28"/>
        <v>13.438355271639411</v>
      </c>
      <c r="M81" s="42">
        <f t="shared" si="28"/>
        <v>12.819204613287567</v>
      </c>
      <c r="N81" s="42">
        <f t="shared" si="28"/>
        <v>12.200053954935722</v>
      </c>
      <c r="O81" s="42">
        <f t="shared" si="28"/>
        <v>11.580903296583879</v>
      </c>
      <c r="P81" s="24">
        <f t="shared" ref="P81:AP81" ca="1" si="29">OFFSET(P$33,$BB81,$J$96)/OFFSET(O$33,$BB81,$J$96)*O81</f>
        <v>11.558725580423799</v>
      </c>
      <c r="Q81" s="24">
        <f t="shared" ca="1" si="29"/>
        <v>11.666943048019737</v>
      </c>
      <c r="R81" s="24">
        <f t="shared" ca="1" si="29"/>
        <v>12.139775194112724</v>
      </c>
      <c r="S81" s="24">
        <f t="shared" ca="1" si="29"/>
        <v>13.561408589448964</v>
      </c>
      <c r="T81" s="24">
        <f t="shared" ca="1" si="29"/>
        <v>13.593978169089031</v>
      </c>
      <c r="U81" s="24">
        <f t="shared" ca="1" si="29"/>
        <v>13.644154705393724</v>
      </c>
      <c r="V81" s="24">
        <f t="shared" ca="1" si="29"/>
        <v>13.666180563364124</v>
      </c>
      <c r="W81" s="24">
        <f t="shared" ca="1" si="29"/>
        <v>13.663966132266916</v>
      </c>
      <c r="X81" s="24">
        <f t="shared" ca="1" si="29"/>
        <v>13.608737750513173</v>
      </c>
      <c r="Y81" s="24">
        <f t="shared" ca="1" si="29"/>
        <v>13.536588010812229</v>
      </c>
      <c r="Z81" s="24">
        <f t="shared" ca="1" si="29"/>
        <v>13.540028307612856</v>
      </c>
      <c r="AA81" s="24">
        <f t="shared" ca="1" si="29"/>
        <v>13.466869379920276</v>
      </c>
      <c r="AB81" s="24">
        <f t="shared" ca="1" si="29"/>
        <v>13.364270587821462</v>
      </c>
      <c r="AC81" s="24">
        <f t="shared" ca="1" si="29"/>
        <v>13.229223743065246</v>
      </c>
      <c r="AD81" s="24">
        <f t="shared" ca="1" si="29"/>
        <v>13.062946132896171</v>
      </c>
      <c r="AE81" s="24">
        <f t="shared" ca="1" si="29"/>
        <v>12.899111561127835</v>
      </c>
      <c r="AF81" s="24">
        <f t="shared" ca="1" si="29"/>
        <v>12.723052038727706</v>
      </c>
      <c r="AG81" s="24">
        <f t="shared" ca="1" si="29"/>
        <v>12.546113080321584</v>
      </c>
      <c r="AH81" s="24">
        <f t="shared" ca="1" si="29"/>
        <v>12.349292067705436</v>
      </c>
      <c r="AI81" s="24">
        <f t="shared" ca="1" si="29"/>
        <v>12.132173615094812</v>
      </c>
      <c r="AJ81" s="24">
        <f t="shared" ca="1" si="29"/>
        <v>11.920614248406842</v>
      </c>
      <c r="AK81" s="24">
        <f t="shared" ca="1" si="29"/>
        <v>11.71565859098941</v>
      </c>
      <c r="AL81" s="24">
        <f t="shared" ca="1" si="29"/>
        <v>11.508334384136646</v>
      </c>
      <c r="AM81" s="24">
        <f t="shared" ca="1" si="29"/>
        <v>10.453774097380558</v>
      </c>
      <c r="AN81" s="24">
        <f t="shared" ca="1" si="29"/>
        <v>9.3638738273577147</v>
      </c>
      <c r="AO81" s="24">
        <f t="shared" ca="1" si="29"/>
        <v>9.3638738273577147</v>
      </c>
      <c r="AP81" s="24">
        <f t="shared" ca="1" si="29"/>
        <v>9.3638738273577147</v>
      </c>
      <c r="BB81" s="313">
        <v>1</v>
      </c>
    </row>
    <row r="82" spans="1:54">
      <c r="A82" s="313" t="s">
        <v>16</v>
      </c>
      <c r="B82" s="228"/>
      <c r="D82" s="186" t="str">
        <f>D113</f>
        <v>RMEH</v>
      </c>
      <c r="H82" s="313" t="s">
        <v>649</v>
      </c>
      <c r="J82" s="42">
        <f t="shared" ref="J82:O82" si="30">J113</f>
        <v>13.162661948752438</v>
      </c>
      <c r="K82" s="42">
        <f t="shared" si="30"/>
        <v>13.128003260433498</v>
      </c>
      <c r="L82" s="42">
        <f t="shared" si="30"/>
        <v>13.093344572114558</v>
      </c>
      <c r="M82" s="42">
        <f t="shared" si="30"/>
        <v>13.058685883795617</v>
      </c>
      <c r="N82" s="42">
        <f t="shared" si="30"/>
        <v>13.024027195476677</v>
      </c>
      <c r="O82" s="42">
        <f t="shared" si="30"/>
        <v>12.989368507157737</v>
      </c>
      <c r="P82" s="24">
        <f t="shared" ref="P82:AP82" ca="1" si="31">OFFSET(P$33,$BB82,$J$96)/OFFSET(O$33,$BB82,$J$96)*O82</f>
        <v>13.339840024412242</v>
      </c>
      <c r="Q82" s="24">
        <f t="shared" ca="1" si="31"/>
        <v>13.700339432562368</v>
      </c>
      <c r="R82" s="24">
        <f t="shared" ca="1" si="31"/>
        <v>14.397333369523793</v>
      </c>
      <c r="S82" s="24">
        <f t="shared" ca="1" si="31"/>
        <v>13.295495689647158</v>
      </c>
      <c r="T82" s="24">
        <f t="shared" ca="1" si="31"/>
        <v>13.653481713836671</v>
      </c>
      <c r="U82" s="24">
        <f t="shared" ca="1" si="31"/>
        <v>13.987018286133566</v>
      </c>
      <c r="V82" s="24">
        <f t="shared" ca="1" si="31"/>
        <v>14.32256303037815</v>
      </c>
      <c r="W82" s="24">
        <f t="shared" ca="1" si="31"/>
        <v>14.580553641508512</v>
      </c>
      <c r="X82" s="24">
        <f t="shared" ca="1" si="31"/>
        <v>14.788451398640911</v>
      </c>
      <c r="Y82" s="24">
        <f t="shared" ca="1" si="31"/>
        <v>15.042707803113476</v>
      </c>
      <c r="Z82" s="24">
        <f t="shared" ca="1" si="31"/>
        <v>15.296078803901938</v>
      </c>
      <c r="AA82" s="24">
        <f t="shared" ca="1" si="31"/>
        <v>15.510579901640901</v>
      </c>
      <c r="AB82" s="24">
        <f t="shared" ca="1" si="31"/>
        <v>15.769196140267214</v>
      </c>
      <c r="AC82" s="24">
        <f t="shared" ca="1" si="31"/>
        <v>15.985067618327916</v>
      </c>
      <c r="AD82" s="24">
        <f t="shared" ca="1" si="31"/>
        <v>16.230127713548583</v>
      </c>
      <c r="AE82" s="24">
        <f t="shared" ca="1" si="31"/>
        <v>16.483026889936912</v>
      </c>
      <c r="AF82" s="24">
        <f t="shared" ca="1" si="31"/>
        <v>16.727236256272491</v>
      </c>
      <c r="AG82" s="24">
        <f t="shared" ca="1" si="31"/>
        <v>16.996033955099996</v>
      </c>
      <c r="AH82" s="24">
        <f t="shared" ca="1" si="31"/>
        <v>17.226799663807324</v>
      </c>
      <c r="AI82" s="24">
        <f t="shared" ca="1" si="31"/>
        <v>17.46464005887136</v>
      </c>
      <c r="AJ82" s="24">
        <f t="shared" ca="1" si="31"/>
        <v>17.718724363753342</v>
      </c>
      <c r="AK82" s="24">
        <f t="shared" ca="1" si="31"/>
        <v>17.95987578223901</v>
      </c>
      <c r="AL82" s="24">
        <f t="shared" ca="1" si="31"/>
        <v>18.202102608048587</v>
      </c>
      <c r="AM82" s="24">
        <f t="shared" ca="1" si="31"/>
        <v>19.31212274189938</v>
      </c>
      <c r="AN82" s="24">
        <f t="shared" ca="1" si="31"/>
        <v>20.248845956093721</v>
      </c>
      <c r="AO82" s="24">
        <f t="shared" ca="1" si="31"/>
        <v>20.248845956093721</v>
      </c>
      <c r="AP82" s="24">
        <f t="shared" ca="1" si="31"/>
        <v>20.248845956093721</v>
      </c>
      <c r="BB82" s="313">
        <v>2</v>
      </c>
    </row>
    <row r="83" spans="1:54">
      <c r="A83" s="313" t="s">
        <v>16</v>
      </c>
      <c r="B83" s="228"/>
      <c r="D83" s="186" t="str">
        <f>D123</f>
        <v>RHEH</v>
      </c>
      <c r="H83" s="313" t="s">
        <v>648</v>
      </c>
      <c r="J83" s="42">
        <f t="shared" ref="J83:O83" si="32">J123</f>
        <v>7.0843020492948998</v>
      </c>
      <c r="K83" s="42">
        <f t="shared" si="32"/>
        <v>7.240077489250214</v>
      </c>
      <c r="L83" s="42">
        <f t="shared" si="32"/>
        <v>7.3958529292055282</v>
      </c>
      <c r="M83" s="42">
        <f t="shared" si="32"/>
        <v>7.5516283691608432</v>
      </c>
      <c r="N83" s="42">
        <f t="shared" si="32"/>
        <v>7.7074038091161574</v>
      </c>
      <c r="O83" s="42">
        <f t="shared" si="32"/>
        <v>7.8631792490714716</v>
      </c>
      <c r="P83" s="24">
        <f t="shared" ref="P83:AP83" ca="1" si="33">OFFSET(P$33,$BB83,$J$96)/OFFSET(O$33,$BB83,$J$96)*O83</f>
        <v>8.1538589715346124</v>
      </c>
      <c r="Q83" s="24">
        <f t="shared" ca="1" si="33"/>
        <v>8.2744381045001489</v>
      </c>
      <c r="R83" s="24">
        <f t="shared" ca="1" si="33"/>
        <v>6.9898142304352957</v>
      </c>
      <c r="S83" s="24">
        <f t="shared" ca="1" si="33"/>
        <v>7.0702961527248664</v>
      </c>
      <c r="T83" s="24">
        <f t="shared" ca="1" si="33"/>
        <v>7.151704757698969</v>
      </c>
      <c r="U83" s="24">
        <f t="shared" ca="1" si="33"/>
        <v>7.2340507153412847</v>
      </c>
      <c r="V83" s="24">
        <f t="shared" ca="1" si="33"/>
        <v>7.3564420767662941</v>
      </c>
      <c r="W83" s="24">
        <f t="shared" ca="1" si="33"/>
        <v>7.5766946859126323</v>
      </c>
      <c r="X83" s="24">
        <f t="shared" ca="1" si="33"/>
        <v>7.8491476694698168</v>
      </c>
      <c r="Y83" s="24">
        <f t="shared" ca="1" si="33"/>
        <v>8.1107226090287803</v>
      </c>
      <c r="Z83" s="24">
        <f t="shared" ca="1" si="33"/>
        <v>8.2775587197503047</v>
      </c>
      <c r="AA83" s="24">
        <f t="shared" ca="1" si="33"/>
        <v>8.579161105369673</v>
      </c>
      <c r="AB83" s="24">
        <f t="shared" ca="1" si="33"/>
        <v>8.8881714553666775</v>
      </c>
      <c r="AC83" s="24">
        <f t="shared" ca="1" si="33"/>
        <v>9.2262230056747505</v>
      </c>
      <c r="AD83" s="24">
        <f t="shared" ca="1" si="33"/>
        <v>9.5849631409803404</v>
      </c>
      <c r="AE83" s="24">
        <f t="shared" ca="1" si="33"/>
        <v>9.9371605718438047</v>
      </c>
      <c r="AF83" s="24">
        <f t="shared" ca="1" si="33"/>
        <v>10.315126709115376</v>
      </c>
      <c r="AG83" s="24">
        <f t="shared" ca="1" si="33"/>
        <v>10.677714662194832</v>
      </c>
      <c r="AH83" s="24">
        <f t="shared" ca="1" si="33"/>
        <v>11.05015169110824</v>
      </c>
      <c r="AI83" s="24">
        <f t="shared" ca="1" si="33"/>
        <v>11.445770660395388</v>
      </c>
      <c r="AJ83" s="24">
        <f t="shared" ca="1" si="33"/>
        <v>11.823454740898141</v>
      </c>
      <c r="AK83" s="24">
        <f t="shared" ca="1" si="33"/>
        <v>12.204912248317836</v>
      </c>
      <c r="AL83" s="24">
        <f t="shared" ca="1" si="33"/>
        <v>12.590845496355699</v>
      </c>
      <c r="AM83" s="24">
        <f t="shared" ca="1" si="33"/>
        <v>14.417978908966425</v>
      </c>
      <c r="AN83" s="24">
        <f t="shared" ca="1" si="33"/>
        <v>16.224583162842439</v>
      </c>
      <c r="AO83" s="24">
        <f t="shared" ca="1" si="33"/>
        <v>16.224583162842439</v>
      </c>
      <c r="AP83" s="24">
        <f t="shared" ca="1" si="33"/>
        <v>16.224583162842439</v>
      </c>
      <c r="BB83" s="313">
        <v>3</v>
      </c>
    </row>
    <row r="84" spans="1:54">
      <c r="A84" s="313" t="s">
        <v>16</v>
      </c>
      <c r="B84" s="228"/>
      <c r="D84" s="186" t="s">
        <v>377</v>
      </c>
      <c r="J84" s="42">
        <f t="shared" ref="J84:O84" si="34">J117</f>
        <v>5.817816552719238</v>
      </c>
      <c r="K84" s="42">
        <f t="shared" si="34"/>
        <v>6.4222279709223784</v>
      </c>
      <c r="L84" s="42">
        <f t="shared" si="34"/>
        <v>7.0266393891255188</v>
      </c>
      <c r="M84" s="42">
        <f t="shared" si="34"/>
        <v>7.6310508073286591</v>
      </c>
      <c r="N84" s="42">
        <f t="shared" si="34"/>
        <v>8.2354622255317995</v>
      </c>
      <c r="O84" s="42">
        <f t="shared" si="34"/>
        <v>8.8398736437349399</v>
      </c>
      <c r="P84" s="24">
        <f t="shared" ref="P84:AP84" ca="1" si="35">OFFSET(P$33,$BB117,$J$96)/OFFSET(O$33,$BB117,$J$96)*O84</f>
        <v>9.0783859260333966</v>
      </c>
      <c r="Q84" s="24">
        <f t="shared" ca="1" si="35"/>
        <v>9.3237226577561341</v>
      </c>
      <c r="R84" s="24">
        <f t="shared" ca="1" si="35"/>
        <v>9.7980596765106007</v>
      </c>
      <c r="S84" s="24">
        <f t="shared" ca="1" si="35"/>
        <v>9.0482075292989581</v>
      </c>
      <c r="T84" s="24">
        <f t="shared" ca="1" si="35"/>
        <v>9.2918337855187669</v>
      </c>
      <c r="U84" s="24">
        <f t="shared" ca="1" si="35"/>
        <v>9.5188210446025554</v>
      </c>
      <c r="V84" s="24">
        <f t="shared" ca="1" si="35"/>
        <v>9.7471749587521916</v>
      </c>
      <c r="W84" s="24">
        <f t="shared" ca="1" si="35"/>
        <v>9.9227496529650505</v>
      </c>
      <c r="X84" s="24">
        <f t="shared" ca="1" si="35"/>
        <v>10.064233813865837</v>
      </c>
      <c r="Y84" s="24">
        <f t="shared" ca="1" si="35"/>
        <v>10.237267205551454</v>
      </c>
      <c r="Z84" s="24">
        <f t="shared" ca="1" si="35"/>
        <v>10.409698038560961</v>
      </c>
      <c r="AA84" s="24">
        <f t="shared" ca="1" si="35"/>
        <v>10.555676082020886</v>
      </c>
      <c r="AB84" s="24">
        <f t="shared" ca="1" si="35"/>
        <v>10.731676545046849</v>
      </c>
      <c r="AC84" s="24">
        <f t="shared" ca="1" si="35"/>
        <v>10.878587196499332</v>
      </c>
      <c r="AD84" s="24">
        <f t="shared" ca="1" si="35"/>
        <v>11.04536206901747</v>
      </c>
      <c r="AE84" s="24">
        <f t="shared" ca="1" si="35"/>
        <v>11.217471803424155</v>
      </c>
      <c r="AF84" s="24">
        <f t="shared" ca="1" si="35"/>
        <v>11.383667715090954</v>
      </c>
      <c r="AG84" s="24">
        <f t="shared" ca="1" si="35"/>
        <v>11.566597138646264</v>
      </c>
      <c r="AH84" s="24">
        <f t="shared" ca="1" si="35"/>
        <v>11.723644011645181</v>
      </c>
      <c r="AI84" s="24">
        <f t="shared" ca="1" si="35"/>
        <v>11.885505540062326</v>
      </c>
      <c r="AJ84" s="24">
        <f t="shared" ca="1" si="35"/>
        <v>12.058421809916034</v>
      </c>
      <c r="AK84" s="24">
        <f t="shared" ca="1" si="35"/>
        <v>12.222536644847851</v>
      </c>
      <c r="AL84" s="24">
        <f t="shared" ca="1" si="35"/>
        <v>12.387383344831745</v>
      </c>
      <c r="AM84" s="24">
        <f t="shared" ca="1" si="35"/>
        <v>13.142804035209082</v>
      </c>
      <c r="AN84" s="24">
        <f t="shared" ca="1" si="35"/>
        <v>13.780288055164961</v>
      </c>
      <c r="AO84" s="24">
        <f t="shared" ca="1" si="35"/>
        <v>13.780288055164961</v>
      </c>
      <c r="AP84" s="24">
        <f t="shared" ca="1" si="35"/>
        <v>13.780288055164961</v>
      </c>
      <c r="BB84" s="313">
        <v>4</v>
      </c>
    </row>
    <row r="85" spans="1:54">
      <c r="A85" s="313" t="s">
        <v>16</v>
      </c>
      <c r="B85" s="228"/>
      <c r="D85" s="186" t="s">
        <v>365</v>
      </c>
      <c r="J85" s="42">
        <f t="shared" ref="J85:O85" si="36">J127</f>
        <v>11.690422995158354</v>
      </c>
      <c r="K85" s="42">
        <f t="shared" si="36"/>
        <v>12.015161921323832</v>
      </c>
      <c r="L85" s="42">
        <f t="shared" si="36"/>
        <v>12.339900847489311</v>
      </c>
      <c r="M85" s="42">
        <f t="shared" si="36"/>
        <v>12.664639773654788</v>
      </c>
      <c r="N85" s="42">
        <f t="shared" si="36"/>
        <v>12.989378699820266</v>
      </c>
      <c r="O85" s="42">
        <f t="shared" si="36"/>
        <v>13.314117625985745</v>
      </c>
      <c r="P85" s="24">
        <f t="shared" ref="P85:AP85" ca="1" si="37">OFFSET(P$33,$BB127,$J$96)/OFFSET(O$33,$BB127,$J$96)*O85</f>
        <v>13.806303279367631</v>
      </c>
      <c r="Q85" s="24">
        <f t="shared" ca="1" si="37"/>
        <v>14.010470666208278</v>
      </c>
      <c r="R85" s="24">
        <f t="shared" ca="1" si="37"/>
        <v>11.835315703733189</v>
      </c>
      <c r="S85" s="24">
        <f t="shared" ca="1" si="37"/>
        <v>11.971589562713998</v>
      </c>
      <c r="T85" s="24">
        <f t="shared" ca="1" si="37"/>
        <v>12.109432502326571</v>
      </c>
      <c r="U85" s="24">
        <f t="shared" ca="1" si="37"/>
        <v>12.248862589234955</v>
      </c>
      <c r="V85" s="24">
        <f t="shared" ca="1" si="37"/>
        <v>12.456098483368939</v>
      </c>
      <c r="W85" s="24">
        <f t="shared" ca="1" si="37"/>
        <v>12.82903531371665</v>
      </c>
      <c r="X85" s="24">
        <f t="shared" ca="1" si="37"/>
        <v>13.290359029700801</v>
      </c>
      <c r="Y85" s="24">
        <f t="shared" ca="1" si="37"/>
        <v>13.733263789084152</v>
      </c>
      <c r="Z85" s="24">
        <f t="shared" ca="1" si="37"/>
        <v>14.015754564386095</v>
      </c>
      <c r="AA85" s="24">
        <f t="shared" ca="1" si="37"/>
        <v>14.526434724562829</v>
      </c>
      <c r="AB85" s="24">
        <f t="shared" ca="1" si="37"/>
        <v>15.04965822197871</v>
      </c>
      <c r="AC85" s="24">
        <f t="shared" ca="1" si="37"/>
        <v>15.622054953870586</v>
      </c>
      <c r="AD85" s="24">
        <f t="shared" ca="1" si="37"/>
        <v>16.229482078107221</v>
      </c>
      <c r="AE85" s="24">
        <f t="shared" ca="1" si="37"/>
        <v>16.825830943312077</v>
      </c>
      <c r="AF85" s="24">
        <f t="shared" ca="1" si="37"/>
        <v>17.465811980354747</v>
      </c>
      <c r="AG85" s="24">
        <f t="shared" ca="1" si="37"/>
        <v>18.079754318962294</v>
      </c>
      <c r="AH85" s="24">
        <f t="shared" ca="1" si="37"/>
        <v>18.710373341390319</v>
      </c>
      <c r="AI85" s="24">
        <f t="shared" ca="1" si="37"/>
        <v>19.380244563362311</v>
      </c>
      <c r="AJ85" s="24">
        <f t="shared" ca="1" si="37"/>
        <v>20.019748015336869</v>
      </c>
      <c r="AK85" s="24">
        <f t="shared" ca="1" si="37"/>
        <v>20.66564072135662</v>
      </c>
      <c r="AL85" s="24">
        <f t="shared" ca="1" si="37"/>
        <v>21.319111855282713</v>
      </c>
      <c r="AM85" s="24">
        <f t="shared" ca="1" si="37"/>
        <v>24.412856561247615</v>
      </c>
      <c r="AN85" s="24">
        <f t="shared" ca="1" si="37"/>
        <v>27.471840819116569</v>
      </c>
      <c r="AO85" s="24">
        <f t="shared" ca="1" si="37"/>
        <v>27.471840819116569</v>
      </c>
      <c r="AP85" s="24">
        <f t="shared" ca="1" si="37"/>
        <v>27.471840819116569</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14.057505929991256</v>
      </c>
      <c r="L89" s="42">
        <f t="shared" si="38"/>
        <v>13.438355271639411</v>
      </c>
      <c r="M89" s="42">
        <f t="shared" si="38"/>
        <v>12.819204613287567</v>
      </c>
      <c r="N89" s="42">
        <f t="shared" si="38"/>
        <v>12.200053954935722</v>
      </c>
      <c r="O89" s="42">
        <f t="shared" si="38"/>
        <v>11.580903296583879</v>
      </c>
      <c r="P89" s="186">
        <f t="shared" ref="P89:AP89" ca="1" si="39">(($M$81*(1-P$75))+((P81-$M$81)*(1-P$76)))</f>
        <v>11.558725580423799</v>
      </c>
      <c r="Q89" s="186">
        <f t="shared" ca="1" si="39"/>
        <v>11.666943048019737</v>
      </c>
      <c r="R89" s="186">
        <f t="shared" ca="1" si="39"/>
        <v>12.139775194112724</v>
      </c>
      <c r="S89" s="186">
        <f t="shared" ca="1" si="39"/>
        <v>13.290180417659986</v>
      </c>
      <c r="T89" s="186">
        <f t="shared" ca="1" si="39"/>
        <v>13.05021904232547</v>
      </c>
      <c r="U89" s="186">
        <f t="shared" ca="1" si="39"/>
        <v>12.8255054230701</v>
      </c>
      <c r="V89" s="186">
        <f t="shared" ca="1" si="39"/>
        <v>12.572886118294996</v>
      </c>
      <c r="W89" s="186">
        <f t="shared" ca="1" si="39"/>
        <v>12.297569519040225</v>
      </c>
      <c r="X89" s="186">
        <f t="shared" ca="1" si="39"/>
        <v>11.975689220451594</v>
      </c>
      <c r="Y89" s="186">
        <f t="shared" ca="1" si="39"/>
        <v>11.641465689298517</v>
      </c>
      <c r="Z89" s="186">
        <f t="shared" ca="1" si="39"/>
        <v>11.373623778394798</v>
      </c>
      <c r="AA89" s="186">
        <f t="shared" ca="1" si="39"/>
        <v>11.042832891534628</v>
      </c>
      <c r="AB89" s="186">
        <f t="shared" ca="1" si="39"/>
        <v>10.69141647025717</v>
      </c>
      <c r="AC89" s="186">
        <f t="shared" ca="1" si="39"/>
        <v>10.583378994452199</v>
      </c>
      <c r="AD89" s="186">
        <f t="shared" ca="1" si="39"/>
        <v>10.450356906316937</v>
      </c>
      <c r="AE89" s="186">
        <f t="shared" ca="1" si="39"/>
        <v>10.319289248902269</v>
      </c>
      <c r="AF89" s="186">
        <f t="shared" ca="1" si="39"/>
        <v>10.178441630982167</v>
      </c>
      <c r="AG89" s="186">
        <f t="shared" ca="1" si="39"/>
        <v>10.036890464257269</v>
      </c>
      <c r="AH89" s="186">
        <f t="shared" ca="1" si="39"/>
        <v>9.8794336541643499</v>
      </c>
      <c r="AI89" s="186">
        <f t="shared" ca="1" si="39"/>
        <v>9.7057388920758516</v>
      </c>
      <c r="AJ89" s="186">
        <f t="shared" ca="1" si="39"/>
        <v>9.5364913987254756</v>
      </c>
      <c r="AK89" s="186">
        <f t="shared" ca="1" si="39"/>
        <v>9.3725268727915285</v>
      </c>
      <c r="AL89" s="186">
        <f t="shared" ca="1" si="39"/>
        <v>9.2066675073093176</v>
      </c>
      <c r="AM89" s="186">
        <f t="shared" ca="1" si="39"/>
        <v>8.3630192779044474</v>
      </c>
      <c r="AN89" s="186">
        <f ca="1">(($M$81*(1-AN$75))+((AN81-$M$81)*(1-AN$76)))</f>
        <v>7.4910990618861728</v>
      </c>
      <c r="AO89" s="186">
        <f t="shared" ca="1" si="39"/>
        <v>7.4910990618861728</v>
      </c>
      <c r="AP89" s="186">
        <f t="shared" ca="1" si="39"/>
        <v>7.4910990618861728</v>
      </c>
      <c r="AR89" s="186">
        <v>5.6509347274363675</v>
      </c>
    </row>
    <row r="90" spans="1:54">
      <c r="A90" s="313" t="s">
        <v>16</v>
      </c>
      <c r="B90" s="228"/>
      <c r="D90" s="186" t="str">
        <f>D82</f>
        <v>RMEH</v>
      </c>
      <c r="J90" s="42">
        <f t="shared" si="38"/>
        <v>13.162661948752438</v>
      </c>
      <c r="K90" s="42">
        <f t="shared" si="38"/>
        <v>13.128003260433498</v>
      </c>
      <c r="L90" s="42">
        <f t="shared" si="38"/>
        <v>13.093344572114558</v>
      </c>
      <c r="M90" s="42">
        <f t="shared" si="38"/>
        <v>13.058685883795617</v>
      </c>
      <c r="N90" s="42">
        <f t="shared" si="38"/>
        <v>13.024027195476677</v>
      </c>
      <c r="O90" s="42">
        <f t="shared" si="38"/>
        <v>12.989368507157737</v>
      </c>
      <c r="P90" s="186">
        <f t="shared" ref="P90:AP90" ca="1" si="40">(($M$82*(1-P$75))+((P82-$M$82)*(1-P$76)))</f>
        <v>13.339840024412242</v>
      </c>
      <c r="Q90" s="186">
        <f t="shared" ca="1" si="40"/>
        <v>13.700339432562368</v>
      </c>
      <c r="R90" s="186">
        <f t="shared" ca="1" si="40"/>
        <v>14.397333369523793</v>
      </c>
      <c r="S90" s="186">
        <f t="shared" ca="1" si="40"/>
        <v>13.029585775854214</v>
      </c>
      <c r="T90" s="186">
        <f t="shared" ca="1" si="40"/>
        <v>13.107342445283203</v>
      </c>
      <c r="U90" s="186">
        <f t="shared" ca="1" si="40"/>
        <v>13.14779718896555</v>
      </c>
      <c r="V90" s="186">
        <f t="shared" ca="1" si="40"/>
        <v>13.176757987947898</v>
      </c>
      <c r="W90" s="186">
        <f t="shared" ca="1" si="40"/>
        <v>13.122498277357661</v>
      </c>
      <c r="X90" s="186">
        <f t="shared" ca="1" si="40"/>
        <v>13.013837230804002</v>
      </c>
      <c r="Y90" s="186">
        <f t="shared" ca="1" si="40"/>
        <v>12.93672871067759</v>
      </c>
      <c r="Z90" s="186">
        <f t="shared" ca="1" si="40"/>
        <v>12.848706195277629</v>
      </c>
      <c r="AA90" s="186">
        <f t="shared" ca="1" si="40"/>
        <v>12.71867551934554</v>
      </c>
      <c r="AB90" s="186">
        <f t="shared" ca="1" si="40"/>
        <v>12.615356912213771</v>
      </c>
      <c r="AC90" s="186">
        <f t="shared" ca="1" si="40"/>
        <v>12.788054094662334</v>
      </c>
      <c r="AD90" s="186">
        <f t="shared" ca="1" si="40"/>
        <v>12.984102170838867</v>
      </c>
      <c r="AE90" s="186">
        <f t="shared" ca="1" si="40"/>
        <v>13.186421511949531</v>
      </c>
      <c r="AF90" s="186">
        <f t="shared" ca="1" si="40"/>
        <v>13.381789005017993</v>
      </c>
      <c r="AG90" s="186">
        <f t="shared" ca="1" si="40"/>
        <v>13.596827164079997</v>
      </c>
      <c r="AH90" s="186">
        <f t="shared" ca="1" si="40"/>
        <v>13.781439731045859</v>
      </c>
      <c r="AI90" s="186">
        <f t="shared" ca="1" si="40"/>
        <v>13.971712047097089</v>
      </c>
      <c r="AJ90" s="186">
        <f t="shared" ca="1" si="40"/>
        <v>14.174979491002674</v>
      </c>
      <c r="AK90" s="186">
        <f t="shared" ca="1" si="40"/>
        <v>14.367900625791208</v>
      </c>
      <c r="AL90" s="186">
        <f t="shared" ca="1" si="40"/>
        <v>14.561682086438871</v>
      </c>
      <c r="AM90" s="186">
        <f t="shared" ca="1" si="40"/>
        <v>15.449698193519506</v>
      </c>
      <c r="AN90" s="186">
        <f t="shared" ca="1" si="40"/>
        <v>16.199076764874977</v>
      </c>
      <c r="AO90" s="186">
        <f t="shared" ca="1" si="40"/>
        <v>16.199076764874977</v>
      </c>
      <c r="AP90" s="186">
        <f t="shared" ca="1" si="40"/>
        <v>16.199076764874977</v>
      </c>
      <c r="AR90" s="186">
        <v>15.965795038638294</v>
      </c>
    </row>
    <row r="91" spans="1:54">
      <c r="A91" s="313" t="s">
        <v>16</v>
      </c>
      <c r="B91" s="228"/>
      <c r="D91" s="186" t="str">
        <f>D83</f>
        <v>RHEH</v>
      </c>
      <c r="J91" s="42">
        <f t="shared" si="38"/>
        <v>7.0843020492948998</v>
      </c>
      <c r="K91" s="42">
        <f t="shared" si="38"/>
        <v>7.240077489250214</v>
      </c>
      <c r="L91" s="42">
        <f t="shared" si="38"/>
        <v>7.3958529292055282</v>
      </c>
      <c r="M91" s="42">
        <f t="shared" si="38"/>
        <v>7.5516283691608432</v>
      </c>
      <c r="N91" s="42">
        <f t="shared" si="38"/>
        <v>7.7074038091161574</v>
      </c>
      <c r="O91" s="42">
        <f t="shared" si="38"/>
        <v>7.8631792490714716</v>
      </c>
      <c r="P91" s="186">
        <f t="shared" ref="P91:AP91" ca="1" si="41">(($M$83*(1-P$75))+((P83-$M$83)*(1-P$76)))</f>
        <v>8.1538589715346124</v>
      </c>
      <c r="Q91" s="186">
        <f t="shared" ca="1" si="41"/>
        <v>8.2744381045001489</v>
      </c>
      <c r="R91" s="186">
        <f t="shared" ca="1" si="41"/>
        <v>6.9898142304352957</v>
      </c>
      <c r="S91" s="186">
        <f t="shared" ca="1" si="41"/>
        <v>6.9288902296703689</v>
      </c>
      <c r="T91" s="186">
        <f t="shared" ca="1" si="41"/>
        <v>6.86563656739101</v>
      </c>
      <c r="U91" s="186">
        <f t="shared" ca="1" si="41"/>
        <v>6.8000076724208069</v>
      </c>
      <c r="V91" s="186">
        <f t="shared" ca="1" si="41"/>
        <v>6.767926710624991</v>
      </c>
      <c r="W91" s="186">
        <f t="shared" ca="1" si="41"/>
        <v>6.8190252173213688</v>
      </c>
      <c r="X91" s="186">
        <f t="shared" ca="1" si="41"/>
        <v>6.9072499491334387</v>
      </c>
      <c r="Y91" s="186">
        <f t="shared" ca="1" si="41"/>
        <v>6.9752214437647506</v>
      </c>
      <c r="Z91" s="186">
        <f t="shared" ca="1" si="41"/>
        <v>6.9531493245902558</v>
      </c>
      <c r="AA91" s="186">
        <f t="shared" ca="1" si="41"/>
        <v>7.0349121064031328</v>
      </c>
      <c r="AB91" s="186">
        <f t="shared" ca="1" si="41"/>
        <v>7.1105371642933424</v>
      </c>
      <c r="AC91" s="186">
        <f t="shared" ca="1" si="41"/>
        <v>7.3809784045398006</v>
      </c>
      <c r="AD91" s="186">
        <f t="shared" ca="1" si="41"/>
        <v>7.6679705127842723</v>
      </c>
      <c r="AE91" s="186">
        <f t="shared" ca="1" si="41"/>
        <v>7.949728457475044</v>
      </c>
      <c r="AF91" s="186">
        <f t="shared" ca="1" si="41"/>
        <v>8.2521013672923011</v>
      </c>
      <c r="AG91" s="186">
        <f t="shared" ca="1" si="41"/>
        <v>8.5421717297558661</v>
      </c>
      <c r="AH91" s="186">
        <f t="shared" ca="1" si="41"/>
        <v>8.8401213528865927</v>
      </c>
      <c r="AI91" s="186">
        <f t="shared" ca="1" si="41"/>
        <v>9.1566165283163095</v>
      </c>
      <c r="AJ91" s="186">
        <f t="shared" ca="1" si="41"/>
        <v>9.4587637927185124</v>
      </c>
      <c r="AK91" s="186">
        <f t="shared" ca="1" si="41"/>
        <v>9.763929798654269</v>
      </c>
      <c r="AL91" s="186">
        <f t="shared" ca="1" si="41"/>
        <v>10.07267639708456</v>
      </c>
      <c r="AM91" s="186">
        <f t="shared" ca="1" si="41"/>
        <v>11.53438312717314</v>
      </c>
      <c r="AN91" s="186">
        <f t="shared" ca="1" si="41"/>
        <v>12.979666530273953</v>
      </c>
      <c r="AO91" s="186">
        <f t="shared" ca="1" si="41"/>
        <v>12.979666530273953</v>
      </c>
      <c r="AP91" s="186">
        <f t="shared" ca="1" si="41"/>
        <v>12.979666530273953</v>
      </c>
      <c r="AR91" s="186">
        <v>15.624866478724483</v>
      </c>
    </row>
    <row r="92" spans="1:54">
      <c r="A92" s="313" t="s">
        <v>16</v>
      </c>
      <c r="B92" s="228"/>
      <c r="D92" s="186" t="str">
        <f>D84</f>
        <v>RMEO</v>
      </c>
      <c r="I92" s="313">
        <v>0.1</v>
      </c>
      <c r="J92" s="42">
        <f t="shared" si="38"/>
        <v>5.817816552719238</v>
      </c>
      <c r="K92" s="42">
        <f t="shared" si="38"/>
        <v>6.4222279709223784</v>
      </c>
      <c r="L92" s="42">
        <f t="shared" si="38"/>
        <v>7.0266393891255188</v>
      </c>
      <c r="M92" s="42">
        <f t="shared" si="38"/>
        <v>7.6310508073286591</v>
      </c>
      <c r="N92" s="42">
        <f t="shared" si="38"/>
        <v>8.2354622255317995</v>
      </c>
      <c r="O92" s="42">
        <f t="shared" si="38"/>
        <v>8.8398736437349399</v>
      </c>
      <c r="P92" s="186">
        <f ca="1">OFFSET(P$33,$BB117,$J$96)/OFFSET(O$33,$BB117,$J$96)*O117</f>
        <v>9.0783859260333966</v>
      </c>
      <c r="Q92" s="186">
        <f t="shared" ref="Q92:AP92" ca="1" si="42">(($M$84*(1-Q$75*$I$92))+((Q84-$M$84)*(1-Q$76*$I$92)))</f>
        <v>9.3237226577561341</v>
      </c>
      <c r="R92" s="186">
        <f t="shared" ca="1" si="42"/>
        <v>9.7980596765106007</v>
      </c>
      <c r="S92" s="186">
        <f t="shared" ca="1" si="42"/>
        <v>9.0301111142403609</v>
      </c>
      <c r="T92" s="186">
        <f t="shared" ca="1" si="42"/>
        <v>9.2546664503766909</v>
      </c>
      <c r="U92" s="186">
        <f t="shared" ca="1" si="42"/>
        <v>9.4617081183349399</v>
      </c>
      <c r="V92" s="186">
        <f t="shared" ca="1" si="42"/>
        <v>9.6691975590821748</v>
      </c>
      <c r="W92" s="186">
        <f t="shared" ca="1" si="42"/>
        <v>9.8235221564354003</v>
      </c>
      <c r="X92" s="186">
        <f t="shared" ca="1" si="42"/>
        <v>9.9434630080994459</v>
      </c>
      <c r="Y92" s="186">
        <f t="shared" ca="1" si="42"/>
        <v>10.093945464673734</v>
      </c>
      <c r="Z92" s="186">
        <f t="shared" ca="1" si="42"/>
        <v>10.243142869943986</v>
      </c>
      <c r="AA92" s="186">
        <f t="shared" ca="1" si="42"/>
        <v>10.36567391254451</v>
      </c>
      <c r="AB92" s="186">
        <f t="shared" ca="1" si="42"/>
        <v>10.517043014145912</v>
      </c>
      <c r="AC92" s="186">
        <f t="shared" ca="1" si="42"/>
        <v>10.661015452569345</v>
      </c>
      <c r="AD92" s="186">
        <f t="shared" ca="1" si="42"/>
        <v>10.824454827637119</v>
      </c>
      <c r="AE92" s="186">
        <f t="shared" ca="1" si="42"/>
        <v>10.993122367355671</v>
      </c>
      <c r="AF92" s="186">
        <f t="shared" ca="1" si="42"/>
        <v>11.155994360789135</v>
      </c>
      <c r="AG92" s="186">
        <f t="shared" ca="1" si="42"/>
        <v>11.335265195873339</v>
      </c>
      <c r="AH92" s="186">
        <f t="shared" ca="1" si="42"/>
        <v>11.489171131412277</v>
      </c>
      <c r="AI92" s="186">
        <f t="shared" ca="1" si="42"/>
        <v>11.647795429261079</v>
      </c>
      <c r="AJ92" s="186">
        <f t="shared" ca="1" si="42"/>
        <v>11.817253373717712</v>
      </c>
      <c r="AK92" s="186">
        <f t="shared" ca="1" si="42"/>
        <v>11.978085911950894</v>
      </c>
      <c r="AL92" s="186">
        <f t="shared" ca="1" si="42"/>
        <v>12.139635677935111</v>
      </c>
      <c r="AM92" s="186">
        <f t="shared" ca="1" si="42"/>
        <v>12.8799479545049</v>
      </c>
      <c r="AN92" s="186">
        <f t="shared" ca="1" si="42"/>
        <v>13.504682294061661</v>
      </c>
      <c r="AO92" s="186">
        <f t="shared" ca="1" si="42"/>
        <v>13.504682294061661</v>
      </c>
      <c r="AP92" s="186">
        <f t="shared" ca="1" si="42"/>
        <v>13.504682294061661</v>
      </c>
      <c r="AR92" s="186">
        <v>12.91511152465643</v>
      </c>
    </row>
    <row r="93" spans="1:54">
      <c r="A93" s="313" t="s">
        <v>16</v>
      </c>
      <c r="B93" s="228"/>
      <c r="D93" s="186" t="str">
        <f>D85</f>
        <v>RHEO</v>
      </c>
      <c r="I93" s="313">
        <v>0.1</v>
      </c>
      <c r="J93" s="42">
        <f t="shared" si="38"/>
        <v>11.690422995158354</v>
      </c>
      <c r="K93" s="42">
        <f t="shared" si="38"/>
        <v>12.015161921323832</v>
      </c>
      <c r="L93" s="42">
        <f t="shared" si="38"/>
        <v>12.339900847489311</v>
      </c>
      <c r="M93" s="42">
        <f t="shared" si="38"/>
        <v>12.664639773654788</v>
      </c>
      <c r="N93" s="42">
        <f t="shared" si="38"/>
        <v>12.989378699820266</v>
      </c>
      <c r="O93" s="42">
        <f t="shared" si="38"/>
        <v>13.314117625985745</v>
      </c>
      <c r="P93" s="186">
        <f ca="1">(($M$85*(1-P$75))+((P85-$M$85)*(1-P$76)))</f>
        <v>13.806303279367631</v>
      </c>
      <c r="Q93" s="186">
        <f t="shared" ref="Q93:AP93" ca="1" si="43">(($M$85*(1-Q$75*$I$93))+((Q85-$M$85)*(1-Q$76*$I$93)))</f>
        <v>14.010470666208278</v>
      </c>
      <c r="R93" s="186">
        <f t="shared" ca="1" si="43"/>
        <v>11.835315703733189</v>
      </c>
      <c r="S93" s="186">
        <f t="shared" ca="1" si="43"/>
        <v>11.94764638358857</v>
      </c>
      <c r="T93" s="186">
        <f t="shared" ca="1" si="43"/>
        <v>12.060994772317265</v>
      </c>
      <c r="U93" s="186">
        <f t="shared" ca="1" si="43"/>
        <v>12.175369413699546</v>
      </c>
      <c r="V93" s="186">
        <f t="shared" ca="1" si="43"/>
        <v>12.356449695501988</v>
      </c>
      <c r="W93" s="186">
        <f t="shared" ca="1" si="43"/>
        <v>12.700744960579483</v>
      </c>
      <c r="X93" s="186">
        <f t="shared" ca="1" si="43"/>
        <v>13.130874721344391</v>
      </c>
      <c r="Y93" s="186">
        <f t="shared" ca="1" si="43"/>
        <v>13.540998096036974</v>
      </c>
      <c r="Z93" s="186">
        <f t="shared" ca="1" si="43"/>
        <v>13.791502491355915</v>
      </c>
      <c r="AA93" s="186">
        <f t="shared" ca="1" si="43"/>
        <v>14.264958899520698</v>
      </c>
      <c r="AB93" s="186">
        <f t="shared" ca="1" si="43"/>
        <v>14.748665057539135</v>
      </c>
      <c r="AC93" s="186">
        <f t="shared" ca="1" si="43"/>
        <v>15.309613854793175</v>
      </c>
      <c r="AD93" s="186">
        <f t="shared" ca="1" si="43"/>
        <v>15.904892436545076</v>
      </c>
      <c r="AE93" s="186">
        <f t="shared" ca="1" si="43"/>
        <v>16.489314324445836</v>
      </c>
      <c r="AF93" s="186">
        <f t="shared" ca="1" si="43"/>
        <v>17.116495740747652</v>
      </c>
      <c r="AG93" s="186">
        <f t="shared" ca="1" si="43"/>
        <v>17.718159232583048</v>
      </c>
      <c r="AH93" s="186">
        <f t="shared" ca="1" si="43"/>
        <v>18.336165874562514</v>
      </c>
      <c r="AI93" s="186">
        <f t="shared" ca="1" si="43"/>
        <v>18.992639672095066</v>
      </c>
      <c r="AJ93" s="186">
        <f t="shared" ca="1" si="43"/>
        <v>19.619353055030132</v>
      </c>
      <c r="AK93" s="186">
        <f t="shared" ca="1" si="43"/>
        <v>20.252327906929487</v>
      </c>
      <c r="AL93" s="186">
        <f t="shared" ca="1" si="43"/>
        <v>20.892729618177057</v>
      </c>
      <c r="AM93" s="186">
        <f t="shared" ca="1" si="43"/>
        <v>23.924599430022663</v>
      </c>
      <c r="AN93" s="186">
        <f t="shared" ca="1" si="43"/>
        <v>26.92240400273424</v>
      </c>
      <c r="AO93" s="186">
        <f t="shared" ca="1" si="43"/>
        <v>26.92240400273424</v>
      </c>
      <c r="AP93" s="186">
        <f t="shared" ca="1" si="43"/>
        <v>26.92240400273424</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12.554201778957184</v>
      </c>
      <c r="L99" s="24">
        <f t="shared" si="45"/>
        <v>14.432531587117143</v>
      </c>
      <c r="M99" s="24">
        <f t="shared" si="45"/>
        <v>16.310861395277104</v>
      </c>
      <c r="N99" s="24">
        <f t="shared" si="45"/>
        <v>18.189191203437066</v>
      </c>
      <c r="O99" s="24">
        <f>'[5]TS BYDem'!O10</f>
        <v>20.067521011597027</v>
      </c>
      <c r="P99" s="24">
        <f t="shared" ref="P99:AP99" ca="1" si="46">OFFSET(P$21,$BB99,$J$96)/OFFSET(O$21,$BB99,$J$96)*O99</f>
        <v>20.029091212674267</v>
      </c>
      <c r="Q99" s="24">
        <f t="shared" ca="1" si="46"/>
        <v>20.216611671932736</v>
      </c>
      <c r="R99" s="24">
        <f t="shared" ca="1" si="46"/>
        <v>21.035940595046917</v>
      </c>
      <c r="S99" s="24">
        <f t="shared" ca="1" si="46"/>
        <v>23.499363119273795</v>
      </c>
      <c r="T99" s="24">
        <f t="shared" ca="1" si="46"/>
        <v>23.55580005748385</v>
      </c>
      <c r="U99" s="24">
        <f t="shared" ca="1" si="46"/>
        <v>23.642746530552202</v>
      </c>
      <c r="V99" s="24">
        <f t="shared" ca="1" si="46"/>
        <v>23.680913187875888</v>
      </c>
      <c r="W99" s="24">
        <f t="shared" ca="1" si="46"/>
        <v>23.677075996472599</v>
      </c>
      <c r="X99" s="24">
        <f t="shared" ca="1" si="46"/>
        <v>23.581375628125109</v>
      </c>
      <c r="Y99" s="24">
        <f t="shared" ca="1" si="46"/>
        <v>23.456353738178318</v>
      </c>
      <c r="Z99" s="24">
        <f t="shared" ca="1" si="46"/>
        <v>23.462315123621632</v>
      </c>
      <c r="AA99" s="24">
        <f t="shared" ca="1" si="46"/>
        <v>23.335544501239369</v>
      </c>
      <c r="AB99" s="24">
        <f t="shared" ca="1" si="46"/>
        <v>23.157760146817314</v>
      </c>
      <c r="AC99" s="24">
        <f t="shared" ca="1" si="46"/>
        <v>22.923749437523622</v>
      </c>
      <c r="AD99" s="24">
        <f t="shared" ca="1" si="46"/>
        <v>22.635621702547169</v>
      </c>
      <c r="AE99" s="24">
        <f t="shared" ca="1" si="46"/>
        <v>22.351727292310887</v>
      </c>
      <c r="AF99" s="24">
        <f t="shared" ca="1" si="46"/>
        <v>22.046649348511934</v>
      </c>
      <c r="AG99" s="24">
        <f t="shared" ca="1" si="46"/>
        <v>21.740047507994682</v>
      </c>
      <c r="AH99" s="24">
        <f t="shared" ca="1" si="46"/>
        <v>21.398993817704095</v>
      </c>
      <c r="AI99" s="24">
        <f t="shared" ca="1" si="46"/>
        <v>21.022768492426199</v>
      </c>
      <c r="AJ99" s="24">
        <f t="shared" ca="1" si="46"/>
        <v>20.656176014492001</v>
      </c>
      <c r="AK99" s="24">
        <f t="shared" ca="1" si="46"/>
        <v>20.3010265191255</v>
      </c>
      <c r="AL99" s="24">
        <f t="shared" ca="1" si="46"/>
        <v>19.941772774345697</v>
      </c>
      <c r="AM99" s="24">
        <f t="shared" ca="1" si="46"/>
        <v>18.11441870959705</v>
      </c>
      <c r="AN99" s="24">
        <f t="shared" ca="1" si="46"/>
        <v>16.225827119709557</v>
      </c>
      <c r="AO99" s="24">
        <f t="shared" ca="1" si="46"/>
        <v>16.225827119709557</v>
      </c>
      <c r="AP99" s="24">
        <f t="shared" ca="1" si="46"/>
        <v>16.225827119709557</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4.5708972638273712E-2</v>
      </c>
      <c r="L100" s="24">
        <f t="shared" si="45"/>
        <v>4.3988077998250004E-2</v>
      </c>
      <c r="M100" s="24">
        <f t="shared" si="45"/>
        <v>4.2267183358226296E-2</v>
      </c>
      <c r="N100" s="24">
        <f t="shared" si="45"/>
        <v>4.0546288718202587E-2</v>
      </c>
      <c r="O100" s="24">
        <f>'[5]TS BYDem'!O11</f>
        <v>3.8825394078178879E-2</v>
      </c>
      <c r="P100" s="24">
        <f t="shared" ref="P100:AP100" ca="1" si="47">OFFSET(P$21,$BB100,$J$96)/OFFSET(O$21,$BB100,$J$96)*O100</f>
        <v>3.875104248853016E-2</v>
      </c>
      <c r="Q100" s="24">
        <f t="shared" ca="1" si="47"/>
        <v>3.911384543385777E-2</v>
      </c>
      <c r="R100" s="24">
        <f t="shared" ca="1" si="47"/>
        <v>4.0699032179204869E-2</v>
      </c>
      <c r="S100" s="24">
        <f t="shared" ca="1" si="47"/>
        <v>4.5465109176403395E-2</v>
      </c>
      <c r="T100" s="24">
        <f t="shared" ca="1" si="47"/>
        <v>4.5574299861456363E-2</v>
      </c>
      <c r="U100" s="24">
        <f t="shared" ca="1" si="47"/>
        <v>4.5742518500850621E-2</v>
      </c>
      <c r="V100" s="24">
        <f t="shared" ca="1" si="47"/>
        <v>4.5816360980466445E-2</v>
      </c>
      <c r="W100" s="24">
        <f t="shared" ca="1" si="47"/>
        <v>4.5808937020710781E-2</v>
      </c>
      <c r="X100" s="24">
        <f t="shared" ca="1" si="47"/>
        <v>4.5623781888077759E-2</v>
      </c>
      <c r="Y100" s="24">
        <f t="shared" ca="1" si="47"/>
        <v>4.5381897295417924E-2</v>
      </c>
      <c r="Z100" s="24">
        <f t="shared" ca="1" si="47"/>
        <v>4.5393431013955196E-2</v>
      </c>
      <c r="AA100" s="24">
        <f t="shared" ca="1" si="47"/>
        <v>4.5148163082321641E-2</v>
      </c>
      <c r="AB100" s="24">
        <f t="shared" ca="1" si="47"/>
        <v>4.4804196948319247E-2</v>
      </c>
      <c r="AC100" s="24">
        <f t="shared" ca="1" si="47"/>
        <v>4.4351447552836307E-2</v>
      </c>
      <c r="AD100" s="24">
        <f t="shared" ca="1" si="47"/>
        <v>4.3793995895063074E-2</v>
      </c>
      <c r="AE100" s="24">
        <f t="shared" ca="1" si="47"/>
        <v>4.3244734611238032E-2</v>
      </c>
      <c r="AF100" s="24">
        <f t="shared" ca="1" si="47"/>
        <v>4.2654488741521002E-2</v>
      </c>
      <c r="AG100" s="24">
        <f t="shared" ca="1" si="47"/>
        <v>4.2061294531020463E-2</v>
      </c>
      <c r="AH100" s="24">
        <f t="shared" ca="1" si="47"/>
        <v>4.1401445019977376E-2</v>
      </c>
      <c r="AI100" s="24">
        <f t="shared" ca="1" si="47"/>
        <v>4.0673547612636231E-2</v>
      </c>
      <c r="AJ100" s="24">
        <f t="shared" ca="1" si="47"/>
        <v>3.9964287240432508E-2</v>
      </c>
      <c r="AK100" s="24">
        <f t="shared" ca="1" si="47"/>
        <v>3.9277166040643942E-2</v>
      </c>
      <c r="AL100" s="24">
        <f t="shared" ca="1" si="47"/>
        <v>3.8582104193838014E-2</v>
      </c>
      <c r="AM100" s="24">
        <f t="shared" ca="1" si="47"/>
        <v>3.504665297177488E-2</v>
      </c>
      <c r="AN100" s="24">
        <f t="shared" ca="1" si="47"/>
        <v>3.1392723187037563E-2</v>
      </c>
      <c r="AO100" s="24">
        <f t="shared" ca="1" si="47"/>
        <v>3.1392723187037563E-2</v>
      </c>
      <c r="AP100" s="24">
        <f t="shared" ca="1" si="47"/>
        <v>3.1392723187037563E-2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10.60286164041378</v>
      </c>
      <c r="L101" s="24">
        <f t="shared" si="45"/>
        <v>11.148583550667752</v>
      </c>
      <c r="M101" s="24">
        <f t="shared" si="45"/>
        <v>11.694305460921722</v>
      </c>
      <c r="N101" s="24">
        <f t="shared" si="45"/>
        <v>12.240027371175692</v>
      </c>
      <c r="O101" s="24">
        <f>'[5]TS BYDem'!O12</f>
        <v>12.785749281429664</v>
      </c>
      <c r="P101" s="24">
        <f t="shared" ref="P101:AP101" ca="1" si="48">OFFSET(P$21,$BB101,$J$96)/OFFSET(O$21,$BB101,$J$96)*O101</f>
        <v>12.761264255417823</v>
      </c>
      <c r="Q101" s="24">
        <f t="shared" ca="1" si="48"/>
        <v>12.88074037684965</v>
      </c>
      <c r="R101" s="24">
        <f t="shared" ca="1" si="48"/>
        <v>13.402764705809254</v>
      </c>
      <c r="S101" s="24">
        <f t="shared" ca="1" si="48"/>
        <v>14.972301010307925</v>
      </c>
      <c r="T101" s="24">
        <f t="shared" ca="1" si="48"/>
        <v>15.008259041284859</v>
      </c>
      <c r="U101" s="24">
        <f t="shared" ca="1" si="48"/>
        <v>15.063655809271999</v>
      </c>
      <c r="V101" s="24">
        <f t="shared" ca="1" si="48"/>
        <v>15.087973178177151</v>
      </c>
      <c r="W101" s="24">
        <f t="shared" ca="1" si="48"/>
        <v>15.085528363633344</v>
      </c>
      <c r="X101" s="24">
        <f t="shared" ca="1" si="48"/>
        <v>15.024554169804203</v>
      </c>
      <c r="Y101" s="24">
        <f t="shared" ca="1" si="48"/>
        <v>14.944898165526126</v>
      </c>
      <c r="Z101" s="24">
        <f t="shared" ca="1" si="48"/>
        <v>14.948696381539163</v>
      </c>
      <c r="AA101" s="24">
        <f t="shared" ca="1" si="48"/>
        <v>14.867926196069133</v>
      </c>
      <c r="AB101" s="24">
        <f t="shared" ca="1" si="48"/>
        <v>14.754653301998779</v>
      </c>
      <c r="AC101" s="24">
        <f t="shared" ca="1" si="48"/>
        <v>14.605556547274087</v>
      </c>
      <c r="AD101" s="24">
        <f t="shared" ca="1" si="48"/>
        <v>14.42197986242566</v>
      </c>
      <c r="AE101" s="24">
        <f t="shared" ca="1" si="48"/>
        <v>14.241100383112656</v>
      </c>
      <c r="AF101" s="24">
        <f t="shared" ca="1" si="48"/>
        <v>14.046724102233053</v>
      </c>
      <c r="AG101" s="24">
        <f t="shared" ca="1" si="48"/>
        <v>13.85137689119423</v>
      </c>
      <c r="AH101" s="24">
        <f t="shared" ca="1" si="48"/>
        <v>13.634079150579344</v>
      </c>
      <c r="AI101" s="24">
        <f t="shared" ca="1" si="48"/>
        <v>13.394372278985808</v>
      </c>
      <c r="AJ101" s="24">
        <f t="shared" ca="1" si="48"/>
        <v>13.160802845640454</v>
      </c>
      <c r="AK101" s="24">
        <f t="shared" ca="1" si="48"/>
        <v>12.934524153690502</v>
      </c>
      <c r="AL101" s="24">
        <f t="shared" ca="1" si="48"/>
        <v>12.705630494801852</v>
      </c>
      <c r="AM101" s="24">
        <f t="shared" ca="1" si="48"/>
        <v>11.54135659635792</v>
      </c>
      <c r="AN101" s="24">
        <f t="shared" ca="1" si="48"/>
        <v>10.338066037979356</v>
      </c>
      <c r="AO101" s="24">
        <f t="shared" ca="1" si="48"/>
        <v>10.338066037979356</v>
      </c>
      <c r="AP101" s="24">
        <f t="shared" ca="1" si="48"/>
        <v>10.338066037979356</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14.057505929991256</v>
      </c>
      <c r="L102" s="24">
        <f t="shared" si="45"/>
        <v>13.438355271639411</v>
      </c>
      <c r="M102" s="24">
        <f t="shared" si="45"/>
        <v>12.819204613287567</v>
      </c>
      <c r="N102" s="24">
        <f t="shared" si="45"/>
        <v>12.200053954935722</v>
      </c>
      <c r="O102" s="24">
        <f>'[5]TS BYDem'!O13</f>
        <v>11.580903296583879</v>
      </c>
      <c r="P102" s="24">
        <f ca="1">IF(OR($E$78=1,$E$78=2,$E$78=3), P89,P81)</f>
        <v>11.558725580423799</v>
      </c>
      <c r="Q102" s="24">
        <f t="shared" ref="Q102:AN102" ca="1" si="50">IF(OR($E$78=1,$E$78=2,$E$78=3), Q89,Q81)</f>
        <v>11.666943048019737</v>
      </c>
      <c r="R102" s="24">
        <f t="shared" ca="1" si="50"/>
        <v>12.139775194112724</v>
      </c>
      <c r="S102" s="24">
        <f t="shared" ca="1" si="50"/>
        <v>13.561408589448964</v>
      </c>
      <c r="T102" s="24">
        <f t="shared" ca="1" si="50"/>
        <v>13.593978169089031</v>
      </c>
      <c r="U102" s="24">
        <f t="shared" ca="1" si="50"/>
        <v>13.644154705393724</v>
      </c>
      <c r="V102" s="24">
        <f t="shared" ca="1" si="50"/>
        <v>13.666180563364124</v>
      </c>
      <c r="W102" s="24">
        <f t="shared" ca="1" si="50"/>
        <v>13.663966132266916</v>
      </c>
      <c r="X102" s="24">
        <f t="shared" ca="1" si="50"/>
        <v>13.608737750513173</v>
      </c>
      <c r="Y102" s="24">
        <f t="shared" ca="1" si="50"/>
        <v>13.536588010812229</v>
      </c>
      <c r="Z102" s="24">
        <f t="shared" ca="1" si="50"/>
        <v>13.540028307612856</v>
      </c>
      <c r="AA102" s="24">
        <f t="shared" ca="1" si="50"/>
        <v>13.466869379920276</v>
      </c>
      <c r="AB102" s="24">
        <f t="shared" ca="1" si="50"/>
        <v>13.364270587821462</v>
      </c>
      <c r="AC102" s="24">
        <f t="shared" ca="1" si="50"/>
        <v>13.229223743065246</v>
      </c>
      <c r="AD102" s="24">
        <f t="shared" ca="1" si="50"/>
        <v>13.062946132896171</v>
      </c>
      <c r="AE102" s="24">
        <f t="shared" ca="1" si="50"/>
        <v>12.899111561127835</v>
      </c>
      <c r="AF102" s="24">
        <f t="shared" ca="1" si="50"/>
        <v>12.723052038727706</v>
      </c>
      <c r="AG102" s="24">
        <f t="shared" ca="1" si="50"/>
        <v>12.546113080321584</v>
      </c>
      <c r="AH102" s="24">
        <f t="shared" ca="1" si="50"/>
        <v>12.349292067705436</v>
      </c>
      <c r="AI102" s="24">
        <f t="shared" ca="1" si="50"/>
        <v>12.132173615094812</v>
      </c>
      <c r="AJ102" s="24">
        <f t="shared" ca="1" si="50"/>
        <v>11.920614248406842</v>
      </c>
      <c r="AK102" s="24">
        <f t="shared" ca="1" si="50"/>
        <v>11.71565859098941</v>
      </c>
      <c r="AL102" s="24">
        <f t="shared" ca="1" si="50"/>
        <v>11.508334384136646</v>
      </c>
      <c r="AM102" s="24">
        <f t="shared" ca="1" si="50"/>
        <v>10.453774097380558</v>
      </c>
      <c r="AN102" s="24">
        <f t="shared" ca="1" si="50"/>
        <v>9.3638738273577147</v>
      </c>
      <c r="AO102" s="24">
        <f t="shared" ref="AO102:AP102" ca="1" si="51">IF($E$78=1, AO89,AO81)</f>
        <v>9.3638738273577147</v>
      </c>
      <c r="AP102" s="24">
        <f t="shared" ca="1" si="51"/>
        <v>9.3638738273577147</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6.0134622186835083</v>
      </c>
      <c r="L104" s="24">
        <f t="shared" si="45"/>
        <v>6.3605871333567281</v>
      </c>
      <c r="M104" s="24">
        <f t="shared" si="45"/>
        <v>6.7077120480299488</v>
      </c>
      <c r="N104" s="24">
        <f t="shared" si="45"/>
        <v>7.0548369627031686</v>
      </c>
      <c r="O104" s="24">
        <f>'[5]TS BYDem'!O15</f>
        <v>7.4019618773763893</v>
      </c>
      <c r="P104" s="24">
        <f t="shared" ref="P104:AP104" ca="1" si="53">OFFSET(P$21,$BB104,$J$96)/OFFSET(O$21,$BB104,$J$96)*O104</f>
        <v>7.3877869373617697</v>
      </c>
      <c r="Q104" s="24">
        <f t="shared" ca="1" si="53"/>
        <v>7.4569543890792565</v>
      </c>
      <c r="R104" s="24">
        <f t="shared" ca="1" si="53"/>
        <v>7.7591661794851694</v>
      </c>
      <c r="S104" s="24">
        <f t="shared" ca="1" si="53"/>
        <v>8.6678065442646623</v>
      </c>
      <c r="T104" s="24">
        <f t="shared" ca="1" si="53"/>
        <v>8.6886234685307571</v>
      </c>
      <c r="U104" s="24">
        <f t="shared" ca="1" si="53"/>
        <v>8.7206939210122734</v>
      </c>
      <c r="V104" s="24">
        <f t="shared" ca="1" si="53"/>
        <v>8.7347718005038928</v>
      </c>
      <c r="W104" s="24">
        <f t="shared" ca="1" si="53"/>
        <v>8.7333564416029645</v>
      </c>
      <c r="X104" s="24">
        <f t="shared" ca="1" si="53"/>
        <v>8.6980570900911545</v>
      </c>
      <c r="Y104" s="24">
        <f t="shared" ca="1" si="53"/>
        <v>8.6519424124142805</v>
      </c>
      <c r="Z104" s="24">
        <f t="shared" ca="1" si="53"/>
        <v>8.654141286294232</v>
      </c>
      <c r="AA104" s="24">
        <f t="shared" ca="1" si="53"/>
        <v>8.6073815837130052</v>
      </c>
      <c r="AB104" s="24">
        <f t="shared" ca="1" si="53"/>
        <v>8.5418053217987637</v>
      </c>
      <c r="AC104" s="24">
        <f t="shared" ca="1" si="53"/>
        <v>8.4554898098783458</v>
      </c>
      <c r="AD104" s="24">
        <f t="shared" ca="1" si="53"/>
        <v>8.3492130799883899</v>
      </c>
      <c r="AE104" s="24">
        <f t="shared" ca="1" si="53"/>
        <v>8.2444978239009625</v>
      </c>
      <c r="AF104" s="24">
        <f t="shared" ca="1" si="53"/>
        <v>8.1319689615505393</v>
      </c>
      <c r="AG104" s="24">
        <f t="shared" ca="1" si="53"/>
        <v>8.0188780055858935</v>
      </c>
      <c r="AH104" s="24">
        <f t="shared" ca="1" si="53"/>
        <v>7.8930793874002907</v>
      </c>
      <c r="AI104" s="24">
        <f t="shared" ca="1" si="53"/>
        <v>7.7543076121819574</v>
      </c>
      <c r="AJ104" s="24">
        <f t="shared" ca="1" si="53"/>
        <v>7.6190889399486634</v>
      </c>
      <c r="AK104" s="24">
        <f t="shared" ca="1" si="53"/>
        <v>7.4880910441969606</v>
      </c>
      <c r="AL104" s="24">
        <f t="shared" ca="1" si="53"/>
        <v>7.3555792844420775</v>
      </c>
      <c r="AM104" s="24">
        <f t="shared" ca="1" si="53"/>
        <v>6.6815545697839189</v>
      </c>
      <c r="AN104" s="24">
        <f t="shared" ca="1" si="53"/>
        <v>5.9849422207946112</v>
      </c>
      <c r="AO104" s="24">
        <f t="shared" ca="1" si="53"/>
        <v>5.9849422207946112</v>
      </c>
      <c r="AP104" s="24">
        <f t="shared" ca="1" si="53"/>
        <v>5.9849422207946112</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1.68695064602372</v>
      </c>
      <c r="L105" s="24">
        <f t="shared" si="45"/>
        <v>1.9386801389125154</v>
      </c>
      <c r="M105" s="24">
        <f t="shared" si="45"/>
        <v>2.1904096318013111</v>
      </c>
      <c r="N105" s="24">
        <f t="shared" si="45"/>
        <v>2.4421391246901063</v>
      </c>
      <c r="O105" s="24">
        <f>'[5]TS BYDem'!O16</f>
        <v>2.6938686175789019</v>
      </c>
      <c r="P105" s="24">
        <f t="shared" ref="P105:AP105" ca="1" si="54">OFFSET(P$21,$BB105,$J$96)/OFFSET(O$21,$BB105,$J$96)*O105</f>
        <v>2.6887097925681762</v>
      </c>
      <c r="Q105" s="24">
        <f t="shared" ca="1" si="54"/>
        <v>2.7138825819754198</v>
      </c>
      <c r="R105" s="24">
        <f t="shared" ca="1" si="54"/>
        <v>2.8238694843026422</v>
      </c>
      <c r="S105" s="24">
        <f t="shared" ca="1" si="54"/>
        <v>3.1545598882651826</v>
      </c>
      <c r="T105" s="24">
        <f t="shared" ca="1" si="54"/>
        <v>3.1621359957788333</v>
      </c>
      <c r="U105" s="24">
        <f t="shared" ca="1" si="54"/>
        <v>3.173807710240856</v>
      </c>
      <c r="V105" s="24">
        <f t="shared" ca="1" si="54"/>
        <v>3.1789312110630426</v>
      </c>
      <c r="W105" s="24">
        <f t="shared" ca="1" si="54"/>
        <v>3.1784161056100575</v>
      </c>
      <c r="X105" s="24">
        <f t="shared" ca="1" si="54"/>
        <v>3.1655692662404582</v>
      </c>
      <c r="Y105" s="24">
        <f t="shared" ca="1" si="54"/>
        <v>3.1487862990945197</v>
      </c>
      <c r="Z105" s="24">
        <f t="shared" ca="1" si="54"/>
        <v>3.1495865568420389</v>
      </c>
      <c r="AA105" s="24">
        <f t="shared" ca="1" si="54"/>
        <v>3.1325688394533704</v>
      </c>
      <c r="AB105" s="24">
        <f t="shared" ca="1" si="54"/>
        <v>3.108703026989672</v>
      </c>
      <c r="AC105" s="24">
        <f t="shared" ca="1" si="54"/>
        <v>3.0772893757679114</v>
      </c>
      <c r="AD105" s="24">
        <f t="shared" ca="1" si="54"/>
        <v>3.0386110426216</v>
      </c>
      <c r="AE105" s="24">
        <f t="shared" ca="1" si="54"/>
        <v>3.0005009919581611</v>
      </c>
      <c r="AF105" s="24">
        <f t="shared" ca="1" si="54"/>
        <v>2.9595472588966358</v>
      </c>
      <c r="AG105" s="24">
        <f t="shared" ca="1" si="54"/>
        <v>2.9183889575905582</v>
      </c>
      <c r="AH105" s="24">
        <f t="shared" ca="1" si="54"/>
        <v>2.8726058320788255</v>
      </c>
      <c r="AI105" s="24">
        <f t="shared" ca="1" si="54"/>
        <v>2.822101258229428</v>
      </c>
      <c r="AJ105" s="24">
        <f t="shared" ca="1" si="54"/>
        <v>2.7728898000141</v>
      </c>
      <c r="AK105" s="24">
        <f t="shared" ca="1" si="54"/>
        <v>2.7252144503999696</v>
      </c>
      <c r="AL105" s="24">
        <f t="shared" ca="1" si="54"/>
        <v>2.6769881454044131</v>
      </c>
      <c r="AM105" s="24">
        <f t="shared" ca="1" si="54"/>
        <v>2.4316837171500798</v>
      </c>
      <c r="AN105" s="24">
        <f t="shared" ca="1" si="54"/>
        <v>2.1781587494930768</v>
      </c>
      <c r="AO105" s="24">
        <f t="shared" ca="1" si="54"/>
        <v>2.1781587494930768</v>
      </c>
      <c r="AP105" s="24">
        <f t="shared" ca="1" si="54"/>
        <v>2.1781587494930768</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2.1447512871559105</v>
      </c>
      <c r="L106" s="24">
        <f t="shared" si="45"/>
        <v>2.301814565673177</v>
      </c>
      <c r="M106" s="24">
        <f t="shared" si="45"/>
        <v>2.458877844190444</v>
      </c>
      <c r="N106" s="24">
        <f t="shared" si="45"/>
        <v>2.615941122707711</v>
      </c>
      <c r="O106" s="24">
        <f>'[5]TS BYDem'!O17</f>
        <v>2.7730044012249775</v>
      </c>
      <c r="P106" s="24">
        <f t="shared" ref="P106:AP106" ca="1" si="55">OFFSET(P$21,$BB106,$J$96)/OFFSET(O$21,$BB106,$J$96)*O106</f>
        <v>2.7676940292318739</v>
      </c>
      <c r="Q106" s="24">
        <f t="shared" ca="1" si="55"/>
        <v>2.7936063010338046</v>
      </c>
      <c r="R106" s="24">
        <f t="shared" ca="1" si="55"/>
        <v>2.9068242071485435</v>
      </c>
      <c r="S106" s="24">
        <f t="shared" ca="1" si="55"/>
        <v>3.2472290582415204</v>
      </c>
      <c r="T106" s="24">
        <f t="shared" ca="1" si="55"/>
        <v>3.2550277234557092</v>
      </c>
      <c r="U106" s="24">
        <f t="shared" ca="1" si="55"/>
        <v>3.2670423092309124</v>
      </c>
      <c r="V106" s="24">
        <f t="shared" ca="1" si="55"/>
        <v>3.2723163193429468</v>
      </c>
      <c r="W106" s="24">
        <f t="shared" ca="1" si="55"/>
        <v>3.2717860820184903</v>
      </c>
      <c r="X106" s="24">
        <f t="shared" ca="1" si="55"/>
        <v>3.2585618505614469</v>
      </c>
      <c r="Y106" s="24">
        <f t="shared" ca="1" si="55"/>
        <v>3.2412858626169685</v>
      </c>
      <c r="Z106" s="24">
        <f t="shared" ca="1" si="55"/>
        <v>3.2421096289437688</v>
      </c>
      <c r="AA106" s="24">
        <f t="shared" ca="1" si="55"/>
        <v>3.2245919946725055</v>
      </c>
      <c r="AB106" s="24">
        <f t="shared" ca="1" si="55"/>
        <v>3.2000250939080117</v>
      </c>
      <c r="AC106" s="24">
        <f t="shared" ca="1" si="55"/>
        <v>3.1676886271152185</v>
      </c>
      <c r="AD106" s="24">
        <f t="shared" ca="1" si="55"/>
        <v>3.1278740692162654</v>
      </c>
      <c r="AE106" s="24">
        <f t="shared" ca="1" si="55"/>
        <v>3.0886444878138875</v>
      </c>
      <c r="AF106" s="24">
        <f t="shared" ca="1" si="55"/>
        <v>3.0464876872612798</v>
      </c>
      <c r="AG106" s="24">
        <f t="shared" ca="1" si="55"/>
        <v>3.0041203090142763</v>
      </c>
      <c r="AH106" s="24">
        <f t="shared" ca="1" si="55"/>
        <v>2.9569922465254783</v>
      </c>
      <c r="AI106" s="24">
        <f t="shared" ca="1" si="55"/>
        <v>2.9050040372072972</v>
      </c>
      <c r="AJ106" s="24">
        <f t="shared" ca="1" si="55"/>
        <v>2.8543469304236528</v>
      </c>
      <c r="AK106" s="24">
        <f t="shared" ca="1" si="55"/>
        <v>2.8052710573661384</v>
      </c>
      <c r="AL106" s="24">
        <f t="shared" ca="1" si="55"/>
        <v>2.7556280439189247</v>
      </c>
      <c r="AM106" s="24">
        <f t="shared" ca="1" si="55"/>
        <v>2.5031174891166659</v>
      </c>
      <c r="AN106" s="24">
        <f t="shared" ca="1" si="55"/>
        <v>2.2421449062127787</v>
      </c>
      <c r="AO106" s="24">
        <f t="shared" ca="1" si="55"/>
        <v>2.2421449062127787</v>
      </c>
      <c r="AP106" s="24">
        <f t="shared" ca="1" si="55"/>
        <v>2.2421449062127787</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17.624996355408708</v>
      </c>
      <c r="L110" s="24">
        <f t="shared" si="45"/>
        <v>19.20162222032841</v>
      </c>
      <c r="M110" s="24">
        <f t="shared" si="45"/>
        <v>20.778248085248109</v>
      </c>
      <c r="N110" s="24">
        <f t="shared" si="45"/>
        <v>22.354873950167811</v>
      </c>
      <c r="O110" s="24">
        <f>'[5]TS BYDem'!O21</f>
        <v>23.931499815087513</v>
      </c>
      <c r="P110" s="24">
        <f t="shared" ref="P110:AP110" ca="1" si="59">OFFSET(P$33,$BB110,$J$96)/OFFSET(O$33,$BB110,$J$96)*O110</f>
        <v>24.577205497064881</v>
      </c>
      <c r="Q110" s="24">
        <f t="shared" ca="1" si="59"/>
        <v>25.241386478205715</v>
      </c>
      <c r="R110" s="24">
        <f t="shared" ca="1" si="59"/>
        <v>26.525522059109278</v>
      </c>
      <c r="S110" s="24">
        <f t="shared" ca="1" si="59"/>
        <v>24.495505879516418</v>
      </c>
      <c r="T110" s="24">
        <f t="shared" ca="1" si="59"/>
        <v>25.155056223859514</v>
      </c>
      <c r="U110" s="24">
        <f t="shared" ca="1" si="59"/>
        <v>25.769561110209423</v>
      </c>
      <c r="V110" s="24">
        <f t="shared" ca="1" si="59"/>
        <v>26.387765835128722</v>
      </c>
      <c r="W110" s="24">
        <f t="shared" ca="1" si="59"/>
        <v>26.863085498217682</v>
      </c>
      <c r="X110" s="24">
        <f t="shared" ca="1" si="59"/>
        <v>27.246114521809513</v>
      </c>
      <c r="Y110" s="24">
        <f t="shared" ca="1" si="59"/>
        <v>27.714554314957816</v>
      </c>
      <c r="Z110" s="24">
        <f t="shared" ca="1" si="59"/>
        <v>28.181362848042109</v>
      </c>
      <c r="AA110" s="24">
        <f t="shared" ca="1" si="59"/>
        <v>28.576557809063296</v>
      </c>
      <c r="AB110" s="24">
        <f t="shared" ca="1" si="59"/>
        <v>29.053030122821568</v>
      </c>
      <c r="AC110" s="24">
        <f t="shared" ca="1" si="59"/>
        <v>29.450749860655289</v>
      </c>
      <c r="AD110" s="24">
        <f t="shared" ca="1" si="59"/>
        <v>29.902246453444</v>
      </c>
      <c r="AE110" s="24">
        <f t="shared" ca="1" si="59"/>
        <v>30.368185701348011</v>
      </c>
      <c r="AF110" s="24">
        <f t="shared" ca="1" si="59"/>
        <v>30.818114918621514</v>
      </c>
      <c r="AG110" s="24">
        <f t="shared" ca="1" si="59"/>
        <v>31.31334546629915</v>
      </c>
      <c r="AH110" s="24">
        <f t="shared" ca="1" si="59"/>
        <v>31.73850620542321</v>
      </c>
      <c r="AI110" s="24">
        <f t="shared" ca="1" si="59"/>
        <v>32.176701285296325</v>
      </c>
      <c r="AJ110" s="24">
        <f t="shared" ca="1" si="59"/>
        <v>32.644824003652424</v>
      </c>
      <c r="AK110" s="24">
        <f t="shared" ca="1" si="59"/>
        <v>33.089119284344299</v>
      </c>
      <c r="AL110" s="24">
        <f t="shared" ca="1" si="59"/>
        <v>33.535395886157303</v>
      </c>
      <c r="AM110" s="24">
        <f t="shared" ca="1" si="59"/>
        <v>35.580487347944334</v>
      </c>
      <c r="AN110" s="24">
        <f t="shared" ca="1" si="59"/>
        <v>37.30629806883713</v>
      </c>
      <c r="AO110" s="24">
        <f t="shared" ca="1" si="59"/>
        <v>37.30629806883713</v>
      </c>
      <c r="AP110" s="24">
        <f t="shared" ca="1" si="59"/>
        <v>37.30629806883713</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4.0890728552561373E-2</v>
      </c>
      <c r="L111" s="317">
        <f t="shared" si="45"/>
        <v>4.8358957863659985E-2</v>
      </c>
      <c r="M111" s="317">
        <f t="shared" si="45"/>
        <v>5.5827187174758597E-2</v>
      </c>
      <c r="N111" s="317">
        <f t="shared" si="45"/>
        <v>6.3295416485857195E-2</v>
      </c>
      <c r="O111" s="317">
        <f>'[5]TS BYDem'!O22</f>
        <v>7.0763645796955807E-2</v>
      </c>
      <c r="P111" s="24">
        <f t="shared" ref="P111:AP111" ca="1" si="60">OFFSET(P$33,$BB111,$J$96)/OFFSET(O$33,$BB111,$J$96)*O111</f>
        <v>7.2672948954784697E-2</v>
      </c>
      <c r="Q111" s="24">
        <f t="shared" ca="1" si="60"/>
        <v>7.46368821832777E-2</v>
      </c>
      <c r="R111" s="24">
        <f t="shared" ca="1" si="60"/>
        <v>7.8433974555442321E-2</v>
      </c>
      <c r="S111" s="24">
        <f t="shared" ca="1" si="60"/>
        <v>7.2431369327823694E-2</v>
      </c>
      <c r="T111" s="24">
        <f t="shared" ca="1" si="60"/>
        <v>7.4381610111434363E-2</v>
      </c>
      <c r="U111" s="24">
        <f t="shared" ca="1" si="60"/>
        <v>7.6198654862250567E-2</v>
      </c>
      <c r="V111" s="24">
        <f t="shared" ca="1" si="60"/>
        <v>7.8026639757564742E-2</v>
      </c>
      <c r="W111" s="24">
        <f t="shared" ca="1" si="60"/>
        <v>7.9432124267062559E-2</v>
      </c>
      <c r="X111" s="24">
        <f t="shared" ca="1" si="60"/>
        <v>8.0564712293924062E-2</v>
      </c>
      <c r="Y111" s="24">
        <f t="shared" ca="1" si="60"/>
        <v>8.1949853545231988E-2</v>
      </c>
      <c r="Z111" s="24">
        <f t="shared" ca="1" si="60"/>
        <v>8.3330171283167831E-2</v>
      </c>
      <c r="AA111" s="24">
        <f t="shared" ca="1" si="60"/>
        <v>8.4498733072379817E-2</v>
      </c>
      <c r="AB111" s="24">
        <f t="shared" ca="1" si="60"/>
        <v>8.5907625883251182E-2</v>
      </c>
      <c r="AC111" s="24">
        <f t="shared" ca="1" si="60"/>
        <v>8.7083653247686577E-2</v>
      </c>
      <c r="AD111" s="24">
        <f t="shared" ca="1" si="60"/>
        <v>8.8418694729311159E-2</v>
      </c>
      <c r="AE111" s="24">
        <f t="shared" ca="1" si="60"/>
        <v>8.9796442056321257E-2</v>
      </c>
      <c r="AF111" s="24">
        <f t="shared" ca="1" si="60"/>
        <v>9.1126848926381745E-2</v>
      </c>
      <c r="AG111" s="24">
        <f t="shared" ca="1" si="60"/>
        <v>9.2591208424719545E-2</v>
      </c>
      <c r="AH111" s="24">
        <f t="shared" ca="1" si="60"/>
        <v>9.3848376766971928E-2</v>
      </c>
      <c r="AI111" s="24">
        <f t="shared" ca="1" si="60"/>
        <v>9.5144086674905107E-2</v>
      </c>
      <c r="AJ111" s="24">
        <f t="shared" ca="1" si="60"/>
        <v>9.6528290359889996E-2</v>
      </c>
      <c r="AK111" s="24">
        <f t="shared" ca="1" si="60"/>
        <v>9.7842038103034698E-2</v>
      </c>
      <c r="AL111" s="24">
        <f t="shared" ca="1" si="60"/>
        <v>9.9161644463779994E-2</v>
      </c>
      <c r="AM111" s="24">
        <f t="shared" ca="1" si="60"/>
        <v>0.10520882616749583</v>
      </c>
      <c r="AN111" s="24">
        <f t="shared" ca="1" si="60"/>
        <v>0.11031191872372807</v>
      </c>
      <c r="AO111" s="24">
        <f t="shared" ca="1" si="60"/>
        <v>0.11031191872372807</v>
      </c>
      <c r="AP111" s="24">
        <f t="shared" ca="1" si="60"/>
        <v>0.11031191872372807</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8.9629930777373428</v>
      </c>
      <c r="L112" s="24">
        <f t="shared" si="45"/>
        <v>8.8796302919162056</v>
      </c>
      <c r="M112" s="24">
        <f t="shared" si="45"/>
        <v>8.7962675060950666</v>
      </c>
      <c r="N112" s="24">
        <f t="shared" si="45"/>
        <v>8.7129047202739294</v>
      </c>
      <c r="O112" s="24">
        <f>'[5]TS BYDem'!O23</f>
        <v>8.6295419344527904</v>
      </c>
      <c r="P112" s="24">
        <f t="shared" ref="P112:AP112" ca="1" si="61">OFFSET(P$33,$BB112,$J$96)/OFFSET(O$33,$BB112,$J$96)*O112</f>
        <v>8.8623791700206667</v>
      </c>
      <c r="Q112" s="24">
        <f t="shared" ca="1" si="61"/>
        <v>9.1018784773397758</v>
      </c>
      <c r="R112" s="24">
        <f t="shared" ca="1" si="61"/>
        <v>9.5649293488085139</v>
      </c>
      <c r="S112" s="24">
        <f t="shared" ca="1" si="61"/>
        <v>8.8329188235688871</v>
      </c>
      <c r="T112" s="24">
        <f t="shared" ca="1" si="61"/>
        <v>9.070748353617951</v>
      </c>
      <c r="U112" s="24">
        <f t="shared" ca="1" si="61"/>
        <v>9.2923347868401382</v>
      </c>
      <c r="V112" s="24">
        <f t="shared" ca="1" si="61"/>
        <v>9.5152553575936949</v>
      </c>
      <c r="W112" s="24">
        <f t="shared" ca="1" si="61"/>
        <v>9.6866525118293101</v>
      </c>
      <c r="X112" s="24">
        <f t="shared" ca="1" si="61"/>
        <v>9.8247702665349461</v>
      </c>
      <c r="Y112" s="24">
        <f t="shared" ca="1" si="61"/>
        <v>9.9936865847755243</v>
      </c>
      <c r="Z112" s="24">
        <f t="shared" ca="1" si="61"/>
        <v>10.162014681331831</v>
      </c>
      <c r="AA112" s="24">
        <f t="shared" ca="1" si="61"/>
        <v>10.304519393312596</v>
      </c>
      <c r="AB112" s="24">
        <f t="shared" ca="1" si="61"/>
        <v>10.476332185822596</v>
      </c>
      <c r="AC112" s="24">
        <f t="shared" ca="1" si="61"/>
        <v>10.619747315769107</v>
      </c>
      <c r="AD112" s="24">
        <f t="shared" ca="1" si="61"/>
        <v>10.782554027042439</v>
      </c>
      <c r="AE112" s="24">
        <f t="shared" ca="1" si="61"/>
        <v>10.950568665061914</v>
      </c>
      <c r="AF112" s="24">
        <f t="shared" ca="1" si="61"/>
        <v>11.112810191000433</v>
      </c>
      <c r="AG112" s="24">
        <f t="shared" ca="1" si="61"/>
        <v>11.291387079679675</v>
      </c>
      <c r="AH112" s="24">
        <f t="shared" ca="1" si="61"/>
        <v>11.444697254783742</v>
      </c>
      <c r="AI112" s="24">
        <f t="shared" ca="1" si="61"/>
        <v>11.602707527706627</v>
      </c>
      <c r="AJ112" s="24">
        <f t="shared" ca="1" si="61"/>
        <v>11.771509510855932</v>
      </c>
      <c r="AK112" s="24">
        <f t="shared" ca="1" si="61"/>
        <v>11.931719476200136</v>
      </c>
      <c r="AL112" s="24">
        <f t="shared" ca="1" si="61"/>
        <v>12.09264389295075</v>
      </c>
      <c r="AM112" s="24">
        <f t="shared" ca="1" si="61"/>
        <v>12.830090466113553</v>
      </c>
      <c r="AN112" s="24">
        <f t="shared" ca="1" si="61"/>
        <v>13.452406497367196</v>
      </c>
      <c r="AO112" s="24">
        <f t="shared" ca="1" si="61"/>
        <v>13.452406497367196</v>
      </c>
      <c r="AP112" s="24">
        <f t="shared" ca="1" si="61"/>
        <v>13.452406497367196</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13.128003260433498</v>
      </c>
      <c r="L113" s="24">
        <f t="shared" si="45"/>
        <v>13.093344572114558</v>
      </c>
      <c r="M113" s="24">
        <f t="shared" si="45"/>
        <v>13.058685883795617</v>
      </c>
      <c r="N113" s="24">
        <f t="shared" si="45"/>
        <v>13.024027195476677</v>
      </c>
      <c r="O113" s="24">
        <f>'[5]TS BYDem'!O24</f>
        <v>12.989368507157737</v>
      </c>
      <c r="P113" s="24">
        <f ca="1">IF(OR($E$78=1,$E$78=2,$E$78=3), P90,P82)</f>
        <v>13.339840024412242</v>
      </c>
      <c r="Q113" s="24">
        <f t="shared" ref="Q113:AN113" ca="1" si="63">IF(OR($E$78=1,$E$78=2,$E$78=3), Q90,Q82)</f>
        <v>13.700339432562368</v>
      </c>
      <c r="R113" s="24">
        <f t="shared" ca="1" si="63"/>
        <v>14.397333369523793</v>
      </c>
      <c r="S113" s="24">
        <f t="shared" ca="1" si="63"/>
        <v>13.295495689647158</v>
      </c>
      <c r="T113" s="24">
        <f t="shared" ca="1" si="63"/>
        <v>13.653481713836671</v>
      </c>
      <c r="U113" s="24">
        <f t="shared" ca="1" si="63"/>
        <v>13.987018286133566</v>
      </c>
      <c r="V113" s="24">
        <f t="shared" ca="1" si="63"/>
        <v>14.32256303037815</v>
      </c>
      <c r="W113" s="24">
        <f t="shared" ca="1" si="63"/>
        <v>14.580553641508512</v>
      </c>
      <c r="X113" s="24">
        <f t="shared" ca="1" si="63"/>
        <v>14.788451398640911</v>
      </c>
      <c r="Y113" s="24">
        <f t="shared" ca="1" si="63"/>
        <v>15.042707803113476</v>
      </c>
      <c r="Z113" s="24">
        <f t="shared" ca="1" si="63"/>
        <v>15.296078803901938</v>
      </c>
      <c r="AA113" s="24">
        <f t="shared" ca="1" si="63"/>
        <v>15.510579901640901</v>
      </c>
      <c r="AB113" s="24">
        <f t="shared" ca="1" si="63"/>
        <v>15.769196140267214</v>
      </c>
      <c r="AC113" s="24">
        <f t="shared" ca="1" si="63"/>
        <v>15.985067618327916</v>
      </c>
      <c r="AD113" s="24">
        <f t="shared" ca="1" si="63"/>
        <v>16.230127713548583</v>
      </c>
      <c r="AE113" s="24">
        <f t="shared" ca="1" si="63"/>
        <v>16.483026889936912</v>
      </c>
      <c r="AF113" s="24">
        <f t="shared" ca="1" si="63"/>
        <v>16.727236256272491</v>
      </c>
      <c r="AG113" s="24">
        <f t="shared" ca="1" si="63"/>
        <v>16.996033955099996</v>
      </c>
      <c r="AH113" s="24">
        <f t="shared" ca="1" si="63"/>
        <v>17.226799663807324</v>
      </c>
      <c r="AI113" s="24">
        <f t="shared" ca="1" si="63"/>
        <v>17.46464005887136</v>
      </c>
      <c r="AJ113" s="24">
        <f t="shared" ca="1" si="63"/>
        <v>17.718724363753342</v>
      </c>
      <c r="AK113" s="24">
        <f t="shared" ca="1" si="63"/>
        <v>17.95987578223901</v>
      </c>
      <c r="AL113" s="24">
        <f t="shared" ca="1" si="63"/>
        <v>18.202102608048587</v>
      </c>
      <c r="AM113" s="24">
        <f t="shared" ca="1" si="63"/>
        <v>19.31212274189938</v>
      </c>
      <c r="AN113" s="24">
        <f t="shared" ca="1" si="63"/>
        <v>20.248845956093721</v>
      </c>
      <c r="AO113" s="24">
        <f t="shared" ref="AO113:AP113" ca="1" si="64">IF($E$78=1, AO90,AO82)</f>
        <v>20.248845956093721</v>
      </c>
      <c r="AP113" s="24">
        <f t="shared" ca="1" si="64"/>
        <v>20.248845956093721</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9.2261548464638548</v>
      </c>
      <c r="L114" s="24">
        <f t="shared" si="45"/>
        <v>9.7334280286603914</v>
      </c>
      <c r="M114" s="24">
        <f t="shared" si="45"/>
        <v>10.24070121085693</v>
      </c>
      <c r="N114" s="24">
        <f t="shared" si="45"/>
        <v>10.747974393053468</v>
      </c>
      <c r="O114" s="24">
        <f>'[5]TS BYDem'!O25</f>
        <v>11.255247575250005</v>
      </c>
      <c r="P114" s="24">
        <f t="shared" ref="P114:AP114" ca="1" si="65">OFFSET(P$33,$BB114,$J$96)/OFFSET(O$33,$BB114,$J$96)*O114</f>
        <v>11.558930059321442</v>
      </c>
      <c r="Q114" s="24">
        <f t="shared" ca="1" si="65"/>
        <v>11.871301679791282</v>
      </c>
      <c r="R114" s="24">
        <f t="shared" ca="1" si="65"/>
        <v>12.475244767142</v>
      </c>
      <c r="S114" s="24">
        <f t="shared" ca="1" si="65"/>
        <v>11.520505830609649</v>
      </c>
      <c r="T114" s="24">
        <f t="shared" ca="1" si="65"/>
        <v>11.830699611663139</v>
      </c>
      <c r="U114" s="24">
        <f t="shared" ca="1" si="65"/>
        <v>12.119708018386929</v>
      </c>
      <c r="V114" s="24">
        <f t="shared" ca="1" si="65"/>
        <v>12.410456499882827</v>
      </c>
      <c r="W114" s="24">
        <f t="shared" ca="1" si="65"/>
        <v>12.634004565268928</v>
      </c>
      <c r="X114" s="24">
        <f t="shared" ca="1" si="65"/>
        <v>12.814147327834709</v>
      </c>
      <c r="Y114" s="24">
        <f t="shared" ca="1" si="65"/>
        <v>13.034459714719006</v>
      </c>
      <c r="Z114" s="24">
        <f t="shared" ca="1" si="65"/>
        <v>13.254004902053676</v>
      </c>
      <c r="AA114" s="24">
        <f t="shared" ca="1" si="65"/>
        <v>13.439869438800367</v>
      </c>
      <c r="AB114" s="24">
        <f t="shared" ca="1" si="65"/>
        <v>13.663959608473752</v>
      </c>
      <c r="AC114" s="24">
        <f t="shared" ca="1" si="65"/>
        <v>13.851011575524305</v>
      </c>
      <c r="AD114" s="24">
        <f t="shared" ca="1" si="65"/>
        <v>14.063355388928557</v>
      </c>
      <c r="AE114" s="24">
        <f t="shared" ca="1" si="65"/>
        <v>14.282491741882048</v>
      </c>
      <c r="AF114" s="24">
        <f t="shared" ca="1" si="65"/>
        <v>14.494098401342608</v>
      </c>
      <c r="AG114" s="24">
        <f t="shared" ca="1" si="65"/>
        <v>14.727010774741972</v>
      </c>
      <c r="AH114" s="24">
        <f t="shared" ca="1" si="65"/>
        <v>14.926968546511073</v>
      </c>
      <c r="AI114" s="24">
        <f t="shared" ca="1" si="65"/>
        <v>15.133056512093532</v>
      </c>
      <c r="AJ114" s="24">
        <f t="shared" ca="1" si="65"/>
        <v>15.353219775215688</v>
      </c>
      <c r="AK114" s="24">
        <f t="shared" ca="1" si="65"/>
        <v>15.562176732336679</v>
      </c>
      <c r="AL114" s="24">
        <f t="shared" ca="1" si="65"/>
        <v>15.77206552657263</v>
      </c>
      <c r="AM114" s="24">
        <f t="shared" ca="1" si="65"/>
        <v>16.733894534127408</v>
      </c>
      <c r="AN114" s="24">
        <f t="shared" ca="1" si="65"/>
        <v>17.545562297608868</v>
      </c>
      <c r="AO114" s="24">
        <f t="shared" ca="1" si="65"/>
        <v>17.545562297608868</v>
      </c>
      <c r="AP114" s="24">
        <f t="shared" ca="1" si="65"/>
        <v>17.545562297608868</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5.9110738828389984</v>
      </c>
      <c r="L115" s="24">
        <f t="shared" si="45"/>
        <v>5.7368621579584875</v>
      </c>
      <c r="M115" s="24">
        <f t="shared" si="45"/>
        <v>5.5626504330779776</v>
      </c>
      <c r="N115" s="24">
        <f t="shared" si="45"/>
        <v>5.3884387081974667</v>
      </c>
      <c r="O115" s="24">
        <f>'[5]TS BYDem'!O26</f>
        <v>5.2142269833169559</v>
      </c>
      <c r="P115" s="24">
        <f t="shared" ref="P115:AP115" ca="1" si="66">OFFSET(P$33,$BB115,$J$96)/OFFSET(O$33,$BB115,$J$96)*O115</f>
        <v>5.3549141954124071</v>
      </c>
      <c r="Q115" s="24">
        <f t="shared" ca="1" si="66"/>
        <v>5.4996268302422191</v>
      </c>
      <c r="R115" s="24">
        <f t="shared" ca="1" si="66"/>
        <v>5.7794159971528289</v>
      </c>
      <c r="S115" s="24">
        <f t="shared" ca="1" si="66"/>
        <v>5.3371133741667913</v>
      </c>
      <c r="T115" s="24">
        <f t="shared" ca="1" si="66"/>
        <v>5.4808170796972577</v>
      </c>
      <c r="U115" s="24">
        <f t="shared" ca="1" si="66"/>
        <v>5.6147062209773111</v>
      </c>
      <c r="V115" s="24">
        <f t="shared" ca="1" si="66"/>
        <v>5.7494014880017383</v>
      </c>
      <c r="W115" s="24">
        <f t="shared" ca="1" si="66"/>
        <v>5.8529647678684293</v>
      </c>
      <c r="X115" s="24">
        <f t="shared" ca="1" si="66"/>
        <v>5.9364196405524616</v>
      </c>
      <c r="Y115" s="24">
        <f t="shared" ca="1" si="66"/>
        <v>6.0384839252135256</v>
      </c>
      <c r="Z115" s="24">
        <f t="shared" ca="1" si="66"/>
        <v>6.1401927887639909</v>
      </c>
      <c r="AA115" s="24">
        <f t="shared" ca="1" si="66"/>
        <v>6.2262983920629722</v>
      </c>
      <c r="AB115" s="24">
        <f t="shared" ca="1" si="66"/>
        <v>6.3301128129893005</v>
      </c>
      <c r="AC115" s="24">
        <f t="shared" ca="1" si="66"/>
        <v>6.4167685180154823</v>
      </c>
      <c r="AD115" s="24">
        <f t="shared" ca="1" si="66"/>
        <v>6.5151411956656471</v>
      </c>
      <c r="AE115" s="24">
        <f t="shared" ca="1" si="66"/>
        <v>6.6166606582058023</v>
      </c>
      <c r="AF115" s="24">
        <f t="shared" ca="1" si="66"/>
        <v>6.7146918339957598</v>
      </c>
      <c r="AG115" s="24">
        <f t="shared" ca="1" si="66"/>
        <v>6.8225933238570686</v>
      </c>
      <c r="AH115" s="24">
        <f t="shared" ca="1" si="66"/>
        <v>6.9152279107119226</v>
      </c>
      <c r="AI115" s="24">
        <f t="shared" ca="1" si="66"/>
        <v>7.0107024370510809</v>
      </c>
      <c r="AJ115" s="24">
        <f t="shared" ca="1" si="66"/>
        <v>7.112697637035045</v>
      </c>
      <c r="AK115" s="24">
        <f t="shared" ca="1" si="66"/>
        <v>7.2095012832354151</v>
      </c>
      <c r="AL115" s="24">
        <f t="shared" ca="1" si="66"/>
        <v>7.3067366223147197</v>
      </c>
      <c r="AM115" s="24">
        <f t="shared" ca="1" si="66"/>
        <v>7.7523238678194186</v>
      </c>
      <c r="AN115" s="24">
        <f t="shared" ca="1" si="66"/>
        <v>8.1283458011920882</v>
      </c>
      <c r="AO115" s="24">
        <f t="shared" ca="1" si="66"/>
        <v>8.1283458011920882</v>
      </c>
      <c r="AP115" s="24">
        <f t="shared" ca="1" si="66"/>
        <v>8.1283458011920882</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3.5442533514995933</v>
      </c>
      <c r="L116" s="24">
        <f t="shared" si="45"/>
        <v>3.8329362153315207</v>
      </c>
      <c r="M116" s="24">
        <f t="shared" si="45"/>
        <v>4.1216190791634482</v>
      </c>
      <c r="N116" s="24">
        <f t="shared" si="45"/>
        <v>4.4103019429953747</v>
      </c>
      <c r="O116" s="24">
        <f>'[5]TS BYDem'!O27</f>
        <v>4.6989848068273021</v>
      </c>
      <c r="P116" s="24">
        <f t="shared" ref="P116:AP116" ca="1" si="67">OFFSET(P$33,$BB116,$J$96)/OFFSET(O$33,$BB116,$J$96)*O116</f>
        <v>4.8257700569260376</v>
      </c>
      <c r="Q116" s="24">
        <f t="shared" ca="1" si="67"/>
        <v>4.9561829588953836</v>
      </c>
      <c r="R116" s="24">
        <f t="shared" ca="1" si="67"/>
        <v>5.2083248485051605</v>
      </c>
      <c r="S116" s="24">
        <f t="shared" ca="1" si="67"/>
        <v>4.8097282181549552</v>
      </c>
      <c r="T116" s="24">
        <f t="shared" ca="1" si="67"/>
        <v>4.9392318878519132</v>
      </c>
      <c r="U116" s="24">
        <f t="shared" ca="1" si="67"/>
        <v>5.0598908163349048</v>
      </c>
      <c r="V116" s="24">
        <f t="shared" ca="1" si="67"/>
        <v>5.1812762135039208</v>
      </c>
      <c r="W116" s="24">
        <f t="shared" ca="1" si="67"/>
        <v>5.2746059208979048</v>
      </c>
      <c r="X116" s="24">
        <f t="shared" ca="1" si="67"/>
        <v>5.3498142269522209</v>
      </c>
      <c r="Y116" s="24">
        <f t="shared" ca="1" si="67"/>
        <v>5.4417930618737769</v>
      </c>
      <c r="Z116" s="24">
        <f t="shared" ca="1" si="67"/>
        <v>5.5334515965084314</v>
      </c>
      <c r="AA116" s="24">
        <f t="shared" ca="1" si="67"/>
        <v>5.6110487020773236</v>
      </c>
      <c r="AB116" s="24">
        <f t="shared" ca="1" si="67"/>
        <v>5.7046047341072272</v>
      </c>
      <c r="AC116" s="24">
        <f t="shared" ca="1" si="67"/>
        <v>5.7826975832765788</v>
      </c>
      <c r="AD116" s="24">
        <f t="shared" ca="1" si="67"/>
        <v>5.8713495961567288</v>
      </c>
      <c r="AE116" s="24">
        <f t="shared" ca="1" si="67"/>
        <v>5.9628374453815045</v>
      </c>
      <c r="AF116" s="24">
        <f t="shared" ca="1" si="67"/>
        <v>6.0511817017988561</v>
      </c>
      <c r="AG116" s="24">
        <f t="shared" ca="1" si="67"/>
        <v>6.1484209403503352</v>
      </c>
      <c r="AH116" s="24">
        <f t="shared" ca="1" si="67"/>
        <v>6.2319018700471815</v>
      </c>
      <c r="AI116" s="24">
        <f t="shared" ca="1" si="67"/>
        <v>6.317942111513875</v>
      </c>
      <c r="AJ116" s="24">
        <f t="shared" ca="1" si="67"/>
        <v>6.4098586883386677</v>
      </c>
      <c r="AK116" s="24">
        <f t="shared" ca="1" si="67"/>
        <v>6.4970967131113566</v>
      </c>
      <c r="AL116" s="24">
        <f t="shared" ca="1" si="67"/>
        <v>6.5847237731688182</v>
      </c>
      <c r="AM116" s="24">
        <f t="shared" ca="1" si="67"/>
        <v>6.9862804571110004</v>
      </c>
      <c r="AN116" s="24">
        <f t="shared" ca="1" si="67"/>
        <v>7.3251459030544375</v>
      </c>
      <c r="AO116" s="24">
        <f t="shared" ca="1" si="67"/>
        <v>7.3251459030544375</v>
      </c>
      <c r="AP116" s="24">
        <f t="shared" ca="1" si="67"/>
        <v>7.3251459030544375</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6.4222279709223784</v>
      </c>
      <c r="L117" s="24">
        <f t="shared" si="45"/>
        <v>7.0266393891255188</v>
      </c>
      <c r="M117" s="24">
        <f t="shared" si="45"/>
        <v>7.6310508073286591</v>
      </c>
      <c r="N117" s="24">
        <f t="shared" si="45"/>
        <v>8.2354622255317995</v>
      </c>
      <c r="O117" s="24">
        <f>'[5]TS BYDem'!O28</f>
        <v>8.8398736437349399</v>
      </c>
      <c r="P117" s="24">
        <f ca="1">IF(OR($E$78=1,$E$78=2,$E$78=3), P92,P84)</f>
        <v>9.0783859260333966</v>
      </c>
      <c r="Q117" s="24">
        <f t="shared" ref="Q117:AN117" ca="1" si="68">IF(OR($E$78=1,$E$78=2,$E$78=3), Q92,Q84)</f>
        <v>9.3237226577561341</v>
      </c>
      <c r="R117" s="24">
        <f t="shared" ca="1" si="68"/>
        <v>9.7980596765106007</v>
      </c>
      <c r="S117" s="24">
        <f t="shared" ca="1" si="68"/>
        <v>9.0482075292989581</v>
      </c>
      <c r="T117" s="24">
        <f t="shared" ca="1" si="68"/>
        <v>9.2918337855187669</v>
      </c>
      <c r="U117" s="24">
        <f t="shared" ca="1" si="68"/>
        <v>9.5188210446025554</v>
      </c>
      <c r="V117" s="24">
        <f t="shared" ca="1" si="68"/>
        <v>9.7471749587521916</v>
      </c>
      <c r="W117" s="24">
        <f t="shared" ca="1" si="68"/>
        <v>9.9227496529650505</v>
      </c>
      <c r="X117" s="24">
        <f t="shared" ca="1" si="68"/>
        <v>10.064233813865837</v>
      </c>
      <c r="Y117" s="24">
        <f t="shared" ca="1" si="68"/>
        <v>10.237267205551454</v>
      </c>
      <c r="Z117" s="24">
        <f t="shared" ca="1" si="68"/>
        <v>10.409698038560961</v>
      </c>
      <c r="AA117" s="24">
        <f t="shared" ca="1" si="68"/>
        <v>10.555676082020886</v>
      </c>
      <c r="AB117" s="24">
        <f t="shared" ca="1" si="68"/>
        <v>10.731676545046849</v>
      </c>
      <c r="AC117" s="24">
        <f t="shared" ca="1" si="68"/>
        <v>10.878587196499332</v>
      </c>
      <c r="AD117" s="24">
        <f t="shared" ca="1" si="68"/>
        <v>11.04536206901747</v>
      </c>
      <c r="AE117" s="24">
        <f t="shared" ca="1" si="68"/>
        <v>11.217471803424155</v>
      </c>
      <c r="AF117" s="24">
        <f t="shared" ca="1" si="68"/>
        <v>11.383667715090954</v>
      </c>
      <c r="AG117" s="24">
        <f t="shared" ca="1" si="68"/>
        <v>11.566597138646264</v>
      </c>
      <c r="AH117" s="24">
        <f t="shared" ca="1" si="68"/>
        <v>11.723644011645181</v>
      </c>
      <c r="AI117" s="24">
        <f t="shared" ca="1" si="68"/>
        <v>11.885505540062326</v>
      </c>
      <c r="AJ117" s="24">
        <f t="shared" ca="1" si="68"/>
        <v>12.058421809916034</v>
      </c>
      <c r="AK117" s="24">
        <f t="shared" ca="1" si="68"/>
        <v>12.222536644847851</v>
      </c>
      <c r="AL117" s="24">
        <f t="shared" ca="1" si="68"/>
        <v>12.387383344831745</v>
      </c>
      <c r="AM117" s="24">
        <f t="shared" ca="1" si="68"/>
        <v>13.142804035209082</v>
      </c>
      <c r="AN117" s="24">
        <f t="shared" ca="1" si="68"/>
        <v>13.780288055164961</v>
      </c>
      <c r="AO117" s="24">
        <f t="shared" ref="AO117:AP117" ca="1" si="69">IF($E$78=1, AO92,AO84)</f>
        <v>13.780288055164961</v>
      </c>
      <c r="AP117" s="24">
        <f t="shared" ca="1" si="69"/>
        <v>13.780288055164961</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29.956726637323733</v>
      </c>
      <c r="L121" s="317">
        <f t="shared" si="45"/>
        <v>30.758322630238354</v>
      </c>
      <c r="M121" s="317">
        <f t="shared" si="45"/>
        <v>31.559918623152971</v>
      </c>
      <c r="N121" s="317">
        <f t="shared" si="45"/>
        <v>32.361514616067588</v>
      </c>
      <c r="O121" s="317">
        <f>'[5]TS BYDem'!O32</f>
        <v>33.163110608982208</v>
      </c>
      <c r="P121" s="24">
        <f t="shared" ref="P121:AP121" ca="1" si="73">OFFSET(P$33,$BB121,$J$96)/OFFSET(O$33,$BB121,$J$96)*O121</f>
        <v>34.389057962143681</v>
      </c>
      <c r="Q121" s="24">
        <f t="shared" ca="1" si="73"/>
        <v>34.897602788225761</v>
      </c>
      <c r="R121" s="24">
        <f t="shared" ca="1" si="73"/>
        <v>29.479676746213855</v>
      </c>
      <c r="S121" s="24">
        <f t="shared" ca="1" si="73"/>
        <v>29.81911081052413</v>
      </c>
      <c r="T121" s="24">
        <f t="shared" ca="1" si="73"/>
        <v>30.162453176984602</v>
      </c>
      <c r="U121" s="24">
        <f t="shared" ca="1" si="73"/>
        <v>30.509748846457882</v>
      </c>
      <c r="V121" s="24">
        <f t="shared" ca="1" si="73"/>
        <v>31.025936781128301</v>
      </c>
      <c r="W121" s="24">
        <f t="shared" ca="1" si="73"/>
        <v>31.954856421348822</v>
      </c>
      <c r="X121" s="24">
        <f t="shared" ca="1" si="73"/>
        <v>33.103932150548438</v>
      </c>
      <c r="Y121" s="24">
        <f t="shared" ca="1" si="73"/>
        <v>34.207129518732067</v>
      </c>
      <c r="Z121" s="24">
        <f t="shared" ca="1" si="73"/>
        <v>34.910764043416677</v>
      </c>
      <c r="AA121" s="24">
        <f t="shared" ca="1" si="73"/>
        <v>36.182777939756271</v>
      </c>
      <c r="AB121" s="24">
        <f t="shared" ca="1" si="73"/>
        <v>37.486035069177696</v>
      </c>
      <c r="AC121" s="24">
        <f t="shared" ca="1" si="73"/>
        <v>38.911774022760419</v>
      </c>
      <c r="AD121" s="24">
        <f t="shared" ca="1" si="73"/>
        <v>40.424767483824581</v>
      </c>
      <c r="AE121" s="24">
        <f t="shared" ca="1" si="73"/>
        <v>41.910166962324787</v>
      </c>
      <c r="AF121" s="24">
        <f t="shared" ca="1" si="73"/>
        <v>43.504246458638825</v>
      </c>
      <c r="AG121" s="24">
        <f t="shared" ca="1" si="73"/>
        <v>45.033468165606578</v>
      </c>
      <c r="AH121" s="24">
        <f t="shared" ca="1" si="73"/>
        <v>46.60422854045045</v>
      </c>
      <c r="AI121" s="24">
        <f t="shared" ca="1" si="73"/>
        <v>48.272759197313</v>
      </c>
      <c r="AJ121" s="24">
        <f t="shared" ca="1" si="73"/>
        <v>49.865649113747708</v>
      </c>
      <c r="AK121" s="24">
        <f t="shared" ca="1" si="73"/>
        <v>51.474453531207708</v>
      </c>
      <c r="AL121" s="24">
        <f t="shared" ca="1" si="73"/>
        <v>53.102134471315338</v>
      </c>
      <c r="AM121" s="24">
        <f t="shared" ca="1" si="73"/>
        <v>60.808104987876035</v>
      </c>
      <c r="AN121" s="24">
        <f t="shared" ca="1" si="73"/>
        <v>68.427493380303034</v>
      </c>
      <c r="AO121" s="24">
        <f t="shared" ca="1" si="73"/>
        <v>68.427493380303034</v>
      </c>
      <c r="AP121" s="24">
        <f t="shared" ca="1" si="73"/>
        <v>68.427493380303034</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4.2299765379650376</v>
      </c>
      <c r="L122" s="24">
        <f t="shared" si="45"/>
        <v>4.568014579250006</v>
      </c>
      <c r="M122" s="24">
        <f t="shared" si="45"/>
        <v>4.9060526205349735</v>
      </c>
      <c r="N122" s="24">
        <f t="shared" si="45"/>
        <v>5.244090661819941</v>
      </c>
      <c r="O122" s="24">
        <f>'[5]TS BYDem'!O33</f>
        <v>5.5821287031049094</v>
      </c>
      <c r="P122" s="24">
        <f t="shared" ref="P122:AP122" ca="1" si="74">OFFSET(P$33,$BB122,$J$96)/OFFSET(O$33,$BB122,$J$96)*O122</f>
        <v>5.7884843730921691</v>
      </c>
      <c r="Q122" s="24">
        <f t="shared" ca="1" si="74"/>
        <v>5.8740843852249087</v>
      </c>
      <c r="R122" s="24">
        <f t="shared" ca="1" si="74"/>
        <v>4.9621204616048251</v>
      </c>
      <c r="S122" s="24">
        <f t="shared" ca="1" si="74"/>
        <v>5.0192551693690826</v>
      </c>
      <c r="T122" s="24">
        <f t="shared" ca="1" si="74"/>
        <v>5.0770477359774713</v>
      </c>
      <c r="U122" s="24">
        <f t="shared" ca="1" si="74"/>
        <v>5.1355057361297778</v>
      </c>
      <c r="V122" s="24">
        <f t="shared" ca="1" si="74"/>
        <v>5.2223922625565162</v>
      </c>
      <c r="W122" s="24">
        <f t="shared" ca="1" si="74"/>
        <v>5.3787512075207564</v>
      </c>
      <c r="X122" s="24">
        <f t="shared" ca="1" si="74"/>
        <v>5.5721675816852807</v>
      </c>
      <c r="Y122" s="24">
        <f t="shared" ca="1" si="74"/>
        <v>5.7578615525174284</v>
      </c>
      <c r="Z122" s="24">
        <f t="shared" ca="1" si="74"/>
        <v>5.8762997329115709</v>
      </c>
      <c r="AA122" s="24">
        <f t="shared" ca="1" si="74"/>
        <v>6.0904094816992007</v>
      </c>
      <c r="AB122" s="24">
        <f t="shared" ca="1" si="74"/>
        <v>6.3097781988091999</v>
      </c>
      <c r="AC122" s="24">
        <f t="shared" ca="1" si="74"/>
        <v>6.5497634773244569</v>
      </c>
      <c r="AD122" s="24">
        <f t="shared" ca="1" si="74"/>
        <v>6.8044357342848389</v>
      </c>
      <c r="AE122" s="24">
        <f t="shared" ca="1" si="74"/>
        <v>7.0544632773063087</v>
      </c>
      <c r="AF122" s="24">
        <f t="shared" ca="1" si="74"/>
        <v>7.3227842142752158</v>
      </c>
      <c r="AG122" s="24">
        <f t="shared" ca="1" si="74"/>
        <v>7.5801880653350651</v>
      </c>
      <c r="AH122" s="24">
        <f t="shared" ca="1" si="74"/>
        <v>7.8445838476698189</v>
      </c>
      <c r="AI122" s="24">
        <f t="shared" ca="1" si="74"/>
        <v>8.1254366597446985</v>
      </c>
      <c r="AJ122" s="24">
        <f t="shared" ca="1" si="74"/>
        <v>8.3935573625417454</v>
      </c>
      <c r="AK122" s="24">
        <f t="shared" ca="1" si="74"/>
        <v>8.6643568488225355</v>
      </c>
      <c r="AL122" s="24">
        <f t="shared" ca="1" si="74"/>
        <v>8.9383336962419886</v>
      </c>
      <c r="AM122" s="24">
        <f t="shared" ca="1" si="74"/>
        <v>10.235429125948841</v>
      </c>
      <c r="AN122" s="24">
        <f t="shared" ca="1" si="74"/>
        <v>11.517950755085501</v>
      </c>
      <c r="AO122" s="24">
        <f t="shared" ca="1" si="74"/>
        <v>11.517950755085501</v>
      </c>
      <c r="AP122" s="24">
        <f t="shared" ca="1" si="74"/>
        <v>11.517950755085501</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7.240077489250214</v>
      </c>
      <c r="L123" s="24">
        <f t="shared" si="45"/>
        <v>7.3958529292055282</v>
      </c>
      <c r="M123" s="24">
        <f t="shared" si="45"/>
        <v>7.5516283691608432</v>
      </c>
      <c r="N123" s="24">
        <f t="shared" si="45"/>
        <v>7.7074038091161574</v>
      </c>
      <c r="O123" s="24">
        <f>'[5]TS BYDem'!O34</f>
        <v>7.8631792490714716</v>
      </c>
      <c r="P123" s="24">
        <f ca="1">IF(OR($E$78=1,$E$78=2,$E$78=3), P91,P83)</f>
        <v>8.1538589715346124</v>
      </c>
      <c r="Q123" s="24">
        <f t="shared" ref="Q123:AP123" ca="1" si="75">IF(OR($E$78=1,$E$78=2,$E$78=3), Q91,Q83)</f>
        <v>8.2744381045001489</v>
      </c>
      <c r="R123" s="24">
        <f t="shared" ca="1" si="75"/>
        <v>6.9898142304352957</v>
      </c>
      <c r="S123" s="24">
        <f t="shared" ca="1" si="75"/>
        <v>7.0702961527248664</v>
      </c>
      <c r="T123" s="24">
        <f t="shared" ca="1" si="75"/>
        <v>7.151704757698969</v>
      </c>
      <c r="U123" s="24">
        <f t="shared" ca="1" si="75"/>
        <v>7.2340507153412847</v>
      </c>
      <c r="V123" s="24">
        <f t="shared" ca="1" si="75"/>
        <v>7.3564420767662941</v>
      </c>
      <c r="W123" s="24">
        <f t="shared" ca="1" si="75"/>
        <v>7.5766946859126323</v>
      </c>
      <c r="X123" s="24">
        <f t="shared" ca="1" si="75"/>
        <v>7.8491476694698168</v>
      </c>
      <c r="Y123" s="24">
        <f t="shared" ca="1" si="75"/>
        <v>8.1107226090287803</v>
      </c>
      <c r="Z123" s="24">
        <f t="shared" ca="1" si="75"/>
        <v>8.2775587197503047</v>
      </c>
      <c r="AA123" s="24">
        <f t="shared" ca="1" si="75"/>
        <v>8.579161105369673</v>
      </c>
      <c r="AB123" s="24">
        <f t="shared" ca="1" si="75"/>
        <v>8.8881714553666775</v>
      </c>
      <c r="AC123" s="24">
        <f t="shared" ca="1" si="75"/>
        <v>9.2262230056747505</v>
      </c>
      <c r="AD123" s="24">
        <f t="shared" ca="1" si="75"/>
        <v>9.5849631409803404</v>
      </c>
      <c r="AE123" s="24">
        <f t="shared" ca="1" si="75"/>
        <v>9.9371605718438047</v>
      </c>
      <c r="AF123" s="24">
        <f t="shared" ca="1" si="75"/>
        <v>10.315126709115376</v>
      </c>
      <c r="AG123" s="24">
        <f t="shared" ca="1" si="75"/>
        <v>10.677714662194832</v>
      </c>
      <c r="AH123" s="24">
        <f t="shared" ca="1" si="75"/>
        <v>11.05015169110824</v>
      </c>
      <c r="AI123" s="24">
        <f t="shared" ca="1" si="75"/>
        <v>11.445770660395388</v>
      </c>
      <c r="AJ123" s="24">
        <f t="shared" ca="1" si="75"/>
        <v>11.823454740898141</v>
      </c>
      <c r="AK123" s="24">
        <f t="shared" ca="1" si="75"/>
        <v>12.204912248317836</v>
      </c>
      <c r="AL123" s="24">
        <f t="shared" ca="1" si="75"/>
        <v>12.590845496355699</v>
      </c>
      <c r="AM123" s="24">
        <f t="shared" ca="1" si="75"/>
        <v>14.417978908966425</v>
      </c>
      <c r="AN123" s="24">
        <f t="shared" ca="1" si="75"/>
        <v>16.224583162842439</v>
      </c>
      <c r="AO123" s="24">
        <f t="shared" ca="1" si="75"/>
        <v>16.224583162842439</v>
      </c>
      <c r="AP123" s="24">
        <f t="shared" ca="1" si="75"/>
        <v>16.224583162842439</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32.246963080370818</v>
      </c>
      <c r="L124" s="24">
        <f t="shared" si="45"/>
        <v>32.751964686405074</v>
      </c>
      <c r="M124" s="24">
        <f t="shared" si="45"/>
        <v>33.25696629243933</v>
      </c>
      <c r="N124" s="24">
        <f t="shared" si="45"/>
        <v>33.761967898473586</v>
      </c>
      <c r="O124" s="24">
        <f>'[5]TS BYDem'!O35</f>
        <v>34.266969504507841</v>
      </c>
      <c r="P124" s="24">
        <f t="shared" ref="P124:AP124" ca="1" si="76">OFFSET(P$33,$BB124,$J$96)/OFFSET(O$33,$BB124,$J$96)*O124</f>
        <v>35.533723430586718</v>
      </c>
      <c r="Q124" s="24">
        <f t="shared" ca="1" si="76"/>
        <v>36.059195550874186</v>
      </c>
      <c r="R124" s="24">
        <f t="shared" ca="1" si="76"/>
        <v>30.460929795640233</v>
      </c>
      <c r="S124" s="349">
        <f ca="1">S132-S125</f>
        <v>30.96740913352896</v>
      </c>
      <c r="T124" s="349">
        <f t="shared" ref="T124:AN124" ca="1" si="77">T132-T125</f>
        <v>31.481513458788335</v>
      </c>
      <c r="U124" s="349">
        <f t="shared" ca="1" si="77"/>
        <v>32.00335121516585</v>
      </c>
      <c r="V124" s="349">
        <f t="shared" ca="1" si="77"/>
        <v>32.706859369670468</v>
      </c>
      <c r="W124" s="349">
        <f t="shared" ca="1" si="77"/>
        <v>33.853008081159864</v>
      </c>
      <c r="X124" s="349">
        <f t="shared" ca="1" si="77"/>
        <v>35.482932338601842</v>
      </c>
      <c r="Y124" s="349">
        <f t="shared" ca="1" si="77"/>
        <v>37.091752505384399</v>
      </c>
      <c r="Z124" s="349">
        <f t="shared" ca="1" si="77"/>
        <v>38.289834969025549</v>
      </c>
      <c r="AA124" s="349">
        <f t="shared" ca="1" si="77"/>
        <v>40.135934765542743</v>
      </c>
      <c r="AB124" s="349">
        <f t="shared" ca="1" si="77"/>
        <v>42.048788278620556</v>
      </c>
      <c r="AC124" s="349">
        <f t="shared" ca="1" si="77"/>
        <v>44.036049203196441</v>
      </c>
      <c r="AD124" s="349">
        <f t="shared" ca="1" si="77"/>
        <v>46.151356755735264</v>
      </c>
      <c r="AE124" s="349">
        <f t="shared" ca="1" si="77"/>
        <v>48.265057826915516</v>
      </c>
      <c r="AF124" s="349">
        <f t="shared" ca="1" si="77"/>
        <v>50.534623174021242</v>
      </c>
      <c r="AG124" s="349">
        <f t="shared" ca="1" si="77"/>
        <v>52.759991493777505</v>
      </c>
      <c r="AH124" s="349">
        <f t="shared" ca="1" si="77"/>
        <v>55.064934796255713</v>
      </c>
      <c r="AI124" s="349">
        <f t="shared" ca="1" si="77"/>
        <v>57.517696394956545</v>
      </c>
      <c r="AJ124" s="349">
        <f t="shared" ca="1" si="77"/>
        <v>59.91285002947636</v>
      </c>
      <c r="AK124" s="349">
        <f t="shared" ca="1" si="77"/>
        <v>62.359048265331467</v>
      </c>
      <c r="AL124" s="349">
        <f t="shared" ca="1" si="77"/>
        <v>64.860385038452904</v>
      </c>
      <c r="AM124" s="349">
        <f t="shared" ca="1" si="77"/>
        <v>75.030550451516717</v>
      </c>
      <c r="AN124" s="349">
        <f t="shared" ca="1" si="77"/>
        <v>85.28489124239465</v>
      </c>
      <c r="AO124" s="24">
        <f t="shared" ca="1" si="76"/>
        <v>85.28489124239465</v>
      </c>
      <c r="AP124" s="24">
        <f t="shared" ca="1" si="76"/>
        <v>85.28489124239465</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1.8615541115898324</v>
      </c>
      <c r="L125" s="24">
        <f t="shared" si="45"/>
        <v>3.1626684494577897</v>
      </c>
      <c r="M125" s="24">
        <f t="shared" si="45"/>
        <v>4.463782787325747</v>
      </c>
      <c r="N125" s="24">
        <f t="shared" si="45"/>
        <v>5.7648971251937038</v>
      </c>
      <c r="O125" s="24">
        <f>'[5]TS BYDem'!O36</f>
        <v>7.0660114630616615</v>
      </c>
      <c r="P125" s="24">
        <f t="shared" ref="P125:AP125" ca="1" si="78">OFFSET(P$33,$BB125,$J$96)/OFFSET(O$33,$BB125,$J$96)*O125</f>
        <v>7.3272221242896469</v>
      </c>
      <c r="Q125" s="24">
        <f t="shared" ca="1" si="78"/>
        <v>7.4355769650928911</v>
      </c>
      <c r="R125" s="24">
        <f t="shared" ca="1" si="78"/>
        <v>6.2811880427067184</v>
      </c>
      <c r="S125" s="349">
        <f ca="1">S133*S132</f>
        <v>6.1977637639559386</v>
      </c>
      <c r="T125" s="349">
        <f t="shared" ref="T125:AN125" ca="1" si="79">T133*T132</f>
        <v>6.1115856264899175</v>
      </c>
      <c r="U125" s="349">
        <f t="shared" ca="1" si="79"/>
        <v>6.0226012735736099</v>
      </c>
      <c r="V125" s="349">
        <f t="shared" ca="1" si="79"/>
        <v>5.9624461003675213</v>
      </c>
      <c r="W125" s="349">
        <f t="shared" ca="1" si="79"/>
        <v>5.9740602496164454</v>
      </c>
      <c r="X125" s="349">
        <f t="shared" ca="1" si="79"/>
        <v>5.776291310935183</v>
      </c>
      <c r="Y125" s="349">
        <f t="shared" ca="1" si="79"/>
        <v>5.5424457766666331</v>
      </c>
      <c r="Z125" s="349">
        <f t="shared" ca="1" si="79"/>
        <v>5.2213411321398464</v>
      </c>
      <c r="AA125" s="349">
        <f t="shared" ca="1" si="79"/>
        <v>4.9606211507974169</v>
      </c>
      <c r="AB125" s="349">
        <f t="shared" ca="1" si="79"/>
        <v>4.6720875865133946</v>
      </c>
      <c r="AC125" s="349">
        <f t="shared" ca="1" si="79"/>
        <v>4.4618023421740887</v>
      </c>
      <c r="AD125" s="349">
        <f t="shared" ca="1" si="79"/>
        <v>4.232220488517207</v>
      </c>
      <c r="AE125" s="349">
        <f t="shared" ca="1" si="79"/>
        <v>3.9698532411748682</v>
      </c>
      <c r="AF125" s="349">
        <f t="shared" ca="1" si="79"/>
        <v>3.6870755105509048</v>
      </c>
      <c r="AG125" s="349">
        <f t="shared" ca="1" si="79"/>
        <v>3.3676590315177117</v>
      </c>
      <c r="AH125" s="349">
        <f t="shared" ca="1" si="79"/>
        <v>3.0204394613979915</v>
      </c>
      <c r="AI125" s="349">
        <f t="shared" ca="1" si="79"/>
        <v>2.6472579930733122</v>
      </c>
      <c r="AJ125" s="349">
        <f t="shared" ca="1" si="79"/>
        <v>2.2374093372003605</v>
      </c>
      <c r="AK125" s="349">
        <f t="shared" ca="1" si="79"/>
        <v>1.7963511845980242</v>
      </c>
      <c r="AL125" s="349">
        <f t="shared" ca="1" si="79"/>
        <v>1.3236813273153656</v>
      </c>
      <c r="AM125" s="349">
        <f t="shared" ca="1" si="79"/>
        <v>0.75788434799511839</v>
      </c>
      <c r="AN125" s="349">
        <f t="shared" ca="1" si="79"/>
        <v>0</v>
      </c>
      <c r="AO125" s="24">
        <f t="shared" ca="1" si="78"/>
        <v>0</v>
      </c>
      <c r="AP125" s="24">
        <f t="shared" ca="1" si="78"/>
        <v>0</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5.3681363909771198</v>
      </c>
      <c r="L126" s="24">
        <f t="shared" si="45"/>
        <v>5.5132233118634648</v>
      </c>
      <c r="M126" s="24">
        <f t="shared" si="45"/>
        <v>5.6583102327498107</v>
      </c>
      <c r="N126" s="24">
        <f t="shared" si="45"/>
        <v>5.8033971536361557</v>
      </c>
      <c r="O126" s="24">
        <f>'[5]TS BYDem'!O37</f>
        <v>5.9484840745225007</v>
      </c>
      <c r="P126" s="24">
        <f t="shared" ref="P126:AP126" ca="1" si="80">OFFSET(P$33,$BB126,$J$96)/OFFSET(O$33,$BB126,$J$96)*O126</f>
        <v>6.1683828769137587</v>
      </c>
      <c r="Q126" s="24">
        <f t="shared" ca="1" si="80"/>
        <v>6.2596008219008228</v>
      </c>
      <c r="R126" s="24">
        <f t="shared" ca="1" si="80"/>
        <v>5.2877846627399423</v>
      </c>
      <c r="S126" s="24">
        <f t="shared" ca="1" si="80"/>
        <v>5.3486691240833615</v>
      </c>
      <c r="T126" s="24">
        <f t="shared" ca="1" si="80"/>
        <v>5.4102546195780397</v>
      </c>
      <c r="U126" s="24">
        <f t="shared" ca="1" si="80"/>
        <v>5.4725492210516693</v>
      </c>
      <c r="V126" s="24">
        <f t="shared" ca="1" si="80"/>
        <v>5.5651381143268379</v>
      </c>
      <c r="W126" s="24">
        <f t="shared" ca="1" si="80"/>
        <v>5.7317589042616133</v>
      </c>
      <c r="X126" s="24">
        <f t="shared" ca="1" si="80"/>
        <v>5.9378692042318741</v>
      </c>
      <c r="Y126" s="24">
        <f t="shared" ca="1" si="80"/>
        <v>6.1357502791729575</v>
      </c>
      <c r="Z126" s="24">
        <f t="shared" ca="1" si="80"/>
        <v>6.2619615629611847</v>
      </c>
      <c r="AA126" s="24">
        <f t="shared" ca="1" si="80"/>
        <v>6.4901233447120799</v>
      </c>
      <c r="AB126" s="24">
        <f t="shared" ca="1" si="80"/>
        <v>6.7238892411256543</v>
      </c>
      <c r="AC126" s="24">
        <f t="shared" ca="1" si="80"/>
        <v>6.9796247648468865</v>
      </c>
      <c r="AD126" s="24">
        <f t="shared" ca="1" si="80"/>
        <v>7.2510111741048648</v>
      </c>
      <c r="AE126" s="24">
        <f t="shared" ca="1" si="80"/>
        <v>7.5174480366279273</v>
      </c>
      <c r="AF126" s="24">
        <f t="shared" ca="1" si="80"/>
        <v>7.8033788894104346</v>
      </c>
      <c r="AG126" s="24">
        <f t="shared" ca="1" si="80"/>
        <v>8.0776761674181259</v>
      </c>
      <c r="AH126" s="24">
        <f t="shared" ca="1" si="80"/>
        <v>8.3594242574817592</v>
      </c>
      <c r="AI126" s="24">
        <f t="shared" ca="1" si="80"/>
        <v>8.6587094529275443</v>
      </c>
      <c r="AJ126" s="24">
        <f t="shared" ca="1" si="80"/>
        <v>8.9444269301600006</v>
      </c>
      <c r="AK126" s="24">
        <f t="shared" ca="1" si="80"/>
        <v>9.2329989995632324</v>
      </c>
      <c r="AL126" s="24">
        <f t="shared" ca="1" si="80"/>
        <v>9.5249569604672857</v>
      </c>
      <c r="AM126" s="24">
        <f t="shared" ca="1" si="80"/>
        <v>10.907180824717397</v>
      </c>
      <c r="AN126" s="24">
        <f t="shared" ca="1" si="80"/>
        <v>12.273874409174992</v>
      </c>
      <c r="AO126" s="24">
        <f t="shared" ca="1" si="80"/>
        <v>12.273874409174992</v>
      </c>
      <c r="AP126" s="24">
        <f t="shared" ca="1" si="80"/>
        <v>12.273874409174992</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12.015161921323832</v>
      </c>
      <c r="L127" s="24">
        <f t="shared" si="45"/>
        <v>12.339900847489311</v>
      </c>
      <c r="M127" s="24">
        <f t="shared" si="45"/>
        <v>12.664639773654788</v>
      </c>
      <c r="N127" s="24">
        <f t="shared" si="45"/>
        <v>12.989378699820266</v>
      </c>
      <c r="O127" s="24">
        <f>'[5]TS BYDem'!O38</f>
        <v>13.314117625985745</v>
      </c>
      <c r="P127" s="24">
        <f ca="1">IF(OR($E$78=1,$E$78=2,$E$78=3), P93,P85)</f>
        <v>13.806303279367631</v>
      </c>
      <c r="Q127" s="24">
        <f t="shared" ref="Q127:AP127" ca="1" si="81">IF(OR($E$78=1,$E$78=2,$E$78=3), Q93,Q85)</f>
        <v>14.010470666208278</v>
      </c>
      <c r="R127" s="24">
        <f t="shared" ca="1" si="81"/>
        <v>11.835315703733189</v>
      </c>
      <c r="S127" s="24">
        <f t="shared" ca="1" si="81"/>
        <v>11.971589562713998</v>
      </c>
      <c r="T127" s="24">
        <f t="shared" ca="1" si="81"/>
        <v>12.109432502326571</v>
      </c>
      <c r="U127" s="24">
        <f t="shared" ca="1" si="81"/>
        <v>12.248862589234955</v>
      </c>
      <c r="V127" s="24">
        <f t="shared" ca="1" si="81"/>
        <v>12.456098483368939</v>
      </c>
      <c r="W127" s="24">
        <f t="shared" ca="1" si="81"/>
        <v>12.82903531371665</v>
      </c>
      <c r="X127" s="24">
        <f t="shared" ca="1" si="81"/>
        <v>13.290359029700801</v>
      </c>
      <c r="Y127" s="24">
        <f t="shared" ca="1" si="81"/>
        <v>13.733263789084152</v>
      </c>
      <c r="Z127" s="24">
        <f t="shared" ca="1" si="81"/>
        <v>14.015754564386095</v>
      </c>
      <c r="AA127" s="24">
        <f t="shared" ca="1" si="81"/>
        <v>14.526434724562829</v>
      </c>
      <c r="AB127" s="24">
        <f t="shared" ca="1" si="81"/>
        <v>15.04965822197871</v>
      </c>
      <c r="AC127" s="24">
        <f t="shared" ca="1" si="81"/>
        <v>15.622054953870586</v>
      </c>
      <c r="AD127" s="24">
        <f t="shared" ca="1" si="81"/>
        <v>16.229482078107221</v>
      </c>
      <c r="AE127" s="24">
        <f t="shared" ca="1" si="81"/>
        <v>16.825830943312077</v>
      </c>
      <c r="AF127" s="24">
        <f t="shared" ca="1" si="81"/>
        <v>17.465811980354747</v>
      </c>
      <c r="AG127" s="24">
        <f t="shared" ca="1" si="81"/>
        <v>18.079754318962294</v>
      </c>
      <c r="AH127" s="24">
        <f t="shared" ca="1" si="81"/>
        <v>18.710373341390319</v>
      </c>
      <c r="AI127" s="24">
        <f t="shared" ca="1" si="81"/>
        <v>19.380244563362311</v>
      </c>
      <c r="AJ127" s="24">
        <f t="shared" ca="1" si="81"/>
        <v>20.019748015336869</v>
      </c>
      <c r="AK127" s="24">
        <f t="shared" ca="1" si="81"/>
        <v>20.66564072135662</v>
      </c>
      <c r="AL127" s="24">
        <f t="shared" ca="1" si="81"/>
        <v>21.319111855282713</v>
      </c>
      <c r="AM127" s="24">
        <f t="shared" ca="1" si="81"/>
        <v>24.412856561247615</v>
      </c>
      <c r="AN127" s="24">
        <f t="shared" ca="1" si="81"/>
        <v>27.471840819116569</v>
      </c>
      <c r="AO127" s="24">
        <f t="shared" ca="1" si="81"/>
        <v>27.471840819116569</v>
      </c>
      <c r="AP127" s="24">
        <f t="shared" ca="1" si="81"/>
        <v>27.471840819116569</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2">OFFSET(P$33,$BB128,$J$96)/OFFSET(O$33,$BB128,$J$96)*O128</f>
        <v>#N/A</v>
      </c>
      <c r="Q128" s="24" t="e">
        <f t="shared" ca="1" si="82"/>
        <v>#N/A</v>
      </c>
      <c r="R128" s="24" t="e">
        <f t="shared" ca="1" si="82"/>
        <v>#N/A</v>
      </c>
      <c r="S128" s="24" t="e">
        <f t="shared" ca="1" si="82"/>
        <v>#N/A</v>
      </c>
      <c r="T128" s="24" t="e">
        <f t="shared" ca="1" si="82"/>
        <v>#N/A</v>
      </c>
      <c r="U128" s="24" t="e">
        <f t="shared" ca="1" si="82"/>
        <v>#N/A</v>
      </c>
      <c r="V128" s="24" t="e">
        <f t="shared" ca="1" si="82"/>
        <v>#N/A</v>
      </c>
      <c r="W128" s="24" t="e">
        <f t="shared" ca="1" si="82"/>
        <v>#N/A</v>
      </c>
      <c r="X128" s="24" t="e">
        <f t="shared" ca="1" si="82"/>
        <v>#N/A</v>
      </c>
      <c r="Y128" s="24" t="e">
        <f t="shared" ca="1" si="82"/>
        <v>#N/A</v>
      </c>
      <c r="Z128" s="24" t="e">
        <f t="shared" ca="1" si="82"/>
        <v>#N/A</v>
      </c>
      <c r="AA128" s="24" t="e">
        <f t="shared" ca="1" si="82"/>
        <v>#N/A</v>
      </c>
      <c r="AB128" s="24" t="e">
        <f t="shared" ca="1" si="82"/>
        <v>#N/A</v>
      </c>
      <c r="AC128" s="24" t="e">
        <f t="shared" ca="1" si="82"/>
        <v>#N/A</v>
      </c>
      <c r="AD128" s="24" t="e">
        <f t="shared" ca="1" si="82"/>
        <v>#N/A</v>
      </c>
      <c r="AE128" s="24" t="e">
        <f t="shared" ca="1" si="82"/>
        <v>#N/A</v>
      </c>
      <c r="AF128" s="24" t="e">
        <f t="shared" ca="1" si="82"/>
        <v>#N/A</v>
      </c>
      <c r="AG128" s="24" t="e">
        <f t="shared" ca="1" si="82"/>
        <v>#N/A</v>
      </c>
      <c r="AH128" s="24" t="e">
        <f t="shared" ca="1" si="82"/>
        <v>#N/A</v>
      </c>
      <c r="AI128" s="24" t="e">
        <f t="shared" ca="1" si="82"/>
        <v>#N/A</v>
      </c>
      <c r="AJ128" s="24" t="e">
        <f t="shared" ca="1" si="82"/>
        <v>#N/A</v>
      </c>
      <c r="AK128" s="24" t="e">
        <f t="shared" ca="1" si="82"/>
        <v>#N/A</v>
      </c>
      <c r="AL128" s="24" t="e">
        <f t="shared" ca="1" si="82"/>
        <v>#N/A</v>
      </c>
      <c r="AM128" s="24" t="e">
        <f t="shared" ca="1" si="82"/>
        <v>#N/A</v>
      </c>
      <c r="AN128" s="24" t="e">
        <f t="shared" ca="1" si="82"/>
        <v>#N/A</v>
      </c>
      <c r="AO128" s="24" t="e">
        <f t="shared" ca="1" si="82"/>
        <v>#N/A</v>
      </c>
      <c r="AP128" s="24" t="e">
        <f t="shared" ca="1" si="82"/>
        <v>#N/A</v>
      </c>
      <c r="AQ128" s="186"/>
      <c r="AR128" s="186"/>
      <c r="AS128" s="186"/>
      <c r="AT128" s="186"/>
      <c r="AU128" s="186"/>
      <c r="AV128" s="186"/>
      <c r="BB128" s="313" t="e">
        <f t="shared" si="62"/>
        <v>#N/A</v>
      </c>
    </row>
    <row r="129" spans="1:48">
      <c r="A129" s="22" t="s">
        <v>16</v>
      </c>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t="s">
        <v>16</v>
      </c>
      <c r="B130" s="22"/>
      <c r="C130" s="22" t="s">
        <v>692</v>
      </c>
      <c r="D130" s="22" t="s">
        <v>521</v>
      </c>
      <c r="E130" s="111"/>
      <c r="F130" s="111"/>
      <c r="G130" s="111"/>
      <c r="H130" s="111"/>
      <c r="I130" s="111"/>
      <c r="J130" s="186"/>
      <c r="K130" s="24"/>
      <c r="L130" s="24"/>
      <c r="M130" s="24"/>
      <c r="N130" s="24"/>
      <c r="O130" s="24"/>
      <c r="P130" s="24"/>
      <c r="Q130" s="24"/>
      <c r="R130" s="24">
        <f ca="1">R124</f>
        <v>30.460929795640233</v>
      </c>
      <c r="S130" s="24">
        <f ca="1">OFFSET(S$33,$BB124,$J$96)/OFFSET(R$33,$BB124,$J$96)*R130</f>
        <v>30.811662176195661</v>
      </c>
      <c r="T130" s="24">
        <f t="shared" ref="T130:AN130" ca="1" si="83">OFFSET(T$33,$BB124,$J$96)/OFFSET(S$33,$BB124,$J$96)*S130</f>
        <v>31.166432949656219</v>
      </c>
      <c r="U130" s="24">
        <f t="shared" ca="1" si="83"/>
        <v>31.525288614771821</v>
      </c>
      <c r="V130" s="24">
        <f t="shared" ca="1" si="83"/>
        <v>32.058658250223189</v>
      </c>
      <c r="W130" s="24">
        <f t="shared" ca="1" si="83"/>
        <v>33.018497674181013</v>
      </c>
      <c r="X130" s="24">
        <f t="shared" ca="1" si="83"/>
        <v>34.205821246903675</v>
      </c>
      <c r="Y130" s="24">
        <f t="shared" ca="1" si="83"/>
        <v>35.345739363112067</v>
      </c>
      <c r="Z130" s="24">
        <f t="shared" ca="1" si="83"/>
        <v>36.072794888270067</v>
      </c>
      <c r="AA130" s="24">
        <f t="shared" ca="1" si="83"/>
        <v>37.387148716809094</v>
      </c>
      <c r="AB130" s="24">
        <f t="shared" ca="1" si="83"/>
        <v>38.733785732768645</v>
      </c>
      <c r="AC130" s="24">
        <f t="shared" ca="1" si="83"/>
        <v>40.206981471849147</v>
      </c>
      <c r="AD130" s="24">
        <f t="shared" ca="1" si="83"/>
        <v>41.770336049835059</v>
      </c>
      <c r="AE130" s="24">
        <f t="shared" ca="1" si="83"/>
        <v>43.305178158946262</v>
      </c>
      <c r="AF130" s="24">
        <f t="shared" ca="1" si="83"/>
        <v>44.952317781402527</v>
      </c>
      <c r="AG130" s="24">
        <f t="shared" ca="1" si="83"/>
        <v>46.532440774572606</v>
      </c>
      <c r="AH130" s="24">
        <f t="shared" ca="1" si="83"/>
        <v>48.155485081190989</v>
      </c>
      <c r="AI130" s="24">
        <f t="shared" ca="1" si="83"/>
        <v>49.879554026658347</v>
      </c>
      <c r="AJ130" s="24">
        <f t="shared" ca="1" si="83"/>
        <v>51.525464473180882</v>
      </c>
      <c r="AK130" s="24">
        <f t="shared" ca="1" si="83"/>
        <v>53.187819146776775</v>
      </c>
      <c r="AL130" s="24">
        <f t="shared" ca="1" si="83"/>
        <v>54.869678662169456</v>
      </c>
      <c r="AM130" s="24">
        <f t="shared" ca="1" si="83"/>
        <v>62.832148160495144</v>
      </c>
      <c r="AN130" s="24">
        <f t="shared" ca="1" si="83"/>
        <v>70.705153584044879</v>
      </c>
      <c r="AO130" s="24"/>
      <c r="AP130" s="24"/>
      <c r="AQ130" s="186"/>
      <c r="AR130" s="186"/>
      <c r="AS130" s="186"/>
      <c r="AT130" s="186"/>
      <c r="AU130" s="186"/>
      <c r="AV130" s="186"/>
    </row>
    <row r="131" spans="1:48">
      <c r="A131" s="22" t="s">
        <v>16</v>
      </c>
      <c r="B131" s="22"/>
      <c r="C131" s="22"/>
      <c r="D131" s="22" t="s">
        <v>691</v>
      </c>
      <c r="E131" s="111"/>
      <c r="F131" s="111"/>
      <c r="G131" s="111"/>
      <c r="H131" s="111"/>
      <c r="I131" s="111"/>
      <c r="J131" s="186"/>
      <c r="K131" s="24"/>
      <c r="L131" s="24"/>
      <c r="M131" s="24"/>
      <c r="N131" s="24"/>
      <c r="O131" s="24"/>
      <c r="P131" s="24"/>
      <c r="Q131" s="24"/>
      <c r="R131" s="24">
        <f ca="1">R125</f>
        <v>6.2811880427067184</v>
      </c>
      <c r="S131" s="24">
        <f ca="1">OFFSET(S$33,$BB125,$J$96)/OFFSET(R$33,$BB125,$J$96)*R131</f>
        <v>6.353510721289239</v>
      </c>
      <c r="T131" s="24">
        <f t="shared" ref="T131:AN131" ca="1" si="84">OFFSET(T$33,$BB125,$J$96)/OFFSET(S$33,$BB125,$J$96)*S131</f>
        <v>6.4266661356220345</v>
      </c>
      <c r="U131" s="24">
        <f t="shared" ca="1" si="84"/>
        <v>6.5006638739676408</v>
      </c>
      <c r="V131" s="24">
        <f t="shared" ca="1" si="84"/>
        <v>6.6106472198148012</v>
      </c>
      <c r="W131" s="24">
        <f t="shared" ca="1" si="84"/>
        <v>6.8085706565952915</v>
      </c>
      <c r="X131" s="24">
        <f t="shared" ca="1" si="84"/>
        <v>7.0534024026333517</v>
      </c>
      <c r="Y131" s="24">
        <f t="shared" ca="1" si="84"/>
        <v>7.2884589189389617</v>
      </c>
      <c r="Z131" s="24">
        <f t="shared" ca="1" si="84"/>
        <v>7.4383812128953304</v>
      </c>
      <c r="AA131" s="24">
        <f t="shared" ca="1" si="84"/>
        <v>7.7094071995310616</v>
      </c>
      <c r="AB131" s="24">
        <f t="shared" ca="1" si="84"/>
        <v>7.9870901323653056</v>
      </c>
      <c r="AC131" s="24">
        <f t="shared" ca="1" si="84"/>
        <v>8.2908700735213809</v>
      </c>
      <c r="AD131" s="24">
        <f t="shared" ca="1" si="84"/>
        <v>8.6132411944174141</v>
      </c>
      <c r="AE131" s="24">
        <f t="shared" ca="1" si="84"/>
        <v>8.9297329091441231</v>
      </c>
      <c r="AF131" s="24">
        <f t="shared" ca="1" si="84"/>
        <v>9.2693809031696226</v>
      </c>
      <c r="AG131" s="24">
        <f t="shared" ca="1" si="84"/>
        <v>9.5952097507226082</v>
      </c>
      <c r="AH131" s="24">
        <f t="shared" ca="1" si="84"/>
        <v>9.9298891764627157</v>
      </c>
      <c r="AI131" s="24">
        <f t="shared" ca="1" si="84"/>
        <v>10.285400361371506</v>
      </c>
      <c r="AJ131" s="24">
        <f t="shared" ca="1" si="84"/>
        <v>10.624794893495837</v>
      </c>
      <c r="AK131" s="24">
        <f t="shared" ca="1" si="84"/>
        <v>10.967580303152722</v>
      </c>
      <c r="AL131" s="24">
        <f t="shared" ca="1" si="84"/>
        <v>11.314387703598818</v>
      </c>
      <c r="AM131" s="24">
        <f t="shared" ca="1" si="84"/>
        <v>12.956286639016691</v>
      </c>
      <c r="AN131" s="24">
        <f t="shared" ca="1" si="84"/>
        <v>14.579737658349778</v>
      </c>
      <c r="AO131" s="24"/>
      <c r="AP131" s="24"/>
      <c r="AQ131" s="186"/>
      <c r="AR131" s="186"/>
      <c r="AS131" s="186"/>
      <c r="AT131" s="186"/>
      <c r="AU131" s="186"/>
      <c r="AV131" s="186"/>
    </row>
    <row r="132" spans="1:48">
      <c r="A132" s="22" t="s">
        <v>16</v>
      </c>
      <c r="B132" s="22"/>
      <c r="C132" s="22" t="s">
        <v>5</v>
      </c>
      <c r="D132" s="22"/>
      <c r="E132" s="111"/>
      <c r="F132" s="111"/>
      <c r="G132" s="111"/>
      <c r="H132" s="111"/>
      <c r="I132" s="111"/>
      <c r="J132" s="186"/>
      <c r="K132" s="24"/>
      <c r="L132" s="24"/>
      <c r="M132" s="24"/>
      <c r="N132" s="24"/>
      <c r="O132" s="24"/>
      <c r="P132" s="24"/>
      <c r="Q132" s="24"/>
      <c r="R132" s="24">
        <f ca="1">R130+R131</f>
        <v>36.74211783834695</v>
      </c>
      <c r="S132" s="24">
        <f t="shared" ref="S132:AN132" ca="1" si="85">S130+S131</f>
        <v>37.165172897484901</v>
      </c>
      <c r="T132" s="24">
        <f t="shared" ca="1" si="85"/>
        <v>37.593099085278254</v>
      </c>
      <c r="U132" s="24">
        <f t="shared" ca="1" si="85"/>
        <v>38.025952488739463</v>
      </c>
      <c r="V132" s="24">
        <f t="shared" ca="1" si="85"/>
        <v>38.66930547003799</v>
      </c>
      <c r="W132" s="24">
        <f t="shared" ca="1" si="85"/>
        <v>39.827068330776306</v>
      </c>
      <c r="X132" s="24">
        <f t="shared" ca="1" si="85"/>
        <v>41.259223649537027</v>
      </c>
      <c r="Y132" s="24">
        <f t="shared" ca="1" si="85"/>
        <v>42.634198282051031</v>
      </c>
      <c r="Z132" s="24">
        <f t="shared" ca="1" si="85"/>
        <v>43.511176101165397</v>
      </c>
      <c r="AA132" s="24">
        <f t="shared" ca="1" si="85"/>
        <v>45.096555916340158</v>
      </c>
      <c r="AB132" s="24">
        <f t="shared" ca="1" si="85"/>
        <v>46.720875865133948</v>
      </c>
      <c r="AC132" s="24">
        <f t="shared" ca="1" si="85"/>
        <v>48.49785154537053</v>
      </c>
      <c r="AD132" s="24">
        <f t="shared" ca="1" si="85"/>
        <v>50.383577244252471</v>
      </c>
      <c r="AE132" s="24">
        <f t="shared" ca="1" si="85"/>
        <v>52.234911068090383</v>
      </c>
      <c r="AF132" s="24">
        <f t="shared" ca="1" si="85"/>
        <v>54.221698684572146</v>
      </c>
      <c r="AG132" s="24">
        <f t="shared" ca="1" si="85"/>
        <v>56.127650525295216</v>
      </c>
      <c r="AH132" s="24">
        <f t="shared" ca="1" si="85"/>
        <v>58.085374257653704</v>
      </c>
      <c r="AI132" s="24">
        <f t="shared" ca="1" si="85"/>
        <v>60.164954388029855</v>
      </c>
      <c r="AJ132" s="24">
        <f t="shared" ca="1" si="85"/>
        <v>62.150259366676721</v>
      </c>
      <c r="AK132" s="24">
        <f t="shared" ca="1" si="85"/>
        <v>64.15539944992949</v>
      </c>
      <c r="AL132" s="24">
        <f t="shared" ca="1" si="85"/>
        <v>66.184066365768274</v>
      </c>
      <c r="AM132" s="24">
        <f t="shared" ca="1" si="85"/>
        <v>75.788434799511833</v>
      </c>
      <c r="AN132" s="24">
        <f t="shared" ca="1" si="85"/>
        <v>85.28489124239465</v>
      </c>
      <c r="AO132" s="24"/>
      <c r="AP132" s="24"/>
      <c r="AQ132" s="186"/>
      <c r="AR132" s="186"/>
      <c r="AS132" s="186"/>
      <c r="AT132" s="186"/>
      <c r="AU132" s="186"/>
      <c r="AV132" s="186"/>
    </row>
    <row r="133" spans="1:48">
      <c r="A133" s="22" t="s">
        <v>16</v>
      </c>
      <c r="B133" s="22"/>
      <c r="C133" s="22" t="s">
        <v>693</v>
      </c>
      <c r="D133" s="22"/>
      <c r="E133" s="111"/>
      <c r="F133" s="111"/>
      <c r="G133" s="111"/>
      <c r="H133" s="111"/>
      <c r="I133" s="111"/>
      <c r="J133" s="186"/>
      <c r="K133" s="24"/>
      <c r="L133" s="24"/>
      <c r="M133" s="24"/>
      <c r="N133" s="24"/>
      <c r="O133" s="24"/>
      <c r="P133" s="24"/>
      <c r="Q133" s="24"/>
      <c r="R133" s="109">
        <f ca="1">R131/R132</f>
        <v>0.17095334760891706</v>
      </c>
      <c r="S133" s="109">
        <f ca="1">($W$133-$R$133)/5+R133</f>
        <v>0.16676267808713366</v>
      </c>
      <c r="T133" s="109">
        <f t="shared" ref="T133:V133" ca="1" si="86">($W$133-$R$133)/5+S133</f>
        <v>0.16257200856535026</v>
      </c>
      <c r="U133" s="109">
        <f t="shared" ca="1" si="86"/>
        <v>0.15838133904356685</v>
      </c>
      <c r="V133" s="109">
        <f t="shared" ca="1" si="86"/>
        <v>0.15419066952178345</v>
      </c>
      <c r="W133" s="350">
        <v>0.15</v>
      </c>
      <c r="X133" s="190">
        <f>($AB$133-$W$133)/5+W133</f>
        <v>0.13999999999999999</v>
      </c>
      <c r="Y133" s="190">
        <f t="shared" ref="Y133:AA133" si="87">($AB$133-$W$133)/5+X133</f>
        <v>0.12999999999999998</v>
      </c>
      <c r="Z133" s="190">
        <f t="shared" si="87"/>
        <v>0.11999999999999998</v>
      </c>
      <c r="AA133" s="190">
        <f t="shared" si="87"/>
        <v>0.10999999999999999</v>
      </c>
      <c r="AB133" s="350">
        <v>0.1</v>
      </c>
      <c r="AC133" s="109">
        <f>($AL$133-$AB$133)/10+AB133</f>
        <v>9.1999999999999998E-2</v>
      </c>
      <c r="AD133" s="109">
        <f t="shared" ref="AD133:AK133" si="88">($AL$133-$AB$133)/10+AC133</f>
        <v>8.3999999999999991E-2</v>
      </c>
      <c r="AE133" s="109">
        <f t="shared" si="88"/>
        <v>7.5999999999999984E-2</v>
      </c>
      <c r="AF133" s="109">
        <f t="shared" si="88"/>
        <v>6.7999999999999977E-2</v>
      </c>
      <c r="AG133" s="109">
        <f t="shared" si="88"/>
        <v>5.9999999999999977E-2</v>
      </c>
      <c r="AH133" s="109">
        <f t="shared" si="88"/>
        <v>5.1999999999999977E-2</v>
      </c>
      <c r="AI133" s="109">
        <f t="shared" si="88"/>
        <v>4.3999999999999977E-2</v>
      </c>
      <c r="AJ133" s="109">
        <f t="shared" si="88"/>
        <v>3.5999999999999976E-2</v>
      </c>
      <c r="AK133" s="109">
        <f t="shared" si="88"/>
        <v>2.7999999999999976E-2</v>
      </c>
      <c r="AL133" s="350">
        <v>0.02</v>
      </c>
      <c r="AM133" s="350">
        <v>0.01</v>
      </c>
      <c r="AN133" s="350">
        <v>0</v>
      </c>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221"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51" t="s">
        <v>296</v>
      </c>
      <c r="C2" s="351"/>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1972.9589642101657</v>
      </c>
      <c r="T10" s="186" cm="1">
        <f t="array" ref="T10">INDEX(Drivers!$C$7:$AG$22,$E$10,T3)</f>
        <v>2015.3530281960934</v>
      </c>
      <c r="U10" s="186" cm="1">
        <f t="array" ref="U10">INDEX(Drivers!$C$7:$AG$22,$E$10,U3)</f>
        <v>2052.7402825087706</v>
      </c>
      <c r="V10" s="186" cm="1">
        <f t="array" ref="V10">INDEX(Drivers!$C$7:$AG$22,$E$10,V3)</f>
        <v>2095.3632177078007</v>
      </c>
      <c r="W10" s="186" cm="1">
        <f t="array" ref="W10">INDEX(Drivers!$C$7:$AG$22,$E$10,W3)</f>
        <v>2138.092460557747</v>
      </c>
      <c r="X10" s="186" cm="1">
        <f t="array" ref="X10">INDEX(Drivers!$C$7:$AG$22,$E$10,X3)</f>
        <v>2183.2763243237664</v>
      </c>
      <c r="Y10" s="186" cm="1">
        <f t="array" ref="Y10">INDEX(Drivers!$C$7:$AG$22,$E$10,Y3)</f>
        <v>2230.389099564652</v>
      </c>
      <c r="Z10" s="186" cm="1">
        <f t="array" ref="Z10">INDEX(Drivers!$C$7:$AG$22,$E$10,Z3)</f>
        <v>2275.9787314512255</v>
      </c>
      <c r="AA10" s="186" cm="1">
        <f t="array" ref="AA10">INDEX(Drivers!$C$7:$AG$22,$E$10,AA3)</f>
        <v>2326.1225812457251</v>
      </c>
      <c r="AB10" s="186" cm="1">
        <f t="array" ref="AB10">INDEX(Drivers!$C$7:$AG$22,$E$10,AB3)</f>
        <v>2378.7504756634166</v>
      </c>
      <c r="AC10" s="186" cm="1">
        <f t="array" ref="AC10">INDEX(Drivers!$C$7:$AG$22,$E$10,AC3)</f>
        <v>2443.4489802722865</v>
      </c>
      <c r="AD10" s="186" cm="1">
        <f t="array" ref="AD10">INDEX(Drivers!$C$7:$AG$22,$E$10,AD3)</f>
        <v>2512.3563124719049</v>
      </c>
      <c r="AE10" s="186" cm="1">
        <f t="array" ref="AE10">INDEX(Drivers!$C$7:$AG$22,$E$10,AE3)</f>
        <v>2585.3758351694651</v>
      </c>
      <c r="AF10" s="186" cm="1">
        <f t="array" ref="AF10">INDEX(Drivers!$C$7:$AG$22,$E$10,AF3)</f>
        <v>2665.813998121961</v>
      </c>
      <c r="AG10" s="186" cm="1">
        <f t="array" ref="AG10">INDEX(Drivers!$C$7:$AG$22,$E$10,AG3)</f>
        <v>2746.6477005588113</v>
      </c>
      <c r="AH10" s="186" cm="1">
        <f t="array" ref="AH10">INDEX(Drivers!$C$7:$AG$22,$E$10,AH3)</f>
        <v>2834.2152757554973</v>
      </c>
      <c r="AI10" s="186" cm="1">
        <f t="array" ref="AI10">INDEX(Drivers!$C$7:$AG$22,$E$10,AI3)</f>
        <v>2925.9661584357127</v>
      </c>
      <c r="AJ10" s="186" cm="1">
        <f t="array" ref="AJ10">INDEX(Drivers!$C$7:$AG$22,$E$10,AJ3)</f>
        <v>3020.7015937005381</v>
      </c>
      <c r="AK10" s="186" cm="1">
        <f t="array" ref="AK10">INDEX(Drivers!$C$7:$AG$22,$E$10,AK3)</f>
        <v>3119.2713417354653</v>
      </c>
      <c r="AL10" s="186" cm="1">
        <f t="array" ref="AL10">INDEX(Drivers!$C$7:$AG$22,$E$10,AL3)</f>
        <v>3221.9778456792433</v>
      </c>
      <c r="AM10" s="186">
        <f>(AQ10-AL10)/5+AL10</f>
        <v>3332.8759628676316</v>
      </c>
      <c r="AN10" s="186">
        <f>(AQ10-AL10)/5+AM10</f>
        <v>3443.77408005602</v>
      </c>
      <c r="AO10" s="186">
        <f>(AQ10-AL10)/5+AN10</f>
        <v>3554.6721972444084</v>
      </c>
      <c r="AP10" s="186">
        <f>(AQ10-AL10)/5+AO10</f>
        <v>3665.5703144327967</v>
      </c>
      <c r="AQ10" s="186" cm="1">
        <f t="array" ref="AQ10">INDEX(Drivers!$C$7:$AG$22,$E$10,AQ3)</f>
        <v>3776.4684316211856</v>
      </c>
      <c r="AR10" s="186">
        <f>(AV10-AQ10)/5+AQ10</f>
        <v>3911.1930557998467</v>
      </c>
      <c r="AS10" s="186">
        <f>(AV10-AQ10)/5+AR10</f>
        <v>4045.9176799785077</v>
      </c>
      <c r="AT10" s="186">
        <f>(AV10-AQ10)/5+AS10</f>
        <v>4180.6423041571688</v>
      </c>
      <c r="AU10" s="186">
        <f>(AV10-AQ10)/5+AT10</f>
        <v>4315.3669283358304</v>
      </c>
      <c r="AV10" s="186" cm="1">
        <f t="array" ref="AV10">INDEX(Drivers!$C$7:$AG$22,$E$10,AV3)</f>
        <v>4450.0915525144919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2" t="s">
        <v>228</v>
      </c>
      <c r="C13" s="353"/>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1.0234617611119838</v>
      </c>
      <c r="T14" s="87">
        <f t="shared" si="5"/>
        <v>1.0214875548630071</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142.51962772666388</v>
      </c>
      <c r="T23" s="337">
        <f t="shared" si="7"/>
        <v>143.87682548770786</v>
      </c>
      <c r="U23" s="219">
        <f t="shared" si="7"/>
        <v>145.05971653133957</v>
      </c>
      <c r="V23" s="219">
        <f t="shared" si="7"/>
        <v>146.39458240422493</v>
      </c>
      <c r="W23" s="219">
        <f t="shared" si="7"/>
        <v>147.71762048076755</v>
      </c>
      <c r="X23" s="219">
        <f t="shared" si="7"/>
        <v>149.10109333918007</v>
      </c>
      <c r="Y23" s="219">
        <f t="shared" si="7"/>
        <v>150.52700383972856</v>
      </c>
      <c r="Z23" s="219">
        <f t="shared" si="7"/>
        <v>151.8905860466937</v>
      </c>
      <c r="AA23" s="219">
        <f t="shared" si="7"/>
        <v>153.37365652148429</v>
      </c>
      <c r="AB23" s="219">
        <f t="shared" si="7"/>
        <v>154.9115123595688</v>
      </c>
      <c r="AC23" s="219">
        <f t="shared" si="7"/>
        <v>156.7787969156355</v>
      </c>
      <c r="AD23" s="219">
        <f t="shared" si="7"/>
        <v>158.73823229356802</v>
      </c>
      <c r="AE23" s="219">
        <f t="shared" si="7"/>
        <v>160.78289065740165</v>
      </c>
      <c r="AF23" s="219">
        <f t="shared" si="7"/>
        <v>162.99986030615372</v>
      </c>
      <c r="AG23" s="219">
        <f t="shared" si="7"/>
        <v>165.19030007676062</v>
      </c>
      <c r="AH23" s="219">
        <f t="shared" si="7"/>
        <v>167.52432970486763</v>
      </c>
      <c r="AI23" s="219">
        <f t="shared" si="7"/>
        <v>169.9277889494287</v>
      </c>
      <c r="AJ23" s="219">
        <f t="shared" si="7"/>
        <v>172.36609950798186</v>
      </c>
      <c r="AK23" s="219">
        <f t="shared" si="7"/>
        <v>174.85879444991426</v>
      </c>
      <c r="AL23" s="219">
        <f t="shared" si="7"/>
        <v>177.41040111427915</v>
      </c>
      <c r="AM23" s="219">
        <f t="shared" si="7"/>
        <v>180.11661524518496</v>
      </c>
      <c r="AN23" s="219">
        <f t="shared" si="7"/>
        <v>182.77268976424139</v>
      </c>
      <c r="AO23" s="219">
        <f t="shared" si="7"/>
        <v>185.38113834293372</v>
      </c>
      <c r="AP23" s="98">
        <f t="shared" ref="AP23:AU23" si="8">(1+$B$20*(AP10/AO10-1))*AO23</f>
        <v>187.94427414412041</v>
      </c>
      <c r="AQ23" s="98">
        <f t="shared" si="8"/>
        <v>190.46423139835457</v>
      </c>
      <c r="AR23" s="98">
        <f t="shared" si="8"/>
        <v>193.47554514907281</v>
      </c>
      <c r="AS23" s="98">
        <f t="shared" si="8"/>
        <v>196.42910151461851</v>
      </c>
      <c r="AT23" s="98">
        <f t="shared" si="8"/>
        <v>199.32789465836245</v>
      </c>
      <c r="AU23" s="98">
        <f t="shared" si="8"/>
        <v>202.17467203785722</v>
      </c>
      <c r="AV23" s="98">
        <f t="shared" ref="AV23" si="9">(1+$B$20*(AT10/AS10-1))*AU23</f>
        <v>205.15825516593259</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1.023659389453393</v>
      </c>
      <c r="T24" s="89">
        <f t="shared" si="10"/>
        <v>1.033407578201839</v>
      </c>
      <c r="U24" s="89">
        <f t="shared" si="10"/>
        <v>1.0419037940763025</v>
      </c>
      <c r="V24" s="89">
        <f t="shared" si="10"/>
        <v>1.0514915821321391</v>
      </c>
      <c r="W24" s="89">
        <f t="shared" si="10"/>
        <v>1.0609944160313034</v>
      </c>
      <c r="X24" s="89">
        <f t="shared" si="10"/>
        <v>1.0709313279090416</v>
      </c>
      <c r="Y24" s="89">
        <f t="shared" si="10"/>
        <v>1.0811730517732525</v>
      </c>
      <c r="Z24" s="89">
        <f t="shared" si="10"/>
        <v>1.0909670973494066</v>
      </c>
      <c r="AA24" s="89">
        <f t="shared" si="10"/>
        <v>1.1016193776069172</v>
      </c>
      <c r="AB24" s="89">
        <f t="shared" si="10"/>
        <v>1.1126651584119314</v>
      </c>
      <c r="AC24" s="89">
        <f t="shared" si="10"/>
        <v>1.1260770890988747</v>
      </c>
      <c r="AD24" s="89">
        <f t="shared" si="10"/>
        <v>1.1401509009284614</v>
      </c>
      <c r="AE24" s="89">
        <f t="shared" si="10"/>
        <v>1.1548368341276198</v>
      </c>
      <c r="AF24" s="89">
        <f t="shared" si="10"/>
        <v>1.1707604078365739</v>
      </c>
      <c r="AG24" s="89">
        <f t="shared" si="10"/>
        <v>1.1864934284315636</v>
      </c>
      <c r="AH24" s="89">
        <f t="shared" si="10"/>
        <v>1.2032577954326931</v>
      </c>
      <c r="AI24" s="89">
        <f t="shared" si="10"/>
        <v>1.2205208465794595</v>
      </c>
      <c r="AJ24" s="89">
        <f t="shared" si="10"/>
        <v>1.2380342202633519</v>
      </c>
      <c r="AK24" s="89">
        <f t="shared" si="10"/>
        <v>1.255938214422289</v>
      </c>
      <c r="AL24" s="89">
        <f t="shared" si="10"/>
        <v>1.2742653470554057</v>
      </c>
      <c r="AM24" s="89">
        <f t="shared" si="10"/>
        <v>1.2937029610118931</v>
      </c>
      <c r="AN24" s="89">
        <f t="shared" si="10"/>
        <v>1.3127804429271179</v>
      </c>
      <c r="AO24" s="89">
        <f t="shared" si="10"/>
        <v>1.3315158474610522</v>
      </c>
      <c r="AP24" s="89">
        <f t="shared" si="10"/>
        <v>1.3499257891033432</v>
      </c>
      <c r="AQ24" s="89">
        <f t="shared" si="10"/>
        <v>1.3680255971470836</v>
      </c>
      <c r="AR24" s="89">
        <f t="shared" si="10"/>
        <v>1.3896546151615343</v>
      </c>
      <c r="AS24" s="89">
        <f t="shared" si="10"/>
        <v>1.4108687858276918</v>
      </c>
      <c r="AT24" s="89">
        <f t="shared" si="10"/>
        <v>1.4316896149795031</v>
      </c>
      <c r="AU24" s="89">
        <f t="shared" si="10"/>
        <v>1.4521368364653207</v>
      </c>
      <c r="AV24" s="89">
        <f t="shared" si="10"/>
        <v>1.4735666769159752</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8.8630188710024527</v>
      </c>
      <c r="T31" s="89">
        <f t="shared" si="14"/>
        <v>11.612472974292899</v>
      </c>
      <c r="U31" s="89">
        <f t="shared" si="14"/>
        <v>14.187620360171081</v>
      </c>
      <c r="V31" s="89">
        <f t="shared" si="14"/>
        <v>16.91474257530291</v>
      </c>
      <c r="W31" s="89">
        <f t="shared" si="14"/>
        <v>19.630036994092023</v>
      </c>
      <c r="X31" s="89">
        <f t="shared" si="14"/>
        <v>22.405766194750996</v>
      </c>
      <c r="Y31" s="89">
        <f t="shared" si="14"/>
        <v>25.223933037545976</v>
      </c>
      <c r="Z31" s="89">
        <f t="shared" si="14"/>
        <v>27.979771586757579</v>
      </c>
      <c r="AA31" s="89">
        <f t="shared" si="14"/>
        <v>30.855098403794656</v>
      </c>
      <c r="AB31" s="89">
        <f t="shared" si="14"/>
        <v>33.785210584125636</v>
      </c>
      <c r="AC31" s="89">
        <f t="shared" si="14"/>
        <v>37.044751482438798</v>
      </c>
      <c r="AD31" s="89">
        <f t="shared" si="14"/>
        <v>40.396443202617803</v>
      </c>
      <c r="AE31" s="89">
        <f t="shared" si="14"/>
        <v>43.833357908697906</v>
      </c>
      <c r="AF31" s="89">
        <f t="shared" si="14"/>
        <v>47.442583899696459</v>
      </c>
      <c r="AG31" s="89">
        <f t="shared" si="14"/>
        <v>51.025280012549828</v>
      </c>
      <c r="AH31" s="89">
        <f t="shared" si="14"/>
        <v>54.751565982903301</v>
      </c>
      <c r="AI31" s="89">
        <f t="shared" si="14"/>
        <v>58.547281569710862</v>
      </c>
      <c r="AJ31" s="89">
        <f t="shared" si="14"/>
        <v>62.377848470510486</v>
      </c>
      <c r="AK31" s="89">
        <f t="shared" si="14"/>
        <v>66.262799754689368</v>
      </c>
      <c r="AL31" s="89">
        <f t="shared" si="14"/>
        <v>70.206662761300734</v>
      </c>
      <c r="AM31" s="89">
        <f t="shared" si="14"/>
        <v>74.30513323445301</v>
      </c>
      <c r="AN31" s="89">
        <f t="shared" si="14"/>
        <v>78.353464095755925</v>
      </c>
      <c r="AO31" s="89">
        <f t="shared" si="14"/>
        <v>82.354169016694726</v>
      </c>
      <c r="AP31" s="89">
        <f t="shared" si="14"/>
        <v>86.309561160127885</v>
      </c>
      <c r="AQ31" s="89">
        <f t="shared" si="14"/>
        <v>90.221774756608525</v>
      </c>
      <c r="AR31" s="89">
        <f t="shared" si="14"/>
        <v>94.625344849573239</v>
      </c>
      <c r="AS31" s="89">
        <f t="shared" si="14"/>
        <v>98.971157557365416</v>
      </c>
      <c r="AT31" s="89">
        <f t="shared" si="14"/>
        <v>103.26220704335583</v>
      </c>
      <c r="AU31" s="89">
        <f t="shared" si="14"/>
        <v>107.50124076509707</v>
      </c>
      <c r="AV31" s="89">
        <f t="shared" si="14"/>
        <v>111.87708023541892</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28.503925545332777</v>
      </c>
      <c r="T34" s="89">
        <f t="shared" si="15"/>
        <v>28.775365097541574</v>
      </c>
      <c r="U34" s="89">
        <f t="shared" si="15"/>
        <v>29.011943306267916</v>
      </c>
      <c r="V34" s="89">
        <f t="shared" si="15"/>
        <v>29.278916480844988</v>
      </c>
      <c r="W34" s="89">
        <f t="shared" si="15"/>
        <v>29.543524096153511</v>
      </c>
      <c r="X34" s="89">
        <f t="shared" si="15"/>
        <v>29.820218667836016</v>
      </c>
      <c r="Y34" s="89">
        <f t="shared" si="15"/>
        <v>30.105400767945714</v>
      </c>
      <c r="Z34" s="89">
        <f t="shared" si="15"/>
        <v>30.37811720933874</v>
      </c>
      <c r="AA34" s="89">
        <f t="shared" si="15"/>
        <v>30.674731304296859</v>
      </c>
      <c r="AB34" s="89">
        <f t="shared" si="15"/>
        <v>30.982302471913762</v>
      </c>
      <c r="AC34" s="89">
        <f t="shared" si="15"/>
        <v>31.355759383127101</v>
      </c>
      <c r="AD34" s="89">
        <f t="shared" si="15"/>
        <v>31.747646458713604</v>
      </c>
      <c r="AE34" s="89">
        <f t="shared" si="15"/>
        <v>32.15657813148033</v>
      </c>
      <c r="AF34" s="89">
        <f t="shared" si="15"/>
        <v>32.599972061230744</v>
      </c>
      <c r="AG34" s="89">
        <f t="shared" si="15"/>
        <v>33.038060015352123</v>
      </c>
      <c r="AH34" s="89">
        <f t="shared" si="15"/>
        <v>33.504865940973524</v>
      </c>
      <c r="AI34" s="89">
        <f t="shared" si="15"/>
        <v>33.985557789885739</v>
      </c>
      <c r="AJ34" s="89">
        <f t="shared" si="15"/>
        <v>34.473219901596373</v>
      </c>
      <c r="AK34" s="89">
        <f t="shared" si="15"/>
        <v>34.971758889982851</v>
      </c>
      <c r="AL34" s="89">
        <f t="shared" si="15"/>
        <v>35.482080222855835</v>
      </c>
      <c r="AM34" s="89">
        <f t="shared" si="15"/>
        <v>36.023323049036996</v>
      </c>
      <c r="AN34" s="89">
        <f t="shared" si="15"/>
        <v>36.554537952848278</v>
      </c>
      <c r="AO34" s="89">
        <f t="shared" si="15"/>
        <v>37.076227668586746</v>
      </c>
      <c r="AP34" s="89">
        <f t="shared" si="15"/>
        <v>37.588854828824083</v>
      </c>
      <c r="AQ34" s="89">
        <f t="shared" si="15"/>
        <v>38.092846279670916</v>
      </c>
      <c r="AR34" s="89">
        <f t="shared" si="15"/>
        <v>38.695109029814567</v>
      </c>
      <c r="AS34" s="89">
        <f t="shared" si="15"/>
        <v>39.285820302923703</v>
      </c>
      <c r="AT34" s="89">
        <f t="shared" si="15"/>
        <v>39.865578931672495</v>
      </c>
      <c r="AU34" s="89">
        <f t="shared" si="15"/>
        <v>40.434934407571447</v>
      </c>
      <c r="AV34" s="89">
        <f t="shared" si="15"/>
        <v>41.03165103318652</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93.559626198963002</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7.0904150968019621</v>
      </c>
      <c r="T36" s="89">
        <f t="shared" si="17"/>
        <v>9.2899783794343236</v>
      </c>
      <c r="U36" s="89">
        <f t="shared" si="17"/>
        <v>11.350096288136861</v>
      </c>
      <c r="V36" s="89">
        <f t="shared" si="17"/>
        <v>13.53179406024233</v>
      </c>
      <c r="W36" s="89">
        <f t="shared" si="17"/>
        <v>15.704029595273617</v>
      </c>
      <c r="X36" s="89">
        <f t="shared" si="17"/>
        <v>17.924612955800796</v>
      </c>
      <c r="Y36" s="89">
        <f t="shared" si="17"/>
        <v>20.179146430036777</v>
      </c>
      <c r="Z36" s="89">
        <f t="shared" si="17"/>
        <v>22.383817269406066</v>
      </c>
      <c r="AA36" s="89">
        <f t="shared" si="17"/>
        <v>24.684078723035721</v>
      </c>
      <c r="AB36" s="89">
        <f t="shared" si="17"/>
        <v>27.02816846730051</v>
      </c>
      <c r="AC36" s="89">
        <f t="shared" si="17"/>
        <v>29.635801185951031</v>
      </c>
      <c r="AD36" s="89">
        <f t="shared" si="17"/>
        <v>32.317154562094245</v>
      </c>
      <c r="AE36" s="89">
        <f t="shared" si="17"/>
        <v>35.066686326958319</v>
      </c>
      <c r="AF36" s="89">
        <f t="shared" si="17"/>
        <v>37.95406711975717</v>
      </c>
      <c r="AG36" s="89">
        <f t="shared" si="17"/>
        <v>40.820224010039858</v>
      </c>
      <c r="AH36" s="89">
        <f t="shared" si="17"/>
        <v>43.801252786322642</v>
      </c>
      <c r="AI36" s="89">
        <f t="shared" si="17"/>
        <v>46.837825255768685</v>
      </c>
      <c r="AJ36" s="89">
        <f t="shared" si="17"/>
        <v>49.902278776408387</v>
      </c>
      <c r="AK36" s="89">
        <f t="shared" si="17"/>
        <v>53.010239803751489</v>
      </c>
      <c r="AL36" s="89">
        <f t="shared" si="17"/>
        <v>56.165330209040583</v>
      </c>
      <c r="AM36" s="89">
        <f t="shared" si="17"/>
        <v>59.444106587562409</v>
      </c>
      <c r="AN36" s="89">
        <f t="shared" si="17"/>
        <v>62.68277127660474</v>
      </c>
      <c r="AO36" s="89">
        <f t="shared" si="17"/>
        <v>65.883335213355792</v>
      </c>
      <c r="AP36" s="89">
        <f t="shared" si="17"/>
        <v>69.047648928102305</v>
      </c>
      <c r="AQ36" s="89">
        <f t="shared" si="17"/>
        <v>72.177419805286831</v>
      </c>
      <c r="AR36" s="89">
        <f t="shared" si="17"/>
        <v>75.700275879658591</v>
      </c>
      <c r="AS36" s="89">
        <f t="shared" si="17"/>
        <v>79.176926045892344</v>
      </c>
      <c r="AT36" s="89">
        <f t="shared" si="17"/>
        <v>82.609765634684663</v>
      </c>
      <c r="AU36" s="89">
        <f t="shared" si="17"/>
        <v>86.000992612077653</v>
      </c>
      <c r="AV36" s="89">
        <f t="shared" si="17"/>
        <v>89.501664188335141</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2.2871192914554825</v>
      </c>
      <c r="T41" s="100">
        <f t="shared" si="18"/>
        <v>2.1995632826323614</v>
      </c>
      <c r="U41" s="100">
        <f t="shared" si="18"/>
        <v>2.0601179087025372</v>
      </c>
      <c r="V41" s="100">
        <f t="shared" si="18"/>
        <v>2.1816977721054691</v>
      </c>
      <c r="W41" s="100">
        <f t="shared" si="18"/>
        <v>2.1722355350312874</v>
      </c>
      <c r="X41" s="100">
        <f t="shared" si="18"/>
        <v>2.2205833605271792</v>
      </c>
      <c r="Y41" s="100">
        <f t="shared" si="18"/>
        <v>2.2545334742359806</v>
      </c>
      <c r="Z41" s="100">
        <f t="shared" si="18"/>
        <v>2.2046708393692889</v>
      </c>
      <c r="AA41" s="100">
        <f t="shared" si="18"/>
        <v>2.3002614536296555</v>
      </c>
      <c r="AB41" s="100">
        <f t="shared" si="18"/>
        <v>2.3440897442647888</v>
      </c>
      <c r="AC41" s="100">
        <f t="shared" si="18"/>
        <v>2.607632718650521</v>
      </c>
      <c r="AD41" s="100">
        <f t="shared" si="18"/>
        <v>2.681353376143214</v>
      </c>
      <c r="AE41" s="100">
        <f t="shared" si="18"/>
        <v>2.7495317648640736</v>
      </c>
      <c r="AF41" s="100">
        <f t="shared" si="18"/>
        <v>2.8873807927988508</v>
      </c>
      <c r="AG41" s="100">
        <f t="shared" si="18"/>
        <v>2.8661568902826886</v>
      </c>
      <c r="AH41" s="100">
        <f t="shared" si="18"/>
        <v>2.9810287762827841</v>
      </c>
      <c r="AI41" s="100">
        <f t="shared" si="18"/>
        <v>3.0365724694460425</v>
      </c>
      <c r="AJ41" s="100">
        <f t="shared" si="18"/>
        <v>3.0644535206397023</v>
      </c>
      <c r="AK41" s="100">
        <f t="shared" si="18"/>
        <v>3.1079610273431015</v>
      </c>
      <c r="AL41" s="100">
        <f t="shared" si="18"/>
        <v>3.1550904052890942</v>
      </c>
      <c r="AM41" s="100">
        <f t="shared" si="18"/>
        <v>3.278776378521826</v>
      </c>
      <c r="AN41" s="100">
        <f t="shared" si="18"/>
        <v>3.2386646890423307</v>
      </c>
      <c r="AO41" s="100">
        <f t="shared" si="18"/>
        <v>3.2005639367510526</v>
      </c>
      <c r="AP41" s="100">
        <f t="shared" si="18"/>
        <v>3.1643137147465126</v>
      </c>
      <c r="AQ41" s="100">
        <f t="shared" si="18"/>
        <v>3.1297708771845265</v>
      </c>
      <c r="AR41" s="100">
        <f t="shared" si="18"/>
        <v>3.5228560743717594</v>
      </c>
      <c r="AS41" s="100">
        <f t="shared" si="18"/>
        <v>3.4766501662337532</v>
      </c>
      <c r="AT41" s="100">
        <f t="shared" si="18"/>
        <v>3.4328395887923193</v>
      </c>
      <c r="AU41" s="100">
        <f t="shared" si="18"/>
        <v>3.3912269773929893</v>
      </c>
      <c r="AV41" s="100">
        <f t="shared" si="18"/>
        <v>3.5006715762574885</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2.2871192914554825</v>
      </c>
      <c r="T44" s="89" cm="1">
        <f t="array" ref="T44">SUM($J$41:$AV$41*(T$4=$J$4:$AV$4)*($B44=$J$11:$AV$11))</f>
        <v>2.1995632826323614</v>
      </c>
      <c r="U44" s="89" cm="1">
        <f t="array" ref="U44">SUM($J$41:$AV$41*(U$4=$J$4:$AV$4)*($B44=$J$11:$AV$11))</f>
        <v>2.0601179087025372</v>
      </c>
      <c r="V44" s="89" cm="1">
        <f t="array" ref="V44">SUM($J$41:$AV$41*(V$4=$J$4:$AV$4)*($B44=$J$11:$AV$11))</f>
        <v>2.1816977721054691</v>
      </c>
      <c r="W44" s="89" cm="1">
        <f t="array" ref="W44">SUM($J$41:$AV$41*(W$4=$J$4:$AV$4)*($B44=$J$11:$AV$11))</f>
        <v>2.1722355350312874</v>
      </c>
      <c r="X44" s="89" cm="1">
        <f t="array" ref="X44">SUM($J$41:$AV$41*(X$4=$J$4:$AV$4)*($B44=$J$11:$AV$11))</f>
        <v>2.2205833605271792</v>
      </c>
      <c r="Y44" s="89" cm="1">
        <f t="array" ref="Y44">SUM($J$41:$AV$41*(Y$4=$J$4:$AV$4)*($B44=$J$11:$AV$11))</f>
        <v>2.2545334742359806</v>
      </c>
      <c r="Z44" s="89" cm="1">
        <f t="array" ref="Z44">SUM($J$41:$AV$41*(Z$4=$J$4:$AV$4)*($B44=$J$11:$AV$11))</f>
        <v>2.2046708393692889</v>
      </c>
      <c r="AA44" s="89" cm="1">
        <f t="array" ref="AA44">SUM($J$41:$AV$41*(AA$4=$J$4:$AV$4)*($B44=$J$11:$AV$11))</f>
        <v>2.3002614536296555</v>
      </c>
      <c r="AB44" s="89" cm="1">
        <f t="array" ref="AB44">SUM($J$41:$AV$41*(AB$4=$J$4:$AV$4)*($B44=$J$11:$AV$11))</f>
        <v>2.3440897442647888</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2.607632718650521</v>
      </c>
      <c r="AD45" s="89" cm="1">
        <f t="array" ref="AD45">SUM($J$41:$AV$41*(AD$4=$J$4:$AV$4)*($B45=$J$11:$AV$11))</f>
        <v>2.681353376143214</v>
      </c>
      <c r="AE45" s="89" cm="1">
        <f t="array" ref="AE45">SUM($J$41:$AV$41*(AE$4=$J$4:$AV$4)*($B45=$J$11:$AV$11))</f>
        <v>2.7495317648640736</v>
      </c>
      <c r="AF45" s="89" cm="1">
        <f t="array" ref="AF45">SUM($J$41:$AV$41*(AF$4=$J$4:$AV$4)*($B45=$J$11:$AV$11))</f>
        <v>2.8873807927988508</v>
      </c>
      <c r="AG45" s="89" cm="1">
        <f t="array" ref="AG45">SUM($J$41:$AV$41*(AG$4=$J$4:$AV$4)*($B45=$J$11:$AV$11))</f>
        <v>2.8661568902826886</v>
      </c>
      <c r="AH45" s="89" cm="1">
        <f t="array" ref="AH45">SUM($J$41:$AV$41*(AH$4=$J$4:$AV$4)*($B45=$J$11:$AV$11))</f>
        <v>2.9810287762827841</v>
      </c>
      <c r="AI45" s="89" cm="1">
        <f t="array" ref="AI45">SUM($J$41:$AV$41*(AI$4=$J$4:$AV$4)*($B45=$J$11:$AV$11))</f>
        <v>3.0365724694460425</v>
      </c>
      <c r="AJ45" s="89" cm="1">
        <f t="array" ref="AJ45">SUM($J$41:$AV$41*(AJ$4=$J$4:$AV$4)*($B45=$J$11:$AV$11))</f>
        <v>3.0644535206397023</v>
      </c>
      <c r="AK45" s="89" cm="1">
        <f t="array" ref="AK45">SUM($J$41:$AV$41*(AK$4=$J$4:$AV$4)*($B45=$J$11:$AV$11))</f>
        <v>3.1079610273431015</v>
      </c>
      <c r="AL45" s="89" cm="1">
        <f t="array" ref="AL45">SUM($J$41:$AV$41*(AL$4=$J$4:$AV$4)*($B45=$J$11:$AV$11))</f>
        <v>3.1550904052890942</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3.278776378521826</v>
      </c>
      <c r="AN46" s="89" cm="1">
        <f t="array" ref="AN46">SUM($J$41:$AV$41*(AN$4=$J$4:$AV$4)*($B46=$J$11:$AV$11))</f>
        <v>3.2386646890423307</v>
      </c>
      <c r="AO46" s="89" cm="1">
        <f t="array" ref="AO46">SUM($J$41:$AV$41*(AO$4=$J$4:$AV$4)*($B46=$J$11:$AV$11))</f>
        <v>3.2005639367510526</v>
      </c>
      <c r="AP46" s="89" cm="1">
        <f t="array" ref="AP46">SUM($J$41:$AV$41*(AP$4=$J$4:$AV$4)*($B46=$J$11:$AV$11))</f>
        <v>3.1643137147465126</v>
      </c>
      <c r="AQ46" s="89" cm="1">
        <f t="array" ref="AQ46">SUM($J$41:$AV$41*(AQ$4=$J$4:$AV$4)*($B46=$J$11:$AV$11))</f>
        <v>3.1297708771845265</v>
      </c>
      <c r="AR46" s="89" cm="1">
        <f t="array" ref="AR46">SUM($J$41:$AV$41*(AR$4=$J$4:$AV$4)*($B46=$J$11:$AV$11))</f>
        <v>3.5228560743717594</v>
      </c>
      <c r="AS46" s="89" cm="1">
        <f t="array" ref="AS46">SUM($J$41:$AV$41*(AS$4=$J$4:$AV$4)*($B46=$J$11:$AV$11))</f>
        <v>3.4766501662337532</v>
      </c>
      <c r="AT46" s="89" cm="1">
        <f t="array" ref="AT46">SUM($J$41:$AV$41*(AT$4=$J$4:$AV$4)*($B46=$J$11:$AV$11))</f>
        <v>3.4328395887923193</v>
      </c>
      <c r="AU46" s="89" cm="1">
        <f t="array" ref="AU46">SUM($J$41:$AV$41*(AU$4=$J$4:$AV$4)*($B46=$J$11:$AV$11))</f>
        <v>3.3912269773929893</v>
      </c>
      <c r="AV46" s="89" cm="1">
        <f t="array" ref="AV46">SUM($J$41:$AV$41*(AV$4=$J$4:$AV$4)*($B46=$J$11:$AV$11))</f>
        <v>3.5006715762574885</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7.0904150968019621</v>
      </c>
      <c r="T50" s="89">
        <f t="shared" si="19"/>
        <v>9.2899783794343236</v>
      </c>
      <c r="U50" s="89">
        <f t="shared" si="19"/>
        <v>11.350096288136861</v>
      </c>
      <c r="V50" s="89">
        <f t="shared" si="19"/>
        <v>13.53179406024233</v>
      </c>
      <c r="W50" s="89">
        <f t="shared" si="19"/>
        <v>15.704029595273617</v>
      </c>
      <c r="X50" s="89">
        <f t="shared" si="19"/>
        <v>17.924612955800796</v>
      </c>
      <c r="Y50" s="89">
        <f t="shared" si="19"/>
        <v>20.179146430036777</v>
      </c>
      <c r="Z50" s="89">
        <f t="shared" si="19"/>
        <v>22.383817269406066</v>
      </c>
      <c r="AA50" s="89">
        <f t="shared" si="19"/>
        <v>24.684078723035721</v>
      </c>
      <c r="AB50" s="89">
        <f t="shared" si="19"/>
        <v>27.02816846730051</v>
      </c>
      <c r="AC50" s="89">
        <f t="shared" si="19"/>
        <v>27.02816846730051</v>
      </c>
      <c r="AD50" s="89">
        <f t="shared" si="19"/>
        <v>27.02816846730051</v>
      </c>
      <c r="AE50" s="89">
        <f t="shared" si="19"/>
        <v>27.02816846730051</v>
      </c>
      <c r="AF50" s="89">
        <f t="shared" si="19"/>
        <v>27.02816846730051</v>
      </c>
      <c r="AG50" s="89">
        <f t="shared" si="19"/>
        <v>27.02816846730051</v>
      </c>
      <c r="AH50" s="89">
        <f t="shared" si="19"/>
        <v>27.02816846730051</v>
      </c>
      <c r="AI50" s="89">
        <f t="shared" si="19"/>
        <v>27.02816846730051</v>
      </c>
      <c r="AJ50" s="89">
        <f t="shared" si="19"/>
        <v>27.02816846730051</v>
      </c>
      <c r="AK50" s="89">
        <f t="shared" si="19"/>
        <v>27.02816846730051</v>
      </c>
      <c r="AL50" s="89">
        <f t="shared" si="19"/>
        <v>27.02816846730051</v>
      </c>
      <c r="AM50" s="89">
        <f t="shared" si="19"/>
        <v>27.02816846730051</v>
      </c>
      <c r="AN50" s="89">
        <f t="shared" si="19"/>
        <v>27.02816846730051</v>
      </c>
      <c r="AO50" s="89">
        <f t="shared" si="19"/>
        <v>27.02816846730051</v>
      </c>
      <c r="AP50" s="89">
        <f t="shared" si="19"/>
        <v>27.02816846730051</v>
      </c>
      <c r="AQ50" s="89">
        <f t="shared" si="19"/>
        <v>27.02816846730051</v>
      </c>
      <c r="AR50" s="89">
        <f t="shared" si="19"/>
        <v>27.02816846730051</v>
      </c>
      <c r="AS50" s="89">
        <f t="shared" si="19"/>
        <v>27.02816846730051</v>
      </c>
      <c r="AT50" s="89">
        <f t="shared" si="19"/>
        <v>27.02816846730051</v>
      </c>
      <c r="AU50" s="89">
        <f t="shared" si="19"/>
        <v>27.02816846730051</v>
      </c>
      <c r="AV50" s="89">
        <f t="shared" si="19"/>
        <v>27.02816846730051</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2.607632718650521</v>
      </c>
      <c r="AD51" s="89">
        <f t="shared" si="19"/>
        <v>5.288986094793735</v>
      </c>
      <c r="AE51" s="89">
        <f t="shared" si="19"/>
        <v>8.0385178596578086</v>
      </c>
      <c r="AF51" s="89">
        <f t="shared" si="19"/>
        <v>10.925898652456659</v>
      </c>
      <c r="AG51" s="89">
        <f t="shared" si="19"/>
        <v>13.792055542739348</v>
      </c>
      <c r="AH51" s="89">
        <f t="shared" si="19"/>
        <v>16.773084319022132</v>
      </c>
      <c r="AI51" s="89">
        <f t="shared" si="19"/>
        <v>19.809656788468175</v>
      </c>
      <c r="AJ51" s="89">
        <f t="shared" si="19"/>
        <v>22.874110309107877</v>
      </c>
      <c r="AK51" s="89">
        <f t="shared" si="19"/>
        <v>25.982071336450979</v>
      </c>
      <c r="AL51" s="89">
        <f t="shared" si="19"/>
        <v>29.137161741740073</v>
      </c>
      <c r="AM51" s="89">
        <f t="shared" si="19"/>
        <v>29.137161741740073</v>
      </c>
      <c r="AN51" s="89">
        <f t="shared" si="19"/>
        <v>29.137161741740073</v>
      </c>
      <c r="AO51" s="89">
        <f t="shared" si="19"/>
        <v>29.137161741740073</v>
      </c>
      <c r="AP51" s="89">
        <f t="shared" si="19"/>
        <v>29.137161741740073</v>
      </c>
      <c r="AQ51" s="89">
        <f t="shared" si="19"/>
        <v>29.137161741740073</v>
      </c>
      <c r="AR51" s="89">
        <f t="shared" si="19"/>
        <v>29.137161741740073</v>
      </c>
      <c r="AS51" s="89">
        <f t="shared" si="19"/>
        <v>29.137161741740073</v>
      </c>
      <c r="AT51" s="89">
        <f t="shared" si="19"/>
        <v>29.137161741740073</v>
      </c>
      <c r="AU51" s="89">
        <f t="shared" si="19"/>
        <v>29.137161741740073</v>
      </c>
      <c r="AV51" s="89">
        <f t="shared" si="19"/>
        <v>29.137161741740073</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3.278776378521826</v>
      </c>
      <c r="AN52" s="89">
        <f t="shared" si="19"/>
        <v>6.5174410675641568</v>
      </c>
      <c r="AO52" s="89">
        <f t="shared" si="19"/>
        <v>9.7180050043152093</v>
      </c>
      <c r="AP52" s="89">
        <f t="shared" si="19"/>
        <v>12.882318719061722</v>
      </c>
      <c r="AQ52" s="89">
        <f t="shared" si="19"/>
        <v>16.012089596246248</v>
      </c>
      <c r="AR52" s="89">
        <f t="shared" si="19"/>
        <v>19.534945670618008</v>
      </c>
      <c r="AS52" s="89">
        <f t="shared" si="19"/>
        <v>23.011595836851761</v>
      </c>
      <c r="AT52" s="89">
        <f t="shared" si="19"/>
        <v>26.44443542564408</v>
      </c>
      <c r="AU52" s="89">
        <f t="shared" si="19"/>
        <v>29.83566240303707</v>
      </c>
      <c r="AV52" s="89">
        <f t="shared" si="19"/>
        <v>33.336333979294558</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7.0904150968019621</v>
      </c>
      <c r="T53" s="89">
        <f t="shared" si="20"/>
        <v>9.2899783794343236</v>
      </c>
      <c r="U53" s="89">
        <f t="shared" si="20"/>
        <v>11.350096288136861</v>
      </c>
      <c r="V53" s="89">
        <f t="shared" si="20"/>
        <v>13.53179406024233</v>
      </c>
      <c r="W53" s="89">
        <f t="shared" si="20"/>
        <v>15.704029595273617</v>
      </c>
      <c r="X53" s="89">
        <f t="shared" si="20"/>
        <v>17.924612955800796</v>
      </c>
      <c r="Y53" s="89">
        <f t="shared" si="20"/>
        <v>20.179146430036777</v>
      </c>
      <c r="Z53" s="89">
        <f t="shared" si="20"/>
        <v>22.383817269406066</v>
      </c>
      <c r="AA53" s="89">
        <f t="shared" si="20"/>
        <v>24.684078723035721</v>
      </c>
      <c r="AB53" s="89">
        <f t="shared" si="20"/>
        <v>27.02816846730051</v>
      </c>
      <c r="AC53" s="89">
        <f t="shared" si="20"/>
        <v>29.635801185951031</v>
      </c>
      <c r="AD53" s="89">
        <f t="shared" si="20"/>
        <v>32.317154562094245</v>
      </c>
      <c r="AE53" s="89">
        <f t="shared" si="20"/>
        <v>35.066686326958319</v>
      </c>
      <c r="AF53" s="89">
        <f t="shared" si="20"/>
        <v>37.95406711975717</v>
      </c>
      <c r="AG53" s="89">
        <f t="shared" si="20"/>
        <v>40.820224010039858</v>
      </c>
      <c r="AH53" s="89">
        <f t="shared" si="20"/>
        <v>43.801252786322642</v>
      </c>
      <c r="AI53" s="89">
        <f t="shared" si="20"/>
        <v>46.837825255768685</v>
      </c>
      <c r="AJ53" s="89">
        <f t="shared" si="20"/>
        <v>49.902278776408387</v>
      </c>
      <c r="AK53" s="89">
        <f t="shared" si="20"/>
        <v>53.010239803751489</v>
      </c>
      <c r="AL53" s="89">
        <f t="shared" si="20"/>
        <v>56.165330209040583</v>
      </c>
      <c r="AM53" s="89">
        <f t="shared" si="20"/>
        <v>59.444106587562409</v>
      </c>
      <c r="AN53" s="89">
        <f t="shared" si="20"/>
        <v>62.68277127660474</v>
      </c>
      <c r="AO53" s="89">
        <f t="shared" si="20"/>
        <v>65.883335213355792</v>
      </c>
      <c r="AP53" s="89">
        <f t="shared" si="20"/>
        <v>69.047648928102305</v>
      </c>
      <c r="AQ53" s="89">
        <f t="shared" si="20"/>
        <v>72.177419805286831</v>
      </c>
      <c r="AR53" s="89">
        <f t="shared" si="20"/>
        <v>75.700275879658591</v>
      </c>
      <c r="AS53" s="89">
        <f t="shared" si="20"/>
        <v>79.176926045892344</v>
      </c>
      <c r="AT53" s="89">
        <f t="shared" si="20"/>
        <v>82.609765634684663</v>
      </c>
      <c r="AU53" s="89">
        <f t="shared" si="20"/>
        <v>86.000992612077653</v>
      </c>
      <c r="AV53" s="89">
        <f t="shared" si="20"/>
        <v>89.501664188335141</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0.7819063924332107</v>
      </c>
      <c r="AC60" s="89" t="s">
        <v>635</v>
      </c>
      <c r="AD60" s="89"/>
      <c r="AE60" s="89"/>
      <c r="AF60" s="89"/>
      <c r="AG60" s="89">
        <f>(AB30*0.8+AB31*0.46)/(AB30+AB31)</f>
        <v>0.72584817342729169</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24.625834143495645</v>
      </c>
      <c r="T151" s="157">
        <f t="shared" si="55"/>
        <v>24.860343084450029</v>
      </c>
      <c r="U151" s="157">
        <f t="shared" si="55"/>
        <v>25.06473372954888</v>
      </c>
      <c r="V151" s="157">
        <f t="shared" si="55"/>
        <v>25.295383964283793</v>
      </c>
      <c r="W151" s="157">
        <f t="shared" si="55"/>
        <v>25.523990485070915</v>
      </c>
      <c r="X151" s="157">
        <f t="shared" si="55"/>
        <v>25.763039475702822</v>
      </c>
      <c r="Y151" s="157">
        <f t="shared" si="55"/>
        <v>26.009421227115482</v>
      </c>
      <c r="Z151" s="157">
        <f t="shared" si="55"/>
        <v>26.245033330552538</v>
      </c>
      <c r="AA151" s="157">
        <f t="shared" si="55"/>
        <v>26.501291700840689</v>
      </c>
      <c r="AB151" s="157">
        <f t="shared" si="55"/>
        <v>26.767016383183442</v>
      </c>
      <c r="AC151" s="157">
        <f t="shared" si="55"/>
        <v>27.089662747827337</v>
      </c>
      <c r="AD151" s="157">
        <f t="shared" si="55"/>
        <v>27.428231767418147</v>
      </c>
      <c r="AE151" s="157">
        <f t="shared" si="55"/>
        <v>27.781526387612121</v>
      </c>
      <c r="AF151" s="157">
        <f t="shared" si="55"/>
        <v>28.164594514733803</v>
      </c>
      <c r="AG151" s="157">
        <f t="shared" si="55"/>
        <v>28.543078568844127</v>
      </c>
      <c r="AH151" s="157">
        <f t="shared" si="55"/>
        <v>28.946373381106781</v>
      </c>
      <c r="AI151" s="157">
        <f t="shared" si="55"/>
        <v>29.361664872330195</v>
      </c>
      <c r="AJ151" s="157">
        <f t="shared" si="55"/>
        <v>29.782978289738391</v>
      </c>
      <c r="AK151" s="157">
        <f t="shared" si="55"/>
        <v>30.213688734254049</v>
      </c>
      <c r="AL151" s="157">
        <f t="shared" si="55"/>
        <v>30.654578480588494</v>
      </c>
      <c r="AM151" s="157">
        <f t="shared" si="55"/>
        <v>31.122182707511428</v>
      </c>
      <c r="AN151" s="157">
        <f t="shared" si="55"/>
        <v>31.581123357458207</v>
      </c>
      <c r="AO151" s="157">
        <f t="shared" si="55"/>
        <v>32.031834765390805</v>
      </c>
      <c r="AP151" s="157">
        <f t="shared" si="55"/>
        <v>32.474716620571726</v>
      </c>
      <c r="AQ151" s="157">
        <f t="shared" si="55"/>
        <v>32.910137694716582</v>
      </c>
      <c r="AR151" s="157">
        <f t="shared" si="55"/>
        <v>33.430459801657804</v>
      </c>
      <c r="AS151" s="157">
        <f t="shared" si="55"/>
        <v>33.940802063643552</v>
      </c>
      <c r="AT151" s="157">
        <f t="shared" si="55"/>
        <v>34.441681839382582</v>
      </c>
      <c r="AU151" s="157">
        <f t="shared" si="55"/>
        <v>34.933573859514333</v>
      </c>
      <c r="AV151" s="157">
        <f t="shared" si="55"/>
        <v>35.44910441791734</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2.3484756270180789</v>
      </c>
      <c r="T152" s="157">
        <f t="shared" si="55"/>
        <v>2.3708398859885573</v>
      </c>
      <c r="U152" s="157">
        <f t="shared" si="55"/>
        <v>2.3903318733709193</v>
      </c>
      <c r="V152" s="157">
        <f t="shared" si="55"/>
        <v>2.4123281416591147</v>
      </c>
      <c r="W152" s="157">
        <f t="shared" si="55"/>
        <v>2.4341295084318118</v>
      </c>
      <c r="X152" s="157">
        <f t="shared" si="55"/>
        <v>2.4569267353152147</v>
      </c>
      <c r="Y152" s="157">
        <f t="shared" si="55"/>
        <v>2.4804232607430645</v>
      </c>
      <c r="Z152" s="157">
        <f t="shared" si="55"/>
        <v>2.5028927242799388</v>
      </c>
      <c r="AA152" s="157">
        <f t="shared" si="55"/>
        <v>2.5273311466835935</v>
      </c>
      <c r="AB152" s="157">
        <f t="shared" si="55"/>
        <v>2.5526723366040134</v>
      </c>
      <c r="AC152" s="157">
        <f t="shared" si="55"/>
        <v>2.5834419389288268</v>
      </c>
      <c r="AD152" s="157">
        <f t="shared" si="55"/>
        <v>2.6157300265501116</v>
      </c>
      <c r="AE152" s="157">
        <f t="shared" si="55"/>
        <v>2.6494224407784968</v>
      </c>
      <c r="AF152" s="157">
        <f t="shared" si="55"/>
        <v>2.6859542453375047</v>
      </c>
      <c r="AG152" s="157">
        <f t="shared" si="55"/>
        <v>2.7220488836394465</v>
      </c>
      <c r="AH152" s="157">
        <f t="shared" si="55"/>
        <v>2.7605096330939713</v>
      </c>
      <c r="AI152" s="157">
        <f t="shared" si="55"/>
        <v>2.8001144618913663</v>
      </c>
      <c r="AJ152" s="157">
        <f t="shared" si="55"/>
        <v>2.8402935797378244</v>
      </c>
      <c r="AK152" s="157">
        <f t="shared" si="55"/>
        <v>2.8813688576493472</v>
      </c>
      <c r="AL152" s="157">
        <f t="shared" si="55"/>
        <v>2.9234148983006079</v>
      </c>
      <c r="AM152" s="157">
        <f t="shared" si="55"/>
        <v>2.9680086011421092</v>
      </c>
      <c r="AN152" s="157">
        <f t="shared" si="55"/>
        <v>3.0117760903718098</v>
      </c>
      <c r="AO152" s="157">
        <f t="shared" si="55"/>
        <v>3.0547587869245798</v>
      </c>
      <c r="AP152" s="157">
        <f t="shared" si="55"/>
        <v>3.0969948077017952</v>
      </c>
      <c r="AQ152" s="157">
        <f t="shared" si="55"/>
        <v>3.1385193211116005</v>
      </c>
      <c r="AR152" s="157">
        <f t="shared" si="55"/>
        <v>3.1881405351273258</v>
      </c>
      <c r="AS152" s="157">
        <f t="shared" si="55"/>
        <v>3.2368100078739936</v>
      </c>
      <c r="AT152" s="157">
        <f t="shared" si="55"/>
        <v>3.2845770779571843</v>
      </c>
      <c r="AU152" s="157">
        <f t="shared" si="55"/>
        <v>3.3314870186996064</v>
      </c>
      <c r="AV152" s="157">
        <f t="shared" si="55"/>
        <v>3.3806512802770063</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1.6896154847511746</v>
      </c>
      <c r="T153" s="157">
        <f t="shared" si="55"/>
        <v>1.7057054955764031</v>
      </c>
      <c r="U153" s="157">
        <f t="shared" si="55"/>
        <v>1.7197290448655351</v>
      </c>
      <c r="V153" s="157">
        <f t="shared" si="55"/>
        <v>1.7355543040587362</v>
      </c>
      <c r="W153" s="157">
        <f t="shared" si="55"/>
        <v>1.7512393409669795</v>
      </c>
      <c r="X153" s="157">
        <f t="shared" si="55"/>
        <v>1.7676408514227175</v>
      </c>
      <c r="Y153" s="157">
        <f t="shared" si="55"/>
        <v>1.7845454736142423</v>
      </c>
      <c r="Z153" s="157">
        <f t="shared" si="55"/>
        <v>1.800711174075081</v>
      </c>
      <c r="AA153" s="157">
        <f t="shared" si="55"/>
        <v>1.8182934459288169</v>
      </c>
      <c r="AB153" s="157">
        <f t="shared" si="55"/>
        <v>1.8365252156772338</v>
      </c>
      <c r="AC153" s="157">
        <f t="shared" si="55"/>
        <v>1.8586624675820584</v>
      </c>
      <c r="AD153" s="157">
        <f t="shared" si="55"/>
        <v>1.8818921967690696</v>
      </c>
      <c r="AE153" s="157">
        <f t="shared" si="55"/>
        <v>1.906132271540981</v>
      </c>
      <c r="AF153" s="157">
        <f t="shared" si="55"/>
        <v>1.9324151513625514</v>
      </c>
      <c r="AG153" s="157">
        <f t="shared" si="55"/>
        <v>1.9583835110465264</v>
      </c>
      <c r="AH153" s="157">
        <f t="shared" si="55"/>
        <v>1.9860541741293758</v>
      </c>
      <c r="AI153" s="157">
        <f t="shared" si="55"/>
        <v>2.0145479473826087</v>
      </c>
      <c r="AJ153" s="157">
        <f t="shared" si="55"/>
        <v>2.043454894040265</v>
      </c>
      <c r="AK153" s="157">
        <f t="shared" si="55"/>
        <v>2.0730065848482666</v>
      </c>
      <c r="AL153" s="157">
        <f t="shared" si="55"/>
        <v>2.1032566928500485</v>
      </c>
      <c r="AM153" s="157">
        <f t="shared" si="55"/>
        <v>2.1353397215076892</v>
      </c>
      <c r="AN153" s="157">
        <f t="shared" si="55"/>
        <v>2.1668283291306181</v>
      </c>
      <c r="AO153" s="157">
        <f t="shared" si="55"/>
        <v>2.1977523160932306</v>
      </c>
      <c r="AP153" s="157">
        <f t="shared" si="55"/>
        <v>2.2281391056764237</v>
      </c>
      <c r="AQ153" s="157">
        <f t="shared" si="55"/>
        <v>2.2580139998617423</v>
      </c>
      <c r="AR153" s="157">
        <f t="shared" si="55"/>
        <v>2.2937140814842945</v>
      </c>
      <c r="AS153" s="157">
        <f t="shared" si="55"/>
        <v>2.3287294309481759</v>
      </c>
      <c r="AT153" s="157">
        <f t="shared" si="55"/>
        <v>2.3630955450118041</v>
      </c>
      <c r="AU153" s="157">
        <f t="shared" si="55"/>
        <v>2.3968449956577085</v>
      </c>
      <c r="AV153" s="157">
        <f t="shared" si="55"/>
        <v>2.4322163219350035</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21.4301618644553</v>
      </c>
      <c r="T154" s="157">
        <f t="shared" si="55"/>
        <v>21.634238791719177</v>
      </c>
      <c r="U154" s="157">
        <f t="shared" si="55"/>
        <v>21.812105847207558</v>
      </c>
      <c r="V154" s="157">
        <f t="shared" si="55"/>
        <v>22.012824809076687</v>
      </c>
      <c r="W154" s="157">
        <f t="shared" si="55"/>
        <v>22.211765267913162</v>
      </c>
      <c r="X154" s="157">
        <f t="shared" si="55"/>
        <v>22.419793086704004</v>
      </c>
      <c r="Y154" s="157">
        <f t="shared" si="55"/>
        <v>22.634202100524796</v>
      </c>
      <c r="Z154" s="157">
        <f t="shared" si="55"/>
        <v>22.839239033871255</v>
      </c>
      <c r="AA154" s="157">
        <f t="shared" si="55"/>
        <v>23.062242986646886</v>
      </c>
      <c r="AB154" s="157">
        <f t="shared" si="55"/>
        <v>23.293484816702428</v>
      </c>
      <c r="AC154" s="157">
        <f t="shared" si="55"/>
        <v>23.574261653702404</v>
      </c>
      <c r="AD154" s="157">
        <f t="shared" si="55"/>
        <v>23.868894877082468</v>
      </c>
      <c r="AE154" s="157">
        <f t="shared" si="55"/>
        <v>24.176342773161061</v>
      </c>
      <c r="AF154" s="157">
        <f t="shared" si="55"/>
        <v>24.509700495035414</v>
      </c>
      <c r="AG154" s="157">
        <f t="shared" si="55"/>
        <v>24.839069014917282</v>
      </c>
      <c r="AH154" s="157">
        <f t="shared" si="55"/>
        <v>25.190028623250651</v>
      </c>
      <c r="AI154" s="157">
        <f t="shared" si="55"/>
        <v>25.551428112339615</v>
      </c>
      <c r="AJ154" s="157">
        <f t="shared" si="55"/>
        <v>25.918068067685418</v>
      </c>
      <c r="AK154" s="157">
        <f t="shared" si="55"/>
        <v>26.292885606409076</v>
      </c>
      <c r="AL154" s="157">
        <f t="shared" si="55"/>
        <v>26.676561488138404</v>
      </c>
      <c r="AM154" s="157">
        <f t="shared" si="55"/>
        <v>27.08348513641241</v>
      </c>
      <c r="AN154" s="157">
        <f t="shared" si="55"/>
        <v>27.482869472278068</v>
      </c>
      <c r="AO154" s="157">
        <f t="shared" si="55"/>
        <v>27.875092467441188</v>
      </c>
      <c r="AP154" s="157">
        <f t="shared" si="55"/>
        <v>28.260501943849288</v>
      </c>
      <c r="AQ154" s="157">
        <f t="shared" si="55"/>
        <v>28.639418818045161</v>
      </c>
      <c r="AR154" s="157">
        <f t="shared" si="55"/>
        <v>29.092219194610266</v>
      </c>
      <c r="AS154" s="157">
        <f t="shared" si="55"/>
        <v>29.536334801695833</v>
      </c>
      <c r="AT154" s="157">
        <f t="shared" si="55"/>
        <v>29.972215860837721</v>
      </c>
      <c r="AU154" s="157">
        <f t="shared" si="55"/>
        <v>30.400275497308616</v>
      </c>
      <c r="AV154" s="157">
        <f t="shared" si="55"/>
        <v>30.848906120266317</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5.2131900111983791</v>
      </c>
      <c r="T155" s="157">
        <f t="shared" si="55"/>
        <v>5.2628346104999215</v>
      </c>
      <c r="U155" s="157">
        <f t="shared" si="55"/>
        <v>5.3061032877436185</v>
      </c>
      <c r="V155" s="157">
        <f t="shared" si="55"/>
        <v>5.3549310144632107</v>
      </c>
      <c r="W155" s="157">
        <f t="shared" si="55"/>
        <v>5.4033260951625177</v>
      </c>
      <c r="X155" s="157">
        <f t="shared" si="55"/>
        <v>5.4539318047148369</v>
      </c>
      <c r="Y155" s="157">
        <f t="shared" si="55"/>
        <v>5.506089830222586</v>
      </c>
      <c r="Z155" s="157">
        <f t="shared" si="55"/>
        <v>5.5559679645833633</v>
      </c>
      <c r="AA155" s="157">
        <f t="shared" si="55"/>
        <v>5.6102168305705078</v>
      </c>
      <c r="AB155" s="157">
        <f t="shared" si="55"/>
        <v>5.666469676733854</v>
      </c>
      <c r="AC155" s="157">
        <f t="shared" si="55"/>
        <v>5.7347726140276665</v>
      </c>
      <c r="AD155" s="157">
        <f t="shared" si="55"/>
        <v>5.8064463133122137</v>
      </c>
      <c r="AE155" s="157">
        <f t="shared" si="55"/>
        <v>5.8812373629990242</v>
      </c>
      <c r="AF155" s="157">
        <f t="shared" si="55"/>
        <v>5.9623313443148493</v>
      </c>
      <c r="AG155" s="157">
        <f t="shared" si="55"/>
        <v>6.0424548958172437</v>
      </c>
      <c r="AH155" s="157">
        <f t="shared" si="55"/>
        <v>6.1278307849995022</v>
      </c>
      <c r="AI155" s="157">
        <f t="shared" si="55"/>
        <v>6.2157463228515857</v>
      </c>
      <c r="AJ155" s="157">
        <f t="shared" si="55"/>
        <v>6.3049366782490042</v>
      </c>
      <c r="AK155" s="157">
        <f t="shared" si="55"/>
        <v>6.3961163464780659</v>
      </c>
      <c r="AL155" s="157">
        <f t="shared" si="55"/>
        <v>6.4894509319478386</v>
      </c>
      <c r="AM155" s="157">
        <f t="shared" si="55"/>
        <v>6.5884408654779723</v>
      </c>
      <c r="AN155" s="157">
        <f t="shared" si="55"/>
        <v>6.685596754618377</v>
      </c>
      <c r="AO155" s="157">
        <f t="shared" si="55"/>
        <v>6.7810105463330421</v>
      </c>
      <c r="AP155" s="157">
        <f t="shared" si="55"/>
        <v>6.8747668532307724</v>
      </c>
      <c r="AQ155" s="157">
        <f t="shared" si="55"/>
        <v>6.9669437428000869</v>
      </c>
      <c r="AR155" s="157">
        <f t="shared" si="55"/>
        <v>7.0770938394305434</v>
      </c>
      <c r="AS155" s="157">
        <f t="shared" si="55"/>
        <v>7.1851312430357828</v>
      </c>
      <c r="AT155" s="157">
        <f t="shared" si="55"/>
        <v>7.2911654763729574</v>
      </c>
      <c r="AU155" s="157">
        <f t="shared" si="55"/>
        <v>7.3952970380084579</v>
      </c>
      <c r="AV155" s="157">
        <f t="shared" si="55"/>
        <v>7.5044327830911861</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1.9755805487465143</v>
      </c>
      <c r="T156" s="157">
        <f t="shared" si="55"/>
        <v>1.994393771460393</v>
      </c>
      <c r="U156" s="157">
        <f t="shared" si="55"/>
        <v>2.0107907869056425</v>
      </c>
      <c r="V156" s="157">
        <f t="shared" si="55"/>
        <v>2.0292944491430682</v>
      </c>
      <c r="W156" s="157">
        <f t="shared" si="55"/>
        <v>2.0476341566693992</v>
      </c>
      <c r="X156" s="157">
        <f t="shared" si="55"/>
        <v>2.0668115998917487</v>
      </c>
      <c r="Y156" s="157">
        <f t="shared" si="55"/>
        <v>2.0865773058093904</v>
      </c>
      <c r="Z156" s="157">
        <f t="shared" si="55"/>
        <v>2.1054790285241287</v>
      </c>
      <c r="AA156" s="157">
        <f t="shared" si="55"/>
        <v>2.126037075364076</v>
      </c>
      <c r="AB156" s="157">
        <f t="shared" si="55"/>
        <v>2.1473545467114108</v>
      </c>
      <c r="AC156" s="157">
        <f t="shared" si="55"/>
        <v>2.1732384976224752</v>
      </c>
      <c r="AD156" s="157">
        <f t="shared" si="55"/>
        <v>2.2003998260718691</v>
      </c>
      <c r="AE156" s="157">
        <f t="shared" si="55"/>
        <v>2.2287424996871041</v>
      </c>
      <c r="AF156" s="157">
        <f t="shared" si="55"/>
        <v>2.2594737202571991</v>
      </c>
      <c r="AG156" s="157">
        <f t="shared" si="55"/>
        <v>2.2898371885951265</v>
      </c>
      <c r="AH156" s="157">
        <f t="shared" si="55"/>
        <v>2.3221910728076911</v>
      </c>
      <c r="AI156" s="157">
        <f t="shared" si="55"/>
        <v>2.3555073774388426</v>
      </c>
      <c r="AJ156" s="157">
        <f t="shared" si="55"/>
        <v>2.3893067844967919</v>
      </c>
      <c r="AK156" s="157">
        <f t="shared" si="55"/>
        <v>2.4238600577531959</v>
      </c>
      <c r="AL156" s="157">
        <f t="shared" si="55"/>
        <v>2.4592299543392242</v>
      </c>
      <c r="AM156" s="157">
        <f t="shared" si="55"/>
        <v>2.4967429908454246</v>
      </c>
      <c r="AN156" s="157">
        <f t="shared" si="55"/>
        <v>2.5335610013859298</v>
      </c>
      <c r="AO156" s="157">
        <f t="shared" si="55"/>
        <v>2.5697188300069338</v>
      </c>
      <c r="AP156" s="157">
        <f t="shared" si="55"/>
        <v>2.605248541341374</v>
      </c>
      <c r="AQ156" s="157">
        <f t="shared" si="55"/>
        <v>2.6401797196958787</v>
      </c>
      <c r="AR156" s="157">
        <f t="shared" si="55"/>
        <v>2.6819219903359732</v>
      </c>
      <c r="AS156" s="157">
        <f t="shared" si="55"/>
        <v>2.7228636388546552</v>
      </c>
      <c r="AT156" s="157">
        <f t="shared" si="55"/>
        <v>2.763046169787192</v>
      </c>
      <c r="AU156" s="157">
        <f t="shared" si="55"/>
        <v>2.8025076678787229</v>
      </c>
      <c r="AV156" s="157">
        <f t="shared" si="55"/>
        <v>2.8438655417899468</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9.0810441640952018</v>
      </c>
      <c r="T157" s="157">
        <f t="shared" si="55"/>
        <v>9.1675218865257495</v>
      </c>
      <c r="U157" s="157">
        <f t="shared" si="55"/>
        <v>9.2428931598014135</v>
      </c>
      <c r="V157" s="157">
        <f t="shared" si="55"/>
        <v>9.3279479423473237</v>
      </c>
      <c r="W157" s="157">
        <f t="shared" si="55"/>
        <v>9.412249083148124</v>
      </c>
      <c r="X157" s="157">
        <f t="shared" si="55"/>
        <v>9.5004009982735695</v>
      </c>
      <c r="Y157" s="157">
        <f t="shared" si="55"/>
        <v>9.5912569486859738</v>
      </c>
      <c r="Z157" s="157">
        <f t="shared" si="55"/>
        <v>9.678141474279693</v>
      </c>
      <c r="AA157" s="157">
        <f t="shared" si="55"/>
        <v>9.7726395353177757</v>
      </c>
      <c r="AB157" s="157">
        <f t="shared" si="55"/>
        <v>9.870628401878955</v>
      </c>
      <c r="AC157" s="157">
        <f t="shared" si="55"/>
        <v>9.9896077578529692</v>
      </c>
      <c r="AD157" s="157">
        <f t="shared" si="55"/>
        <v>10.114458766008996</v>
      </c>
      <c r="AE157" s="157">
        <f t="shared" si="55"/>
        <v>10.244739999538952</v>
      </c>
      <c r="AF157" s="157">
        <f t="shared" si="55"/>
        <v>10.386000537556829</v>
      </c>
      <c r="AG157" s="157">
        <f t="shared" ref="K157:AV159" si="57">AG98*AG$34/1000</f>
        <v>10.525570648796675</v>
      </c>
      <c r="AH157" s="157">
        <f t="shared" si="57"/>
        <v>10.674289996940054</v>
      </c>
      <c r="AI157" s="157">
        <f t="shared" si="57"/>
        <v>10.827433250922738</v>
      </c>
      <c r="AJ157" s="157">
        <f t="shared" si="57"/>
        <v>10.982797155678842</v>
      </c>
      <c r="AK157" s="157">
        <f t="shared" si="57"/>
        <v>11.141626316380261</v>
      </c>
      <c r="AL157" s="157">
        <f t="shared" si="57"/>
        <v>11.304209205334597</v>
      </c>
      <c r="AM157" s="157">
        <f t="shared" si="57"/>
        <v>11.476643349545151</v>
      </c>
      <c r="AN157" s="157">
        <f t="shared" si="57"/>
        <v>11.645882705523112</v>
      </c>
      <c r="AO157" s="157">
        <f t="shared" si="57"/>
        <v>11.812087439009408</v>
      </c>
      <c r="AP157" s="157">
        <f t="shared" si="57"/>
        <v>11.9754049397665</v>
      </c>
      <c r="AQ157" s="157">
        <f t="shared" si="57"/>
        <v>12.135971196375175</v>
      </c>
      <c r="AR157" s="157">
        <f t="shared" si="57"/>
        <v>12.327845632187385</v>
      </c>
      <c r="AS157" s="157">
        <f t="shared" si="57"/>
        <v>12.516039891634268</v>
      </c>
      <c r="AT157" s="157">
        <f t="shared" si="57"/>
        <v>12.700744756366316</v>
      </c>
      <c r="AU157" s="157">
        <f t="shared" si="57"/>
        <v>12.882135288469863</v>
      </c>
      <c r="AV157" s="157">
        <f t="shared" si="57"/>
        <v>13.072242788647067</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3.1379505820252445</v>
      </c>
      <c r="T158" s="157">
        <f t="shared" si="57"/>
        <v>3.1678329187400109</v>
      </c>
      <c r="U158" s="157">
        <f t="shared" si="57"/>
        <v>3.1938774271213788</v>
      </c>
      <c r="V158" s="157">
        <f t="shared" si="57"/>
        <v>3.2232680676216461</v>
      </c>
      <c r="W158" s="157">
        <f t="shared" si="57"/>
        <v>3.2523982875678472</v>
      </c>
      <c r="X158" s="157">
        <f t="shared" si="57"/>
        <v>3.2828591407886947</v>
      </c>
      <c r="Y158" s="157">
        <f t="shared" si="57"/>
        <v>3.3142543721437292</v>
      </c>
      <c r="Z158" s="157">
        <f t="shared" si="57"/>
        <v>3.3442772795020885</v>
      </c>
      <c r="AA158" s="157">
        <f t="shared" si="57"/>
        <v>3.3769310404877619</v>
      </c>
      <c r="AB158" s="157">
        <f t="shared" si="57"/>
        <v>3.4107910476963368</v>
      </c>
      <c r="AC158" s="157">
        <f t="shared" si="57"/>
        <v>3.4519043087466246</v>
      </c>
      <c r="AD158" s="157">
        <f t="shared" si="57"/>
        <v>3.4950465164740865</v>
      </c>
      <c r="AE158" s="157">
        <f t="shared" si="57"/>
        <v>3.5400651360507509</v>
      </c>
      <c r="AF158" s="157">
        <f t="shared" si="57"/>
        <v>3.5888776491803531</v>
      </c>
      <c r="AG158" s="157">
        <f t="shared" si="57"/>
        <v>3.637106036124008</v>
      </c>
      <c r="AH158" s="157">
        <f t="shared" si="57"/>
        <v>3.6884959376190447</v>
      </c>
      <c r="AI158" s="157">
        <f t="shared" si="57"/>
        <v>3.7414145177167204</v>
      </c>
      <c r="AJ158" s="157">
        <f t="shared" si="57"/>
        <v>3.795100442655035</v>
      </c>
      <c r="AK158" s="157">
        <f t="shared" si="57"/>
        <v>3.8499837851715455</v>
      </c>
      <c r="AL158" s="157">
        <f t="shared" si="57"/>
        <v>3.9061642267378089</v>
      </c>
      <c r="AM158" s="157">
        <f t="shared" si="57"/>
        <v>3.9657487649703067</v>
      </c>
      <c r="AN158" s="157">
        <f t="shared" si="57"/>
        <v>4.0242293456167868</v>
      </c>
      <c r="AO158" s="157">
        <f t="shared" si="57"/>
        <v>4.0816613138744415</v>
      </c>
      <c r="AP158" s="157">
        <f t="shared" si="57"/>
        <v>4.1380956002070519</v>
      </c>
      <c r="AQ158" s="157">
        <f t="shared" si="57"/>
        <v>4.1935791954053814</v>
      </c>
      <c r="AR158" s="157">
        <f t="shared" si="57"/>
        <v>4.2598813173478396</v>
      </c>
      <c r="AS158" s="157">
        <f t="shared" si="57"/>
        <v>4.3249117560610495</v>
      </c>
      <c r="AT158" s="157">
        <f t="shared" si="57"/>
        <v>4.3887364360554972</v>
      </c>
      <c r="AU158" s="157">
        <f t="shared" si="57"/>
        <v>4.4514158499535919</v>
      </c>
      <c r="AV158" s="157">
        <f t="shared" si="57"/>
        <v>4.5171074081102036</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3.4802866853340317</v>
      </c>
      <c r="T159" s="157">
        <f t="shared" si="57"/>
        <v>3.5134290487577244</v>
      </c>
      <c r="U159" s="157">
        <f t="shared" si="57"/>
        <v>3.5423148942726166</v>
      </c>
      <c r="V159" s="157">
        <f t="shared" si="57"/>
        <v>3.5749119196663375</v>
      </c>
      <c r="W159" s="157">
        <f t="shared" si="57"/>
        <v>3.6072201138107411</v>
      </c>
      <c r="X159" s="157">
        <f t="shared" si="57"/>
        <v>3.6410041072540063</v>
      </c>
      <c r="Y159" s="157">
        <f t="shared" si="57"/>
        <v>3.675824415226284</v>
      </c>
      <c r="Z159" s="157">
        <f t="shared" si="57"/>
        <v>3.709122684909957</v>
      </c>
      <c r="AA159" s="157">
        <f t="shared" si="57"/>
        <v>3.7453388223582316</v>
      </c>
      <c r="AB159" s="157">
        <f t="shared" si="57"/>
        <v>3.7828928019933281</v>
      </c>
      <c r="AC159" s="157">
        <f t="shared" si="57"/>
        <v>3.8284913323983649</v>
      </c>
      <c r="AD159" s="157">
        <f t="shared" si="57"/>
        <v>3.8763401583135559</v>
      </c>
      <c r="AE159" s="157">
        <f t="shared" si="57"/>
        <v>3.9262701040565715</v>
      </c>
      <c r="AF159" s="157">
        <f t="shared" si="57"/>
        <v>3.980407839843668</v>
      </c>
      <c r="AG159" s="157">
        <f t="shared" si="57"/>
        <v>4.0338977239408251</v>
      </c>
      <c r="AH159" s="157">
        <f t="shared" si="57"/>
        <v>4.0908940294143079</v>
      </c>
      <c r="AI159" s="157">
        <f t="shared" si="57"/>
        <v>4.1495857853570861</v>
      </c>
      <c r="AJ159" s="157">
        <f t="shared" si="57"/>
        <v>4.209128599964469</v>
      </c>
      <c r="AK159" s="157">
        <f t="shared" si="57"/>
        <v>4.2699994649490796</v>
      </c>
      <c r="AL159" s="157">
        <f t="shared" si="57"/>
        <v>4.3323089365765961</v>
      </c>
      <c r="AM159" s="157">
        <f t="shared" si="57"/>
        <v>4.3983938762981465</v>
      </c>
      <c r="AN159" s="157">
        <f t="shared" si="57"/>
        <v>4.4632544216937307</v>
      </c>
      <c r="AO159" s="157">
        <f t="shared" si="57"/>
        <v>4.526951955869249</v>
      </c>
      <c r="AP159" s="157">
        <f t="shared" si="57"/>
        <v>4.589542965569902</v>
      </c>
      <c r="AQ159" s="157">
        <f t="shared" si="57"/>
        <v>4.6510795680675043</v>
      </c>
      <c r="AR159" s="157">
        <f t="shared" si="57"/>
        <v>4.7246149492578624</v>
      </c>
      <c r="AS159" s="157">
        <f t="shared" si="57"/>
        <v>4.7967399123759709</v>
      </c>
      <c r="AT159" s="157">
        <f t="shared" si="57"/>
        <v>4.8675275739958739</v>
      </c>
      <c r="AU159" s="157">
        <f t="shared" si="57"/>
        <v>4.9370450262093142</v>
      </c>
      <c r="AV159" s="157">
        <f t="shared" si="57"/>
        <v>5.0099032338882088</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7.7084997100395523</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5.5458955266315417</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17.111471469997266</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6.4845306086947323</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11.423490453173596</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6.1257312051522987</v>
      </c>
      <c r="T186" s="157">
        <f t="shared" si="70"/>
        <v>8.0260336915618069</v>
      </c>
      <c r="U186" s="157">
        <f t="shared" si="70"/>
        <v>9.8058629945491873</v>
      </c>
      <c r="V186" s="157">
        <f>INDEX(V$49:V$52,MATCH($I$185,$B$49:$B$52,0),1)*INDEX(V$81:V$89,MATCH($B186,$B$81:$B$89,0))*INDEX(V$116:V$124,MATCH($B186,$B$116:$B$124,0))/1000</f>
        <v>11.690730656080824</v>
      </c>
      <c r="W186" s="157">
        <f t="shared" si="70"/>
        <v>13.567423461821292</v>
      </c>
      <c r="X186" s="157">
        <f t="shared" si="70"/>
        <v>15.485886146940901</v>
      </c>
      <c r="Y186" s="157">
        <f t="shared" si="70"/>
        <v>17.433679875183536</v>
      </c>
      <c r="Z186" s="157">
        <f t="shared" ref="Z186:AO194" si="71">INDEX(Z$49:Z$52,MATCH($I$185,$B$49:$B$52,0),1)*INDEX(Z$81:Z$89,MATCH($B186,$B$81:$B$89,0))*INDEX(Z$116:Z$124,MATCH($B186,$B$116:$B$124,0))/1000</f>
        <v>19.338395011523737</v>
      </c>
      <c r="AA186" s="157">
        <f t="shared" si="71"/>
        <v>21.325695215268315</v>
      </c>
      <c r="AB186" s="157">
        <f t="shared" si="71"/>
        <v>23.350860667231327</v>
      </c>
      <c r="AC186" s="157">
        <f t="shared" si="71"/>
        <v>23.350860667231327</v>
      </c>
      <c r="AD186" s="157">
        <f t="shared" si="71"/>
        <v>23.350860667231327</v>
      </c>
      <c r="AE186" s="157">
        <f t="shared" si="71"/>
        <v>23.350860667231327</v>
      </c>
      <c r="AF186" s="157">
        <f t="shared" si="71"/>
        <v>23.350860667231327</v>
      </c>
      <c r="AG186" s="157">
        <f t="shared" si="71"/>
        <v>23.350860667231327</v>
      </c>
      <c r="AH186" s="157">
        <f t="shared" si="71"/>
        <v>23.350860667231327</v>
      </c>
      <c r="AI186" s="157">
        <f t="shared" si="71"/>
        <v>23.350860667231327</v>
      </c>
      <c r="AJ186" s="157">
        <f t="shared" si="71"/>
        <v>23.350860667231327</v>
      </c>
      <c r="AK186" s="157">
        <f t="shared" si="71"/>
        <v>23.350860667231327</v>
      </c>
      <c r="AL186" s="157">
        <f t="shared" si="71"/>
        <v>23.350860667231327</v>
      </c>
      <c r="AM186" s="157">
        <f t="shared" si="71"/>
        <v>23.350860667231327</v>
      </c>
      <c r="AN186" s="157">
        <f t="shared" si="71"/>
        <v>23.350860667231327</v>
      </c>
      <c r="AO186" s="157">
        <f t="shared" si="71"/>
        <v>23.350860667231327</v>
      </c>
      <c r="AP186" s="157">
        <f t="shared" ref="AN186:AV194" si="72">INDEX(AP$49:AP$52,MATCH($I$185,$B$49:$B$52,0),1)*INDEX(AP$81:AP$89,MATCH($B186,$B$81:$B$89,0))*INDEX(AP$116:AP$124,MATCH($B186,$B$116:$B$124,0))/1000</f>
        <v>23.350860667231327</v>
      </c>
      <c r="AQ186" s="157">
        <f t="shared" si="72"/>
        <v>23.350860667231327</v>
      </c>
      <c r="AR186" s="157">
        <f t="shared" si="72"/>
        <v>23.350860667231327</v>
      </c>
      <c r="AS186" s="157">
        <f t="shared" si="72"/>
        <v>23.350860667231327</v>
      </c>
      <c r="AT186" s="157">
        <f t="shared" si="72"/>
        <v>23.350860667231327</v>
      </c>
      <c r="AU186" s="157">
        <f t="shared" si="72"/>
        <v>23.350860667231327</v>
      </c>
      <c r="AV186" s="157">
        <f t="shared" si="72"/>
        <v>23.350860667231327</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0.58418855374139789</v>
      </c>
      <c r="T187" s="157">
        <f t="shared" si="70"/>
        <v>0.76541344331425865</v>
      </c>
      <c r="U187" s="157">
        <f t="shared" si="70"/>
        <v>0.93514924653465259</v>
      </c>
      <c r="V187" s="157">
        <f t="shared" si="70"/>
        <v>1.114902173378383</v>
      </c>
      <c r="W187" s="157">
        <f t="shared" si="70"/>
        <v>1.2938754941601185</v>
      </c>
      <c r="X187" s="157">
        <f t="shared" si="70"/>
        <v>1.4768322553846749</v>
      </c>
      <c r="Y187" s="157">
        <f t="shared" si="70"/>
        <v>1.6625862107870228</v>
      </c>
      <c r="Z187" s="157">
        <f t="shared" si="71"/>
        <v>1.8442319186254663</v>
      </c>
      <c r="AA187" s="157">
        <f t="shared" si="71"/>
        <v>2.0337534619310329</v>
      </c>
      <c r="AB187" s="157">
        <f t="shared" si="71"/>
        <v>2.2268860753036597</v>
      </c>
      <c r="AC187" s="157">
        <f t="shared" si="71"/>
        <v>2.2268860753036597</v>
      </c>
      <c r="AD187" s="157">
        <f t="shared" si="71"/>
        <v>2.2268860753036597</v>
      </c>
      <c r="AE187" s="157">
        <f t="shared" si="71"/>
        <v>2.2268860753036597</v>
      </c>
      <c r="AF187" s="157">
        <f t="shared" si="71"/>
        <v>2.2268860753036597</v>
      </c>
      <c r="AG187" s="157">
        <f t="shared" si="71"/>
        <v>2.2268860753036597</v>
      </c>
      <c r="AH187" s="157">
        <f t="shared" si="71"/>
        <v>2.2268860753036597</v>
      </c>
      <c r="AI187" s="157">
        <f t="shared" si="71"/>
        <v>2.2268860753036597</v>
      </c>
      <c r="AJ187" s="157">
        <f t="shared" si="71"/>
        <v>2.2268860753036597</v>
      </c>
      <c r="AK187" s="157">
        <f t="shared" si="71"/>
        <v>2.2268860753036597</v>
      </c>
      <c r="AL187" s="157">
        <f t="shared" si="71"/>
        <v>2.2268860753036597</v>
      </c>
      <c r="AM187" s="157">
        <f t="shared" si="71"/>
        <v>2.2268860753036597</v>
      </c>
      <c r="AN187" s="157">
        <f t="shared" si="72"/>
        <v>2.2268860753036597</v>
      </c>
      <c r="AO187" s="157">
        <f t="shared" si="72"/>
        <v>2.2268860753036597</v>
      </c>
      <c r="AP187" s="157">
        <f t="shared" si="72"/>
        <v>2.2268860753036597</v>
      </c>
      <c r="AQ187" s="157">
        <f t="shared" si="72"/>
        <v>2.2268860753036597</v>
      </c>
      <c r="AR187" s="157">
        <f t="shared" si="72"/>
        <v>2.2268860753036597</v>
      </c>
      <c r="AS187" s="157">
        <f t="shared" si="72"/>
        <v>2.2268860753036597</v>
      </c>
      <c r="AT187" s="157">
        <f t="shared" si="72"/>
        <v>2.2268860753036597</v>
      </c>
      <c r="AU187" s="157">
        <f t="shared" si="72"/>
        <v>2.2268860753036597</v>
      </c>
      <c r="AV187" s="157">
        <f t="shared" si="72"/>
        <v>2.2268860753036597</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0.42029562285436534</v>
      </c>
      <c r="T188" s="157">
        <f t="shared" si="70"/>
        <v>0.55067823194851118</v>
      </c>
      <c r="U188" s="157">
        <f t="shared" si="70"/>
        <v>0.67279499489827133</v>
      </c>
      <c r="V188" s="157">
        <f t="shared" si="70"/>
        <v>0.8021185974643088</v>
      </c>
      <c r="W188" s="157">
        <f t="shared" si="70"/>
        <v>0.93088131089051551</v>
      </c>
      <c r="X188" s="157">
        <f t="shared" si="70"/>
        <v>1.0625099185066993</v>
      </c>
      <c r="Y188" s="157">
        <f t="shared" si="70"/>
        <v>1.1961509730660318</v>
      </c>
      <c r="Z188" s="157">
        <f t="shared" si="71"/>
        <v>1.3268363407026191</v>
      </c>
      <c r="AA188" s="157">
        <f t="shared" si="71"/>
        <v>1.4631879939107959</v>
      </c>
      <c r="AB188" s="157">
        <f t="shared" si="71"/>
        <v>1.6021376386976951</v>
      </c>
      <c r="AC188" s="157">
        <f t="shared" si="71"/>
        <v>1.6021376386976951</v>
      </c>
      <c r="AD188" s="157">
        <f t="shared" si="71"/>
        <v>1.6021376386976951</v>
      </c>
      <c r="AE188" s="157">
        <f t="shared" si="71"/>
        <v>1.6021376386976951</v>
      </c>
      <c r="AF188" s="157">
        <f t="shared" si="71"/>
        <v>1.6021376386976951</v>
      </c>
      <c r="AG188" s="157">
        <f t="shared" si="71"/>
        <v>1.6021376386976951</v>
      </c>
      <c r="AH188" s="157">
        <f t="shared" si="71"/>
        <v>1.6021376386976951</v>
      </c>
      <c r="AI188" s="157">
        <f t="shared" si="71"/>
        <v>1.6021376386976951</v>
      </c>
      <c r="AJ188" s="157">
        <f t="shared" si="71"/>
        <v>1.6021376386976951</v>
      </c>
      <c r="AK188" s="157">
        <f t="shared" si="71"/>
        <v>1.6021376386976951</v>
      </c>
      <c r="AL188" s="157">
        <f t="shared" si="71"/>
        <v>1.6021376386976951</v>
      </c>
      <c r="AM188" s="157">
        <f t="shared" si="71"/>
        <v>1.6021376386976951</v>
      </c>
      <c r="AN188" s="157">
        <f t="shared" si="72"/>
        <v>1.6021376386976951</v>
      </c>
      <c r="AO188" s="157">
        <f t="shared" si="72"/>
        <v>1.6021376386976951</v>
      </c>
      <c r="AP188" s="157">
        <f t="shared" si="72"/>
        <v>1.6021376386976951</v>
      </c>
      <c r="AQ188" s="157">
        <f t="shared" si="72"/>
        <v>1.6021376386976951</v>
      </c>
      <c r="AR188" s="157">
        <f t="shared" si="72"/>
        <v>1.6021376386976951</v>
      </c>
      <c r="AS188" s="157">
        <f t="shared" si="72"/>
        <v>1.6021376386976951</v>
      </c>
      <c r="AT188" s="157">
        <f t="shared" si="72"/>
        <v>1.6021376386976951</v>
      </c>
      <c r="AU188" s="157">
        <f t="shared" si="72"/>
        <v>1.6021376386976951</v>
      </c>
      <c r="AV188" s="157">
        <f t="shared" si="72"/>
        <v>1.6021376386976951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5.3308005933773419</v>
      </c>
      <c r="T189" s="157">
        <f t="shared" si="70"/>
        <v>6.9845025406041286</v>
      </c>
      <c r="U189" s="157">
        <f t="shared" si="70"/>
        <v>8.5333650007289386</v>
      </c>
      <c r="V189" s="157">
        <f t="shared" si="70"/>
        <v>10.173635086376745</v>
      </c>
      <c r="W189" s="157">
        <f t="shared" si="70"/>
        <v>11.80679115989394</v>
      </c>
      <c r="X189" s="157">
        <f t="shared" si="70"/>
        <v>13.476296673228592</v>
      </c>
      <c r="Y189" s="157">
        <f t="shared" si="70"/>
        <v>15.171326966683065</v>
      </c>
      <c r="Z189" s="157">
        <f t="shared" si="71"/>
        <v>16.828868938240191</v>
      </c>
      <c r="AA189" s="157">
        <f t="shared" si="71"/>
        <v>18.558278987513994</v>
      </c>
      <c r="AB189" s="157">
        <f t="shared" si="71"/>
        <v>20.320640545907462</v>
      </c>
      <c r="AC189" s="157">
        <f t="shared" si="71"/>
        <v>20.320640545907462</v>
      </c>
      <c r="AD189" s="157">
        <f t="shared" si="71"/>
        <v>20.320640545907462</v>
      </c>
      <c r="AE189" s="157">
        <f t="shared" si="71"/>
        <v>20.320640545907462</v>
      </c>
      <c r="AF189" s="157">
        <f t="shared" si="71"/>
        <v>20.320640545907462</v>
      </c>
      <c r="AG189" s="157">
        <f t="shared" si="71"/>
        <v>20.320640545907462</v>
      </c>
      <c r="AH189" s="157">
        <f t="shared" si="71"/>
        <v>20.320640545907462</v>
      </c>
      <c r="AI189" s="157">
        <f t="shared" si="71"/>
        <v>20.320640545907462</v>
      </c>
      <c r="AJ189" s="157">
        <f t="shared" si="71"/>
        <v>20.320640545907462</v>
      </c>
      <c r="AK189" s="157">
        <f t="shared" si="71"/>
        <v>20.320640545907462</v>
      </c>
      <c r="AL189" s="157">
        <f t="shared" si="71"/>
        <v>20.320640545907462</v>
      </c>
      <c r="AM189" s="157">
        <f t="shared" si="71"/>
        <v>20.320640545907462</v>
      </c>
      <c r="AN189" s="157">
        <f t="shared" si="72"/>
        <v>20.320640545907462</v>
      </c>
      <c r="AO189" s="157">
        <f t="shared" si="72"/>
        <v>20.320640545907462</v>
      </c>
      <c r="AP189" s="157">
        <f t="shared" si="72"/>
        <v>20.320640545907462</v>
      </c>
      <c r="AQ189" s="157">
        <f t="shared" si="72"/>
        <v>20.320640545907462</v>
      </c>
      <c r="AR189" s="157">
        <f t="shared" si="72"/>
        <v>20.320640545907462</v>
      </c>
      <c r="AS189" s="157">
        <f t="shared" si="72"/>
        <v>20.320640545907462</v>
      </c>
      <c r="AT189" s="157">
        <f t="shared" si="72"/>
        <v>20.320640545907462</v>
      </c>
      <c r="AU189" s="157">
        <f t="shared" si="72"/>
        <v>20.320640545907462</v>
      </c>
      <c r="AV189" s="157">
        <f t="shared" si="72"/>
        <v>20.320640545907462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1.2967926505109255</v>
      </c>
      <c r="T190" s="157">
        <f t="shared" si="70"/>
        <v>1.6990790414075405</v>
      </c>
      <c r="U190" s="157">
        <f t="shared" si="70"/>
        <v>2.0758617440727698</v>
      </c>
      <c r="V190" s="157">
        <f t="shared" si="70"/>
        <v>2.474880644641583</v>
      </c>
      <c r="W190" s="157">
        <f t="shared" si="70"/>
        <v>2.8721689611292573</v>
      </c>
      <c r="X190" s="157">
        <f t="shared" si="70"/>
        <v>3.278299793028975</v>
      </c>
      <c r="Y190" s="157">
        <f t="shared" si="70"/>
        <v>3.6906398887504173</v>
      </c>
      <c r="Z190" s="157">
        <f t="shared" si="71"/>
        <v>4.0938604198839705</v>
      </c>
      <c r="AA190" s="157">
        <f t="shared" si="71"/>
        <v>4.5145638775229937</v>
      </c>
      <c r="AB190" s="157">
        <f t="shared" si="71"/>
        <v>4.9432832558668185</v>
      </c>
      <c r="AC190" s="157">
        <f t="shared" si="71"/>
        <v>4.9432832558668185</v>
      </c>
      <c r="AD190" s="157">
        <f t="shared" si="71"/>
        <v>4.9432832558668185</v>
      </c>
      <c r="AE190" s="157">
        <f t="shared" si="71"/>
        <v>4.9432832558668185</v>
      </c>
      <c r="AF190" s="157">
        <f t="shared" si="71"/>
        <v>4.9432832558668185</v>
      </c>
      <c r="AG190" s="157">
        <f t="shared" si="71"/>
        <v>4.9432832558668185</v>
      </c>
      <c r="AH190" s="157">
        <f t="shared" si="71"/>
        <v>4.9432832558668185</v>
      </c>
      <c r="AI190" s="157">
        <f t="shared" si="71"/>
        <v>4.9432832558668185</v>
      </c>
      <c r="AJ190" s="157">
        <f t="shared" si="71"/>
        <v>4.9432832558668185</v>
      </c>
      <c r="AK190" s="157">
        <f t="shared" si="71"/>
        <v>4.9432832558668185</v>
      </c>
      <c r="AL190" s="157">
        <f t="shared" si="71"/>
        <v>4.9432832558668185</v>
      </c>
      <c r="AM190" s="157">
        <f t="shared" si="71"/>
        <v>4.9432832558668185</v>
      </c>
      <c r="AN190" s="157">
        <f t="shared" si="72"/>
        <v>4.9432832558668185</v>
      </c>
      <c r="AO190" s="157">
        <f t="shared" si="72"/>
        <v>4.9432832558668185</v>
      </c>
      <c r="AP190" s="157">
        <f t="shared" si="72"/>
        <v>4.9432832558668185</v>
      </c>
      <c r="AQ190" s="157">
        <f t="shared" si="72"/>
        <v>4.9432832558668185</v>
      </c>
      <c r="AR190" s="157">
        <f t="shared" si="72"/>
        <v>4.9432832558668185</v>
      </c>
      <c r="AS190" s="157">
        <f t="shared" si="72"/>
        <v>4.9432832558668185</v>
      </c>
      <c r="AT190" s="157">
        <f t="shared" si="72"/>
        <v>4.9432832558668185</v>
      </c>
      <c r="AU190" s="157">
        <f t="shared" si="72"/>
        <v>4.9432832558668185</v>
      </c>
      <c r="AV190" s="157">
        <f t="shared" si="72"/>
        <v>4.9432832558668185</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0.49143007076350592</v>
      </c>
      <c r="T191" s="157">
        <f t="shared" si="70"/>
        <v>0.64387975457967206</v>
      </c>
      <c r="U191" s="157">
        <f t="shared" si="70"/>
        <v>0.78666460932131976</v>
      </c>
      <c r="V191" s="157">
        <f t="shared" si="70"/>
        <v>0.93787605123167472</v>
      </c>
      <c r="W191" s="157">
        <f t="shared" si="70"/>
        <v>1.0884316742976514</v>
      </c>
      <c r="X191" s="157">
        <f t="shared" si="70"/>
        <v>1.2423382401477008</v>
      </c>
      <c r="Y191" s="157">
        <f t="shared" si="70"/>
        <v>1.3985978567789197</v>
      </c>
      <c r="Z191" s="157">
        <f t="shared" si="71"/>
        <v>1.5514015405985255</v>
      </c>
      <c r="AA191" s="157">
        <f t="shared" si="71"/>
        <v>1.7108305209189649</v>
      </c>
      <c r="AB191" s="157">
        <f t="shared" si="71"/>
        <v>1.8732971992689573</v>
      </c>
      <c r="AC191" s="157">
        <f t="shared" si="71"/>
        <v>1.8732971992689573</v>
      </c>
      <c r="AD191" s="157">
        <f t="shared" si="71"/>
        <v>1.8732971992689573</v>
      </c>
      <c r="AE191" s="157">
        <f t="shared" si="71"/>
        <v>1.8732971992689573</v>
      </c>
      <c r="AF191" s="157">
        <f t="shared" si="71"/>
        <v>1.8732971992689573</v>
      </c>
      <c r="AG191" s="157">
        <f t="shared" si="71"/>
        <v>1.8732971992689573</v>
      </c>
      <c r="AH191" s="157">
        <f t="shared" si="71"/>
        <v>1.8732971992689573</v>
      </c>
      <c r="AI191" s="157">
        <f t="shared" si="71"/>
        <v>1.8732971992689573</v>
      </c>
      <c r="AJ191" s="157">
        <f t="shared" si="71"/>
        <v>1.8732971992689573</v>
      </c>
      <c r="AK191" s="157">
        <f t="shared" si="71"/>
        <v>1.8732971992689573</v>
      </c>
      <c r="AL191" s="157">
        <f t="shared" si="71"/>
        <v>1.8732971992689573</v>
      </c>
      <c r="AM191" s="157">
        <f t="shared" si="71"/>
        <v>1.8732971992689573</v>
      </c>
      <c r="AN191" s="157">
        <f t="shared" si="72"/>
        <v>1.8732971992689573</v>
      </c>
      <c r="AO191" s="157">
        <f t="shared" si="72"/>
        <v>1.8732971992689573</v>
      </c>
      <c r="AP191" s="157">
        <f t="shared" si="72"/>
        <v>1.8732971992689573</v>
      </c>
      <c r="AQ191" s="157">
        <f t="shared" si="72"/>
        <v>1.8732971992689573</v>
      </c>
      <c r="AR191" s="157">
        <f t="shared" si="72"/>
        <v>1.8732971992689573</v>
      </c>
      <c r="AS191" s="157">
        <f t="shared" si="72"/>
        <v>1.8732971992689573</v>
      </c>
      <c r="AT191" s="157">
        <f t="shared" si="72"/>
        <v>1.8732971992689573</v>
      </c>
      <c r="AU191" s="157">
        <f t="shared" si="72"/>
        <v>1.8732971992689573</v>
      </c>
      <c r="AV191" s="157">
        <f t="shared" si="72"/>
        <v>1.8732971992689573</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0.86572908056630216</v>
      </c>
      <c r="T194" s="157">
        <f t="shared" si="70"/>
        <v>1.1342924682274262</v>
      </c>
      <c r="U194" s="157">
        <f t="shared" si="70"/>
        <v>1.3858297842533449</v>
      </c>
      <c r="V194" s="157">
        <f t="shared" si="70"/>
        <v>1.652211819794581</v>
      </c>
      <c r="W194" s="157">
        <f t="shared" si="70"/>
        <v>1.9174385303385506</v>
      </c>
      <c r="X194" s="157">
        <f t="shared" si="70"/>
        <v>2.1885684380779589</v>
      </c>
      <c r="Y194" s="157">
        <f t="shared" si="70"/>
        <v>2.4638436039334262</v>
      </c>
      <c r="Z194" s="157">
        <f t="shared" si="71"/>
        <v>2.7330306166344713</v>
      </c>
      <c r="AA194" s="157">
        <f t="shared" si="71"/>
        <v>3.0138891003939201</v>
      </c>
      <c r="AB194" s="157">
        <f t="shared" si="71"/>
        <v>3.3000989529006608</v>
      </c>
      <c r="AC194" s="157">
        <f t="shared" si="71"/>
        <v>3.3000989529006608</v>
      </c>
      <c r="AD194" s="157">
        <f t="shared" si="71"/>
        <v>3.3000989529006608</v>
      </c>
      <c r="AE194" s="157">
        <f t="shared" si="71"/>
        <v>3.3000989529006608</v>
      </c>
      <c r="AF194" s="157">
        <f t="shared" si="71"/>
        <v>3.3000989529006608</v>
      </c>
      <c r="AG194" s="157">
        <f t="shared" si="71"/>
        <v>3.3000989529006608</v>
      </c>
      <c r="AH194" s="157">
        <f t="shared" si="71"/>
        <v>3.3000989529006608</v>
      </c>
      <c r="AI194" s="157">
        <f t="shared" si="71"/>
        <v>3.3000989529006608</v>
      </c>
      <c r="AJ194" s="157">
        <f t="shared" si="71"/>
        <v>3.3000989529006608</v>
      </c>
      <c r="AK194" s="157">
        <f t="shared" si="71"/>
        <v>3.3000989529006608</v>
      </c>
      <c r="AL194" s="157">
        <f t="shared" si="71"/>
        <v>3.3000989529006608</v>
      </c>
      <c r="AM194" s="157">
        <f t="shared" si="71"/>
        <v>3.3000989529006608</v>
      </c>
      <c r="AN194" s="157">
        <f t="shared" si="72"/>
        <v>3.3000989529006608</v>
      </c>
      <c r="AO194" s="157">
        <f t="shared" si="72"/>
        <v>3.3000989529006608</v>
      </c>
      <c r="AP194" s="157">
        <f t="shared" si="72"/>
        <v>3.3000989529006608</v>
      </c>
      <c r="AQ194" s="157">
        <f t="shared" si="72"/>
        <v>3.3000989529006608</v>
      </c>
      <c r="AR194" s="157">
        <f t="shared" si="72"/>
        <v>3.3000989529006608</v>
      </c>
      <c r="AS194" s="157">
        <f t="shared" si="72"/>
        <v>3.3000989529006608</v>
      </c>
      <c r="AT194" s="157">
        <f t="shared" si="72"/>
        <v>3.3000989529006608</v>
      </c>
      <c r="AU194" s="157">
        <f t="shared" si="72"/>
        <v>3.3000989529006608</v>
      </c>
      <c r="AV194" s="157">
        <f t="shared" si="72"/>
        <v>3.3000989529006608</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2.2303236593558742</v>
      </c>
      <c r="AD197" s="157">
        <f t="shared" si="75"/>
        <v>4.523701032301565</v>
      </c>
      <c r="AE197" s="157">
        <f t="shared" si="75"/>
        <v>6.8753917836357523</v>
      </c>
      <c r="AF197" s="157">
        <f t="shared" si="75"/>
        <v>9.3449856224036854</v>
      </c>
      <c r="AG197" s="157">
        <f t="shared" si="75"/>
        <v>11.796426532046629</v>
      </c>
      <c r="AH197" s="157">
        <f t="shared" si="75"/>
        <v>14.346118043972792</v>
      </c>
      <c r="AI197" s="157">
        <f t="shared" si="75"/>
        <v>16.943316404583587</v>
      </c>
      <c r="AJ197" s="157">
        <f t="shared" si="75"/>
        <v>19.564361592886094</v>
      </c>
      <c r="AK197" s="157">
        <f t="shared" si="75"/>
        <v>22.222619008534174</v>
      </c>
      <c r="AL197" s="157">
        <f t="shared" si="75"/>
        <v>24.921186459384625</v>
      </c>
      <c r="AM197" s="157">
        <f t="shared" si="75"/>
        <v>24.921186459384625</v>
      </c>
      <c r="AN197" s="157">
        <f t="shared" si="75"/>
        <v>24.921186459384625</v>
      </c>
      <c r="AO197" s="157">
        <f t="shared" si="75"/>
        <v>24.921186459384625</v>
      </c>
      <c r="AP197" s="157">
        <f t="shared" ref="AN197:AV205" si="76">INDEX(AP$49:AP$52,MATCH($I$196,$B$49:$B$52,0),1)*INDEX(AP$81:AP$89,MATCH($B197,$B$81:$B$89,0))*INDEX(AP$127:AP$135,MATCH($B197,$B$127:$B$135,0))/1000</f>
        <v>24.921186459384625</v>
      </c>
      <c r="AQ197" s="157">
        <f t="shared" si="76"/>
        <v>24.921186459384625</v>
      </c>
      <c r="AR197" s="157">
        <f t="shared" si="76"/>
        <v>24.921186459384625</v>
      </c>
      <c r="AS197" s="157">
        <f t="shared" si="76"/>
        <v>24.921186459384625</v>
      </c>
      <c r="AT197" s="157">
        <f t="shared" si="76"/>
        <v>24.921186459384625</v>
      </c>
      <c r="AU197" s="157">
        <f t="shared" si="76"/>
        <v>24.921186459384625</v>
      </c>
      <c r="AV197" s="157">
        <f t="shared" si="76"/>
        <v>24.921186459384625</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0.21269780036029778</v>
      </c>
      <c r="AD198" s="157">
        <f t="shared" si="75"/>
        <v>0.43140880249462665</v>
      </c>
      <c r="AE198" s="157">
        <f t="shared" si="75"/>
        <v>0.65568093799306704</v>
      </c>
      <c r="AF198" s="157">
        <f t="shared" si="75"/>
        <v>0.89119705920077763</v>
      </c>
      <c r="AG198" s="157">
        <f t="shared" si="75"/>
        <v>1.1249820020305052</v>
      </c>
      <c r="AH198" s="157">
        <f t="shared" si="75"/>
        <v>1.3681367450244613</v>
      </c>
      <c r="AI198" s="157">
        <f t="shared" si="75"/>
        <v>1.6158220422161829</v>
      </c>
      <c r="AJ198" s="157">
        <f t="shared" si="75"/>
        <v>1.8657815240421933</v>
      </c>
      <c r="AK198" s="157">
        <f t="shared" si="75"/>
        <v>2.1192897997258608</v>
      </c>
      <c r="AL198" s="157">
        <f t="shared" si="75"/>
        <v>2.3766422958588915</v>
      </c>
      <c r="AM198" s="157">
        <f t="shared" si="75"/>
        <v>2.3766422958588915</v>
      </c>
      <c r="AN198" s="157">
        <f t="shared" si="76"/>
        <v>2.3766422958588915</v>
      </c>
      <c r="AO198" s="157">
        <f t="shared" si="76"/>
        <v>2.3766422958588915</v>
      </c>
      <c r="AP198" s="157">
        <f t="shared" si="76"/>
        <v>2.3766422958588915</v>
      </c>
      <c r="AQ198" s="157">
        <f t="shared" si="76"/>
        <v>2.3766422958588915</v>
      </c>
      <c r="AR198" s="157">
        <f t="shared" si="76"/>
        <v>2.3766422958588915</v>
      </c>
      <c r="AS198" s="157">
        <f t="shared" si="76"/>
        <v>2.3766422958588915</v>
      </c>
      <c r="AT198" s="157">
        <f t="shared" si="76"/>
        <v>2.3766422958588915</v>
      </c>
      <c r="AU198" s="157">
        <f t="shared" si="76"/>
        <v>2.3766422958588915</v>
      </c>
      <c r="AV198" s="157">
        <f t="shared" si="76"/>
        <v>2.3766422958588915</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0.15302585767840571</v>
      </c>
      <c r="AD199" s="157">
        <f t="shared" si="75"/>
        <v>0.31037792539427156</v>
      </c>
      <c r="AE199" s="157">
        <f t="shared" si="75"/>
        <v>0.47173096162634026</v>
      </c>
      <c r="AF199" s="157">
        <f t="shared" si="75"/>
        <v>0.64117350585506061</v>
      </c>
      <c r="AG199" s="157">
        <f t="shared" si="75"/>
        <v>0.80937055033890148</v>
      </c>
      <c r="AH199" s="157">
        <f t="shared" si="75"/>
        <v>0.984308716282285</v>
      </c>
      <c r="AI199" s="157">
        <f t="shared" si="75"/>
        <v>1.1625063985003885</v>
      </c>
      <c r="AJ199" s="157">
        <f t="shared" si="75"/>
        <v>1.3423402474000077</v>
      </c>
      <c r="AK199" s="157">
        <f t="shared" si="75"/>
        <v>1.5247272831349958</v>
      </c>
      <c r="AL199" s="157">
        <f t="shared" si="75"/>
        <v>1.7098800509573491</v>
      </c>
      <c r="AM199" s="157">
        <f t="shared" si="75"/>
        <v>1.7098800509573491</v>
      </c>
      <c r="AN199" s="157">
        <f t="shared" si="76"/>
        <v>1.7098800509573491</v>
      </c>
      <c r="AO199" s="157">
        <f t="shared" si="76"/>
        <v>1.7098800509573491</v>
      </c>
      <c r="AP199" s="157">
        <f t="shared" si="76"/>
        <v>1.7098800509573491</v>
      </c>
      <c r="AQ199" s="157">
        <f t="shared" si="76"/>
        <v>1.7098800509573491</v>
      </c>
      <c r="AR199" s="157">
        <f t="shared" si="76"/>
        <v>1.7098800509573491</v>
      </c>
      <c r="AS199" s="157">
        <f t="shared" si="76"/>
        <v>1.7098800509573491</v>
      </c>
      <c r="AT199" s="157">
        <f t="shared" si="76"/>
        <v>1.7098800509573491</v>
      </c>
      <c r="AU199" s="157">
        <f t="shared" si="76"/>
        <v>1.7098800509573491</v>
      </c>
      <c r="AV199" s="157">
        <f t="shared" si="76"/>
        <v>1.7098800509573491</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1.940896570309474</v>
      </c>
      <c r="AD200" s="157">
        <f t="shared" si="75"/>
        <v>3.9366644306841287</v>
      </c>
      <c r="AE200" s="157">
        <f t="shared" si="75"/>
        <v>5.9831783949449244</v>
      </c>
      <c r="AF200" s="157">
        <f t="shared" si="75"/>
        <v>8.1322952693569501</v>
      </c>
      <c r="AG200" s="157">
        <f t="shared" si="75"/>
        <v>10.265614903878719</v>
      </c>
      <c r="AH200" s="157">
        <f t="shared" si="75"/>
        <v>12.48443524866844</v>
      </c>
      <c r="AI200" s="157">
        <f t="shared" si="75"/>
        <v>14.744597521250306</v>
      </c>
      <c r="AJ200" s="157">
        <f t="shared" si="75"/>
        <v>17.025512040209261</v>
      </c>
      <c r="AK200" s="157">
        <f t="shared" si="75"/>
        <v>19.338809789344534</v>
      </c>
      <c r="AL200" s="157">
        <f t="shared" si="75"/>
        <v>21.687186576782228</v>
      </c>
      <c r="AM200" s="157">
        <f t="shared" si="75"/>
        <v>21.687186576782228</v>
      </c>
      <c r="AN200" s="157">
        <f t="shared" si="76"/>
        <v>21.687186576782228</v>
      </c>
      <c r="AO200" s="157">
        <f t="shared" si="76"/>
        <v>21.687186576782228</v>
      </c>
      <c r="AP200" s="157">
        <f t="shared" si="76"/>
        <v>21.687186576782228</v>
      </c>
      <c r="AQ200" s="157">
        <f t="shared" si="76"/>
        <v>21.687186576782228</v>
      </c>
      <c r="AR200" s="157">
        <f t="shared" si="76"/>
        <v>21.687186576782228</v>
      </c>
      <c r="AS200" s="157">
        <f t="shared" si="76"/>
        <v>21.687186576782228</v>
      </c>
      <c r="AT200" s="157">
        <f t="shared" si="76"/>
        <v>21.687186576782228</v>
      </c>
      <c r="AU200" s="157">
        <f t="shared" si="76"/>
        <v>21.687186576782228</v>
      </c>
      <c r="AV200" s="157">
        <f t="shared" si="76"/>
        <v>21.687186576782228</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0.47215054543703616</v>
      </c>
      <c r="AD201" s="157">
        <f t="shared" si="75"/>
        <v>0.95764930835738593</v>
      </c>
      <c r="AE201" s="157">
        <f t="shared" si="75"/>
        <v>1.4554927788706946</v>
      </c>
      <c r="AF201" s="157">
        <f t="shared" si="75"/>
        <v>1.9782958586348995</v>
      </c>
      <c r="AG201" s="157">
        <f t="shared" si="75"/>
        <v>2.4972560363379221</v>
      </c>
      <c r="AH201" s="157">
        <f t="shared" si="75"/>
        <v>3.0370154712532087</v>
      </c>
      <c r="AI201" s="157">
        <f t="shared" si="75"/>
        <v>3.5868319149009946</v>
      </c>
      <c r="AJ201" s="157">
        <f t="shared" si="75"/>
        <v>4.1416966360283087</v>
      </c>
      <c r="AK201" s="157">
        <f t="shared" si="75"/>
        <v>4.7044390359689352</v>
      </c>
      <c r="AL201" s="157">
        <f t="shared" si="75"/>
        <v>5.2757149081827688</v>
      </c>
      <c r="AM201" s="157">
        <f t="shared" si="75"/>
        <v>5.2757149081827688</v>
      </c>
      <c r="AN201" s="157">
        <f t="shared" si="76"/>
        <v>5.2757149081827688</v>
      </c>
      <c r="AO201" s="157">
        <f t="shared" si="76"/>
        <v>5.2757149081827688</v>
      </c>
      <c r="AP201" s="157">
        <f t="shared" si="76"/>
        <v>5.2757149081827688</v>
      </c>
      <c r="AQ201" s="157">
        <f t="shared" si="76"/>
        <v>5.2757149081827688</v>
      </c>
      <c r="AR201" s="157">
        <f t="shared" si="76"/>
        <v>5.2757149081827688</v>
      </c>
      <c r="AS201" s="157">
        <f t="shared" si="76"/>
        <v>5.2757149081827688</v>
      </c>
      <c r="AT201" s="157">
        <f t="shared" si="76"/>
        <v>5.2757149081827688</v>
      </c>
      <c r="AU201" s="157">
        <f t="shared" si="76"/>
        <v>5.2757149081827688</v>
      </c>
      <c r="AV201" s="157">
        <f t="shared" si="76"/>
        <v>5.2757149081827688</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0.17892527063885891</v>
      </c>
      <c r="AD202" s="157">
        <f t="shared" si="75"/>
        <v>0.36290895632950509</v>
      </c>
      <c r="AE202" s="157">
        <f t="shared" si="75"/>
        <v>0.55157076887687917</v>
      </c>
      <c r="AF202" s="157">
        <f t="shared" si="75"/>
        <v>0.74969122736550275</v>
      </c>
      <c r="AG202" s="157">
        <f t="shared" si="75"/>
        <v>0.94635538701473987</v>
      </c>
      <c r="AH202" s="157">
        <f t="shared" si="75"/>
        <v>1.15090159352754</v>
      </c>
      <c r="AI202" s="157">
        <f t="shared" si="75"/>
        <v>1.3592589848979455</v>
      </c>
      <c r="AJ202" s="157">
        <f t="shared" si="75"/>
        <v>1.5695294618784683</v>
      </c>
      <c r="AK202" s="157">
        <f t="shared" si="75"/>
        <v>1.7827852490048759</v>
      </c>
      <c r="AL202" s="157">
        <f t="shared" si="75"/>
        <v>1.9992748645165903</v>
      </c>
      <c r="AM202" s="157">
        <f t="shared" si="75"/>
        <v>1.9992748645165903</v>
      </c>
      <c r="AN202" s="157">
        <f t="shared" si="76"/>
        <v>1.9992748645165903</v>
      </c>
      <c r="AO202" s="157">
        <f t="shared" si="76"/>
        <v>1.9992748645165903</v>
      </c>
      <c r="AP202" s="157">
        <f t="shared" si="76"/>
        <v>1.9992748645165903</v>
      </c>
      <c r="AQ202" s="157">
        <f t="shared" si="76"/>
        <v>1.9992748645165903</v>
      </c>
      <c r="AR202" s="157">
        <f t="shared" si="76"/>
        <v>1.9992748645165903</v>
      </c>
      <c r="AS202" s="157">
        <f t="shared" si="76"/>
        <v>1.9992748645165903</v>
      </c>
      <c r="AT202" s="157">
        <f t="shared" si="76"/>
        <v>1.9992748645165903</v>
      </c>
      <c r="AU202" s="157">
        <f t="shared" si="76"/>
        <v>1.9992748645165903</v>
      </c>
      <c r="AV202" s="157">
        <f t="shared" si="76"/>
        <v>1.9992748645165903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0.31520417503063231</v>
      </c>
      <c r="AD205" s="157">
        <f t="shared" si="75"/>
        <v>0.63931952028148076</v>
      </c>
      <c r="AE205" s="157">
        <f t="shared" si="75"/>
        <v>0.97167610005050853</v>
      </c>
      <c r="AF205" s="157">
        <f t="shared" si="75"/>
        <v>1.3206955283941018</v>
      </c>
      <c r="AG205" s="157">
        <f t="shared" si="75"/>
        <v>1.6671494640455344</v>
      </c>
      <c r="AH205" s="157">
        <f t="shared" si="75"/>
        <v>2.0274888283472143</v>
      </c>
      <c r="AI205" s="157">
        <f t="shared" si="75"/>
        <v>2.3945421765073034</v>
      </c>
      <c r="AJ205" s="157">
        <f t="shared" si="75"/>
        <v>2.7649657169792272</v>
      </c>
      <c r="AK205" s="157">
        <f t="shared" si="75"/>
        <v>3.1406483369449769</v>
      </c>
      <c r="AL205" s="157">
        <f t="shared" si="75"/>
        <v>3.5220278392166295</v>
      </c>
      <c r="AM205" s="157">
        <f t="shared" si="75"/>
        <v>3.5220278392166295</v>
      </c>
      <c r="AN205" s="157">
        <f t="shared" si="76"/>
        <v>3.5220278392166295</v>
      </c>
      <c r="AO205" s="157">
        <f t="shared" si="76"/>
        <v>3.5220278392166295</v>
      </c>
      <c r="AP205" s="157">
        <f t="shared" si="76"/>
        <v>3.5220278392166295</v>
      </c>
      <c r="AQ205" s="157">
        <f t="shared" si="76"/>
        <v>3.5220278392166295</v>
      </c>
      <c r="AR205" s="157">
        <f t="shared" si="76"/>
        <v>3.5220278392166295</v>
      </c>
      <c r="AS205" s="157">
        <f t="shared" si="76"/>
        <v>3.5220278392166295</v>
      </c>
      <c r="AT205" s="157">
        <f t="shared" si="76"/>
        <v>3.5220278392166295</v>
      </c>
      <c r="AU205" s="157">
        <f t="shared" si="76"/>
        <v>3.5220278392166295</v>
      </c>
      <c r="AV205" s="157">
        <f t="shared" si="76"/>
        <v>3.5220278392166295</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2.748269658101254</v>
      </c>
      <c r="AN208" s="157">
        <f t="shared" si="79"/>
        <v>5.4629177066734753</v>
      </c>
      <c r="AO208" s="157">
        <f t="shared" si="79"/>
        <v>8.1456297128370476</v>
      </c>
      <c r="AP208" s="157">
        <f t="shared" ref="AN208:AV216" si="80">INDEX(AP$49:AP$52,MATCH($I$207,$B$49:$B$52,0),1)*INDEX(AP$81:AP$89,MATCH($B208,$B$81:$B$89,0))*INDEX(AP$138:AP$146,MATCH($B208,$B$138:$B$146,0))/1000</f>
        <v>10.797956790681896</v>
      </c>
      <c r="AQ208" s="157">
        <f t="shared" si="80"/>
        <v>13.421330069482014</v>
      </c>
      <c r="AR208" s="157">
        <f t="shared" si="80"/>
        <v>16.374187276358207</v>
      </c>
      <c r="AS208" s="157">
        <f t="shared" si="80"/>
        <v>19.288314700931299</v>
      </c>
      <c r="AT208" s="157">
        <f t="shared" si="80"/>
        <v>22.165720108878034</v>
      </c>
      <c r="AU208" s="157">
        <f t="shared" si="80"/>
        <v>25.008245834864063</v>
      </c>
      <c r="AV208" s="157">
        <f t="shared" si="80"/>
        <v>27.942508000173209</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0.2620924136382542</v>
      </c>
      <c r="AN209" s="157">
        <f t="shared" si="80"/>
        <v>0.52097845749183624</v>
      </c>
      <c r="AO209" s="157">
        <f t="shared" si="80"/>
        <v>0.77681887792478221</v>
      </c>
      <c r="AP209" s="157">
        <f t="shared" si="80"/>
        <v>1.0297615990079558</v>
      </c>
      <c r="AQ209" s="157">
        <f t="shared" si="80"/>
        <v>1.2799431022996866</v>
      </c>
      <c r="AR209" s="157">
        <f t="shared" si="80"/>
        <v>1.5615462813028664</v>
      </c>
      <c r="AS209" s="157">
        <f t="shared" si="80"/>
        <v>1.8394559427890946</v>
      </c>
      <c r="AT209" s="157">
        <f t="shared" si="80"/>
        <v>2.113863560018896</v>
      </c>
      <c r="AU209" s="157">
        <f t="shared" si="80"/>
        <v>2.384944829703044</v>
      </c>
      <c r="AV209" s="157">
        <f t="shared" si="80"/>
        <v>2.6647746676835755</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0.18856291094716787</v>
      </c>
      <c r="AN210" s="157">
        <f t="shared" si="80"/>
        <v>0.37481899274282393</v>
      </c>
      <c r="AO210" s="157">
        <f t="shared" si="80"/>
        <v>0.55888389467992572</v>
      </c>
      <c r="AP210" s="157">
        <f t="shared" si="80"/>
        <v>0.74086404102697456</v>
      </c>
      <c r="AQ210" s="157">
        <f t="shared" si="80"/>
        <v>0.92085762371395463</v>
      </c>
      <c r="AR210" s="157">
        <f t="shared" si="80"/>
        <v>1.1234575938073492</v>
      </c>
      <c r="AS210" s="157">
        <f t="shared" si="80"/>
        <v>1.3234002553393756</v>
      </c>
      <c r="AT210" s="157">
        <f t="shared" si="80"/>
        <v>1.5208233641300959</v>
      </c>
      <c r="AU210" s="157">
        <f t="shared" si="80"/>
        <v>1.7158533255293162</v>
      </c>
      <c r="AV210" s="157">
        <f t="shared" si="80"/>
        <v>1.9171774618788391</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2.391629184095561</v>
      </c>
      <c r="AN211" s="157">
        <f t="shared" si="80"/>
        <v>4.7539998045968002</v>
      </c>
      <c r="AO211" s="157">
        <f t="shared" si="80"/>
        <v>7.0885786940996312</v>
      </c>
      <c r="AP211" s="157">
        <f t="shared" si="80"/>
        <v>9.3967156800179641</v>
      </c>
      <c r="AQ211" s="157">
        <f t="shared" si="80"/>
        <v>11.679656175271093</v>
      </c>
      <c r="AR211" s="157">
        <f t="shared" si="80"/>
        <v>14.249323766518726</v>
      </c>
      <c r="AS211" s="157">
        <f t="shared" si="80"/>
        <v>16.785287504370199</v>
      </c>
      <c r="AT211" s="157">
        <f t="shared" si="80"/>
        <v>19.289294608561818</v>
      </c>
      <c r="AU211" s="157">
        <f t="shared" si="80"/>
        <v>21.762948335651842</v>
      </c>
      <c r="AV211" s="157">
        <f t="shared" si="80"/>
        <v>24.316433947099892</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0.58179762952221692</v>
      </c>
      <c r="AN212" s="157">
        <f t="shared" si="80"/>
        <v>1.1564776995767698</v>
      </c>
      <c r="AO212" s="157">
        <f t="shared" si="80"/>
        <v>1.7243970379415106</v>
      </c>
      <c r="AP212" s="157">
        <f t="shared" si="80"/>
        <v>2.2858840092286887</v>
      </c>
      <c r="AQ212" s="157">
        <f t="shared" si="80"/>
        <v>2.8412415777477538</v>
      </c>
      <c r="AR212" s="157">
        <f t="shared" si="80"/>
        <v>3.4663495682296941</v>
      </c>
      <c r="AS212" s="157">
        <f t="shared" si="80"/>
        <v>4.0832586196193832</v>
      </c>
      <c r="AT212" s="157">
        <f t="shared" si="80"/>
        <v>4.6923937678327539</v>
      </c>
      <c r="AU212" s="157">
        <f t="shared" si="80"/>
        <v>5.2941450277062705</v>
      </c>
      <c r="AV212" s="157">
        <f t="shared" si="80"/>
        <v>5.9153165227017928</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0.22047692060368765</v>
      </c>
      <c r="AN213" s="157">
        <f t="shared" si="80"/>
        <v>0.43825658443970356</v>
      </c>
      <c r="AO213" s="157">
        <f t="shared" si="80"/>
        <v>0.65347421428252217</v>
      </c>
      <c r="AP213" s="157">
        <f t="shared" si="80"/>
        <v>0.86625424655964034</v>
      </c>
      <c r="AQ213" s="157">
        <f t="shared" si="80"/>
        <v>1.076711492048227</v>
      </c>
      <c r="AR213" s="157">
        <f t="shared" si="80"/>
        <v>1.3136012244787276</v>
      </c>
      <c r="AS213" s="157">
        <f t="shared" si="80"/>
        <v>1.5473839025804554</v>
      </c>
      <c r="AT213" s="157">
        <f t="shared" si="80"/>
        <v>1.7782205971538672</v>
      </c>
      <c r="AU213" s="157">
        <f t="shared" si="80"/>
        <v>2.0062591074779039</v>
      </c>
      <c r="AV213" s="157">
        <f t="shared" si="80"/>
        <v>2.2416570730830081</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0.38840374880554535</v>
      </c>
      <c r="AN216" s="157">
        <f t="shared" si="80"/>
        <v>0.77205586811088567</v>
      </c>
      <c r="AO216" s="157">
        <f t="shared" si="80"/>
        <v>1.1511945734733955</v>
      </c>
      <c r="AP216" s="157">
        <f t="shared" si="80"/>
        <v>1.5260390786538405</v>
      </c>
      <c r="AQ216" s="157">
        <f t="shared" si="80"/>
        <v>1.896791640360695</v>
      </c>
      <c r="AR216" s="157">
        <f t="shared" si="80"/>
        <v>2.3141090624183853</v>
      </c>
      <c r="AS216" s="157">
        <f t="shared" si="80"/>
        <v>2.7259529340213002</v>
      </c>
      <c r="AT216" s="157">
        <f t="shared" si="80"/>
        <v>3.1326070059699731</v>
      </c>
      <c r="AU216" s="157">
        <f t="shared" si="80"/>
        <v>3.5343316492540491</v>
      </c>
      <c r="AV216" s="157">
        <f t="shared" si="80"/>
        <v>3.9490210963484587</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6.1257312051522987</v>
      </c>
      <c r="T220" s="157">
        <f t="shared" si="82"/>
        <v>8.0260336915618069</v>
      </c>
      <c r="U220" s="157">
        <f t="shared" si="82"/>
        <v>9.8058629945491873</v>
      </c>
      <c r="V220" s="157">
        <f t="shared" si="82"/>
        <v>11.690730656080824</v>
      </c>
      <c r="W220" s="157">
        <f t="shared" si="82"/>
        <v>13.567423461821292</v>
      </c>
      <c r="X220" s="157">
        <f t="shared" si="82"/>
        <v>15.485886146940901</v>
      </c>
      <c r="Y220" s="157">
        <f t="shared" si="82"/>
        <v>17.433679875183536</v>
      </c>
      <c r="Z220" s="157">
        <f t="shared" si="82"/>
        <v>19.338395011523737</v>
      </c>
      <c r="AA220" s="157">
        <f t="shared" si="82"/>
        <v>21.325695215268315</v>
      </c>
      <c r="AB220" s="157">
        <f t="shared" si="82"/>
        <v>23.350860667231327</v>
      </c>
      <c r="AC220" s="157">
        <f t="shared" si="82"/>
        <v>25.581184326587202</v>
      </c>
      <c r="AD220" s="157">
        <f t="shared" si="82"/>
        <v>27.87456169953289</v>
      </c>
      <c r="AE220" s="157">
        <f t="shared" si="82"/>
        <v>30.226252450867079</v>
      </c>
      <c r="AF220" s="157">
        <f t="shared" si="82"/>
        <v>32.695846289635014</v>
      </c>
      <c r="AG220" s="157">
        <f t="shared" si="82"/>
        <v>35.147287199277955</v>
      </c>
      <c r="AH220" s="157">
        <f t="shared" si="82"/>
        <v>37.696978711204117</v>
      </c>
      <c r="AI220" s="157">
        <f t="shared" si="82"/>
        <v>40.294177071814914</v>
      </c>
      <c r="AJ220" s="157">
        <f t="shared" si="82"/>
        <v>42.915222260117417</v>
      </c>
      <c r="AK220" s="157">
        <f t="shared" si="82"/>
        <v>45.573479675765498</v>
      </c>
      <c r="AL220" s="157">
        <f t="shared" si="82"/>
        <v>48.272047126615952</v>
      </c>
      <c r="AM220" s="157">
        <f t="shared" si="82"/>
        <v>51.02031678471721</v>
      </c>
      <c r="AN220" s="157">
        <f t="shared" si="82"/>
        <v>53.734964833289425</v>
      </c>
      <c r="AO220" s="157">
        <f t="shared" si="82"/>
        <v>56.417676839453001</v>
      </c>
      <c r="AP220" s="157">
        <f t="shared" si="82"/>
        <v>59.070003917297846</v>
      </c>
      <c r="AQ220" s="157">
        <f t="shared" si="82"/>
        <v>61.69337719609797</v>
      </c>
      <c r="AR220" s="157">
        <f t="shared" si="82"/>
        <v>64.646234402974159</v>
      </c>
      <c r="AS220" s="157">
        <f t="shared" si="82"/>
        <v>67.560361827547254</v>
      </c>
      <c r="AT220" s="157">
        <f t="shared" si="82"/>
        <v>70.437767235493993</v>
      </c>
      <c r="AU220" s="157">
        <f t="shared" si="82"/>
        <v>73.280292961480015</v>
      </c>
      <c r="AV220" s="157">
        <f t="shared" si="82"/>
        <v>76.214555126789165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0.58418855374139789</v>
      </c>
      <c r="T221" s="157">
        <f t="shared" si="82"/>
        <v>0.76541344331425865</v>
      </c>
      <c r="U221" s="157">
        <f t="shared" si="82"/>
        <v>0.93514924653465259</v>
      </c>
      <c r="V221" s="157">
        <f t="shared" si="82"/>
        <v>1.114902173378383</v>
      </c>
      <c r="W221" s="157">
        <f t="shared" si="82"/>
        <v>1.2938754941601185</v>
      </c>
      <c r="X221" s="157">
        <f t="shared" si="82"/>
        <v>1.4768322553846749</v>
      </c>
      <c r="Y221" s="157">
        <f t="shared" si="82"/>
        <v>1.6625862107870228</v>
      </c>
      <c r="Z221" s="157">
        <f t="shared" si="82"/>
        <v>1.8442319186254663</v>
      </c>
      <c r="AA221" s="157">
        <f t="shared" si="82"/>
        <v>2.0337534619310329</v>
      </c>
      <c r="AB221" s="157">
        <f t="shared" si="82"/>
        <v>2.2268860753036597</v>
      </c>
      <c r="AC221" s="157">
        <f t="shared" si="82"/>
        <v>2.4395838756639576</v>
      </c>
      <c r="AD221" s="157">
        <f t="shared" si="82"/>
        <v>2.6582948777982862</v>
      </c>
      <c r="AE221" s="157">
        <f t="shared" si="82"/>
        <v>2.8825670132967267</v>
      </c>
      <c r="AF221" s="157">
        <f t="shared" si="82"/>
        <v>3.1180831345044373</v>
      </c>
      <c r="AG221" s="157">
        <f t="shared" si="82"/>
        <v>3.3518680773341649</v>
      </c>
      <c r="AH221" s="157">
        <f t="shared" si="82"/>
        <v>3.5950228203281211</v>
      </c>
      <c r="AI221" s="157">
        <f t="shared" si="82"/>
        <v>3.8427081175198428</v>
      </c>
      <c r="AJ221" s="157">
        <f t="shared" si="82"/>
        <v>4.0926675993458534</v>
      </c>
      <c r="AK221" s="157">
        <f t="shared" si="82"/>
        <v>4.3461758750295205</v>
      </c>
      <c r="AL221" s="157">
        <f t="shared" si="82"/>
        <v>4.6035283711625512</v>
      </c>
      <c r="AM221" s="157">
        <f t="shared" si="82"/>
        <v>4.8656207848008055</v>
      </c>
      <c r="AN221" s="157">
        <f t="shared" si="82"/>
        <v>5.1245068286543871</v>
      </c>
      <c r="AO221" s="157">
        <f t="shared" si="82"/>
        <v>5.3803472490873334</v>
      </c>
      <c r="AP221" s="157">
        <f t="shared" si="82"/>
        <v>5.633289970170507</v>
      </c>
      <c r="AQ221" s="157">
        <f t="shared" si="82"/>
        <v>5.8834714734622375</v>
      </c>
      <c r="AR221" s="157">
        <f t="shared" si="82"/>
        <v>6.1650746524654174</v>
      </c>
      <c r="AS221" s="157">
        <f t="shared" si="82"/>
        <v>6.4429843139516461</v>
      </c>
      <c r="AT221" s="157">
        <f t="shared" si="82"/>
        <v>6.7173919311814476</v>
      </c>
      <c r="AU221" s="157">
        <f t="shared" si="82"/>
        <v>6.9884732008655952</v>
      </c>
      <c r="AV221" s="157">
        <f t="shared" si="82"/>
        <v>7.2683030388461267</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0.42029562285436534</v>
      </c>
      <c r="T222" s="157">
        <f t="shared" si="82"/>
        <v>0.55067823194851118</v>
      </c>
      <c r="U222" s="157">
        <f t="shared" si="82"/>
        <v>0.67279499489827133</v>
      </c>
      <c r="V222" s="157">
        <f t="shared" si="82"/>
        <v>0.8021185974643088</v>
      </c>
      <c r="W222" s="157">
        <f t="shared" si="82"/>
        <v>0.93088131089051551</v>
      </c>
      <c r="X222" s="157">
        <f t="shared" si="82"/>
        <v>1.0625099185066993</v>
      </c>
      <c r="Y222" s="157">
        <f t="shared" si="82"/>
        <v>1.1961509730660318</v>
      </c>
      <c r="Z222" s="157">
        <f t="shared" si="82"/>
        <v>1.3268363407026191</v>
      </c>
      <c r="AA222" s="157">
        <f t="shared" si="82"/>
        <v>1.4631879939107959</v>
      </c>
      <c r="AB222" s="157">
        <f t="shared" si="82"/>
        <v>1.6021376386976951</v>
      </c>
      <c r="AC222" s="157">
        <f t="shared" si="82"/>
        <v>1.7551634963761007</v>
      </c>
      <c r="AD222" s="157">
        <f t="shared" si="82"/>
        <v>1.9125155640919667</v>
      </c>
      <c r="AE222" s="157">
        <f t="shared" si="82"/>
        <v>2.0738686003240354</v>
      </c>
      <c r="AF222" s="157">
        <f t="shared" si="82"/>
        <v>2.2433111445527558</v>
      </c>
      <c r="AG222" s="157">
        <f t="shared" si="82"/>
        <v>2.4115081890365966</v>
      </c>
      <c r="AH222" s="157">
        <f t="shared" si="82"/>
        <v>2.5864463549799801</v>
      </c>
      <c r="AI222" s="157">
        <f t="shared" si="82"/>
        <v>2.7646440371980834</v>
      </c>
      <c r="AJ222" s="157">
        <f t="shared" si="82"/>
        <v>2.9444778860977028</v>
      </c>
      <c r="AK222" s="157">
        <f t="shared" si="82"/>
        <v>3.1268649218326909</v>
      </c>
      <c r="AL222" s="157">
        <f t="shared" si="82"/>
        <v>3.3120176896550442</v>
      </c>
      <c r="AM222" s="157">
        <f t="shared" si="82"/>
        <v>3.5005806006022122</v>
      </c>
      <c r="AN222" s="157">
        <f t="shared" si="82"/>
        <v>3.686836682397868</v>
      </c>
      <c r="AO222" s="157">
        <f t="shared" si="82"/>
        <v>3.8709015843349697</v>
      </c>
      <c r="AP222" s="157">
        <f t="shared" si="82"/>
        <v>4.0528817306820191</v>
      </c>
      <c r="AQ222" s="157">
        <f t="shared" si="82"/>
        <v>4.2328753133689991</v>
      </c>
      <c r="AR222" s="157">
        <f t="shared" si="82"/>
        <v>4.4354752834623934</v>
      </c>
      <c r="AS222" s="157">
        <f t="shared" si="82"/>
        <v>4.6354179449944199</v>
      </c>
      <c r="AT222" s="157">
        <f t="shared" si="82"/>
        <v>4.8328410537851401</v>
      </c>
      <c r="AU222" s="157">
        <f t="shared" si="82"/>
        <v>5.0278710151843606</v>
      </c>
      <c r="AV222" s="157">
        <f t="shared" si="82"/>
        <v>5.229195151533883</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5.3308005933773419</v>
      </c>
      <c r="T223" s="157">
        <f t="shared" si="82"/>
        <v>6.9845025406041286</v>
      </c>
      <c r="U223" s="157">
        <f t="shared" si="82"/>
        <v>8.5333650007289386</v>
      </c>
      <c r="V223" s="157">
        <f t="shared" si="82"/>
        <v>10.173635086376745</v>
      </c>
      <c r="W223" s="157">
        <f t="shared" si="82"/>
        <v>11.80679115989394</v>
      </c>
      <c r="X223" s="157">
        <f t="shared" si="82"/>
        <v>13.476296673228592</v>
      </c>
      <c r="Y223" s="157">
        <f t="shared" si="82"/>
        <v>15.171326966683065</v>
      </c>
      <c r="Z223" s="157">
        <f t="shared" si="82"/>
        <v>16.828868938240191</v>
      </c>
      <c r="AA223" s="157">
        <f t="shared" si="82"/>
        <v>18.558278987513994</v>
      </c>
      <c r="AB223" s="157">
        <f t="shared" si="82"/>
        <v>20.320640545907462</v>
      </c>
      <c r="AC223" s="157">
        <f t="shared" si="82"/>
        <v>22.261537116216935</v>
      </c>
      <c r="AD223" s="157">
        <f t="shared" si="82"/>
        <v>24.257304976591591</v>
      </c>
      <c r="AE223" s="157">
        <f t="shared" si="82"/>
        <v>26.303818940852388</v>
      </c>
      <c r="AF223" s="157">
        <f t="shared" si="82"/>
        <v>28.452935815264411</v>
      </c>
      <c r="AG223" s="157">
        <f t="shared" si="82"/>
        <v>30.586255449786179</v>
      </c>
      <c r="AH223" s="157">
        <f t="shared" si="82"/>
        <v>32.805075794575899</v>
      </c>
      <c r="AI223" s="157">
        <f t="shared" si="82"/>
        <v>35.065238067157765</v>
      </c>
      <c r="AJ223" s="157">
        <f t="shared" si="82"/>
        <v>37.346152586116723</v>
      </c>
      <c r="AK223" s="157">
        <f t="shared" si="82"/>
        <v>39.659450335251996</v>
      </c>
      <c r="AL223" s="157">
        <f t="shared" si="82"/>
        <v>42.00782712268969</v>
      </c>
      <c r="AM223" s="157">
        <f t="shared" si="82"/>
        <v>44.399456306785254</v>
      </c>
      <c r="AN223" s="157">
        <f t="shared" si="82"/>
        <v>46.761826927286492</v>
      </c>
      <c r="AO223" s="157">
        <f t="shared" si="82"/>
        <v>49.096405816789321</v>
      </c>
      <c r="AP223" s="157">
        <f t="shared" si="82"/>
        <v>51.404542802707653</v>
      </c>
      <c r="AQ223" s="157">
        <f t="shared" si="82"/>
        <v>53.687483297960782</v>
      </c>
      <c r="AR223" s="157">
        <f t="shared" si="82"/>
        <v>56.257150889208418</v>
      </c>
      <c r="AS223" s="157">
        <f t="shared" si="82"/>
        <v>58.793114627059893</v>
      </c>
      <c r="AT223" s="157">
        <f t="shared" si="82"/>
        <v>61.297121731251508</v>
      </c>
      <c r="AU223" s="157">
        <f t="shared" si="82"/>
        <v>63.770775458341532</v>
      </c>
      <c r="AV223" s="157">
        <f t="shared" si="82"/>
        <v>66.324261069789586</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1.2967926505109255</v>
      </c>
      <c r="T224" s="157">
        <f t="shared" si="82"/>
        <v>1.6990790414075405</v>
      </c>
      <c r="U224" s="157">
        <f t="shared" si="82"/>
        <v>2.0758617440727698</v>
      </c>
      <c r="V224" s="157">
        <f t="shared" si="82"/>
        <v>2.474880644641583</v>
      </c>
      <c r="W224" s="157">
        <f t="shared" si="82"/>
        <v>2.8721689611292573</v>
      </c>
      <c r="X224" s="157">
        <f t="shared" si="82"/>
        <v>3.278299793028975</v>
      </c>
      <c r="Y224" s="157">
        <f t="shared" si="82"/>
        <v>3.6906398887504173</v>
      </c>
      <c r="Z224" s="157">
        <f t="shared" si="82"/>
        <v>4.0938604198839705</v>
      </c>
      <c r="AA224" s="157">
        <f t="shared" si="82"/>
        <v>4.5145638775229937</v>
      </c>
      <c r="AB224" s="157">
        <f t="shared" si="82"/>
        <v>4.9432832558668185</v>
      </c>
      <c r="AC224" s="157">
        <f t="shared" si="82"/>
        <v>5.4154338013038545</v>
      </c>
      <c r="AD224" s="157">
        <f t="shared" si="82"/>
        <v>5.9009325642242043</v>
      </c>
      <c r="AE224" s="157">
        <f t="shared" si="82"/>
        <v>6.3987760347375131</v>
      </c>
      <c r="AF224" s="157">
        <f t="shared" si="82"/>
        <v>6.9215791145017178</v>
      </c>
      <c r="AG224" s="157">
        <f t="shared" si="82"/>
        <v>7.4405392922047406</v>
      </c>
      <c r="AH224" s="157">
        <f t="shared" si="82"/>
        <v>7.9802987271200276</v>
      </c>
      <c r="AI224" s="157">
        <f t="shared" si="82"/>
        <v>8.5301151707678127</v>
      </c>
      <c r="AJ224" s="157">
        <f t="shared" si="82"/>
        <v>9.0849798918951272</v>
      </c>
      <c r="AK224" s="157">
        <f t="shared" si="82"/>
        <v>9.6477222918357537</v>
      </c>
      <c r="AL224" s="157">
        <f t="shared" si="82"/>
        <v>10.218998164049587</v>
      </c>
      <c r="AM224" s="157">
        <f t="shared" si="82"/>
        <v>10.800795793571805</v>
      </c>
      <c r="AN224" s="157">
        <f t="shared" si="82"/>
        <v>11.375475863626358</v>
      </c>
      <c r="AO224" s="157">
        <f t="shared" si="82"/>
        <v>11.943395201991098</v>
      </c>
      <c r="AP224" s="157">
        <f t="shared" si="82"/>
        <v>12.504882173278276</v>
      </c>
      <c r="AQ224" s="157">
        <f t="shared" si="82"/>
        <v>13.060239741797341</v>
      </c>
      <c r="AR224" s="157">
        <f t="shared" si="82"/>
        <v>13.685347732279281</v>
      </c>
      <c r="AS224" s="157">
        <f t="shared" si="82"/>
        <v>14.30225678366897</v>
      </c>
      <c r="AT224" s="157">
        <f t="shared" si="82"/>
        <v>14.911391931882342</v>
      </c>
      <c r="AU224" s="157">
        <f t="shared" si="82"/>
        <v>15.513143191755859</v>
      </c>
      <c r="AV224" s="157">
        <f t="shared" si="82"/>
        <v>16.134314686751381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0.49143007076350592</v>
      </c>
      <c r="T225" s="157">
        <f t="shared" si="82"/>
        <v>0.64387975457967206</v>
      </c>
      <c r="U225" s="157">
        <f t="shared" si="82"/>
        <v>0.78666460932131976</v>
      </c>
      <c r="V225" s="157">
        <f t="shared" si="82"/>
        <v>0.93787605123167472</v>
      </c>
      <c r="W225" s="157">
        <f t="shared" si="82"/>
        <v>1.0884316742976514</v>
      </c>
      <c r="X225" s="157">
        <f t="shared" si="82"/>
        <v>1.2423382401477008</v>
      </c>
      <c r="Y225" s="157">
        <f t="shared" si="82"/>
        <v>1.3985978567789197</v>
      </c>
      <c r="Z225" s="157">
        <f t="shared" si="82"/>
        <v>1.5514015405985255</v>
      </c>
      <c r="AA225" s="157">
        <f t="shared" si="82"/>
        <v>1.7108305209189649</v>
      </c>
      <c r="AB225" s="157">
        <f t="shared" si="82"/>
        <v>1.8732971992689573</v>
      </c>
      <c r="AC225" s="157">
        <f t="shared" si="82"/>
        <v>2.0522224699078162</v>
      </c>
      <c r="AD225" s="157">
        <f t="shared" si="82"/>
        <v>2.2362061555984623</v>
      </c>
      <c r="AE225" s="157">
        <f t="shared" si="82"/>
        <v>2.4248679681458363</v>
      </c>
      <c r="AF225" s="157">
        <f t="shared" si="82"/>
        <v>2.6229884266344601</v>
      </c>
      <c r="AG225" s="157">
        <f t="shared" si="82"/>
        <v>2.8196525862836972</v>
      </c>
      <c r="AH225" s="157">
        <f t="shared" si="82"/>
        <v>3.0241987927964971</v>
      </c>
      <c r="AI225" s="157">
        <f t="shared" si="82"/>
        <v>3.2325561841669028</v>
      </c>
      <c r="AJ225" s="157">
        <f t="shared" si="82"/>
        <v>3.4428266611474259</v>
      </c>
      <c r="AK225" s="157">
        <f t="shared" si="82"/>
        <v>3.6560824482738332</v>
      </c>
      <c r="AL225" s="157">
        <f t="shared" si="82"/>
        <v>3.8725720637855474</v>
      </c>
      <c r="AM225" s="157">
        <f t="shared" si="82"/>
        <v>4.0930489843892355</v>
      </c>
      <c r="AN225" s="157">
        <f t="shared" si="82"/>
        <v>4.3108286482252511</v>
      </c>
      <c r="AO225" s="157">
        <f t="shared" si="82"/>
        <v>4.5260462780680699</v>
      </c>
      <c r="AP225" s="157">
        <f t="shared" si="82"/>
        <v>4.7388263103451873</v>
      </c>
      <c r="AQ225" s="157">
        <f t="shared" si="82"/>
        <v>4.9492835558337749</v>
      </c>
      <c r="AR225" s="157">
        <f t="shared" si="82"/>
        <v>5.1861732882642748</v>
      </c>
      <c r="AS225" s="157">
        <f t="shared" si="82"/>
        <v>5.4199559663660031</v>
      </c>
      <c r="AT225" s="157">
        <f t="shared" si="82"/>
        <v>5.6507926609394143</v>
      </c>
      <c r="AU225" s="157">
        <f t="shared" si="82"/>
        <v>5.8788311712634513</v>
      </c>
      <c r="AV225" s="157">
        <f t="shared" si="82"/>
        <v>6.1142291368685555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0.86572908056630216</v>
      </c>
      <c r="T228" s="157">
        <f t="shared" si="84"/>
        <v>1.1342924682274262</v>
      </c>
      <c r="U228" s="157">
        <f t="shared" si="84"/>
        <v>1.3858297842533449</v>
      </c>
      <c r="V228" s="157">
        <f t="shared" si="84"/>
        <v>1.652211819794581</v>
      </c>
      <c r="W228" s="157">
        <f t="shared" si="84"/>
        <v>1.9174385303385506</v>
      </c>
      <c r="X228" s="157">
        <f t="shared" si="84"/>
        <v>2.1885684380779589</v>
      </c>
      <c r="Y228" s="157">
        <f t="shared" si="84"/>
        <v>2.4638436039334262</v>
      </c>
      <c r="Z228" s="157">
        <f t="shared" si="84"/>
        <v>2.7330306166344713</v>
      </c>
      <c r="AA228" s="157">
        <f t="shared" si="84"/>
        <v>3.0138891003939201</v>
      </c>
      <c r="AB228" s="157">
        <f t="shared" si="84"/>
        <v>3.3000989529006608</v>
      </c>
      <c r="AC228" s="157">
        <f t="shared" si="84"/>
        <v>3.615303127931293</v>
      </c>
      <c r="AD228" s="157">
        <f t="shared" si="84"/>
        <v>3.9394184731821413</v>
      </c>
      <c r="AE228" s="157">
        <f t="shared" si="84"/>
        <v>4.2717750529511695</v>
      </c>
      <c r="AF228" s="157">
        <f t="shared" si="84"/>
        <v>4.6207944812947623</v>
      </c>
      <c r="AG228" s="157">
        <f t="shared" si="84"/>
        <v>4.9672484169461955</v>
      </c>
      <c r="AH228" s="157">
        <f t="shared" si="84"/>
        <v>5.3275877812478747</v>
      </c>
      <c r="AI228" s="157">
        <f t="shared" si="83"/>
        <v>5.6946411294079642</v>
      </c>
      <c r="AJ228" s="157">
        <f t="shared" si="83"/>
        <v>6.065064669879888</v>
      </c>
      <c r="AK228" s="157">
        <f t="shared" si="83"/>
        <v>6.4407472898456373</v>
      </c>
      <c r="AL228" s="157">
        <f t="shared" si="83"/>
        <v>6.8221267921172899</v>
      </c>
      <c r="AM228" s="157">
        <f t="shared" si="83"/>
        <v>7.2105305409228349</v>
      </c>
      <c r="AN228" s="157">
        <f t="shared" si="83"/>
        <v>7.5941826602281752</v>
      </c>
      <c r="AO228" s="157">
        <f t="shared" si="83"/>
        <v>7.9733213655906852</v>
      </c>
      <c r="AP228" s="157">
        <f t="shared" si="83"/>
        <v>8.3481658707711297</v>
      </c>
      <c r="AQ228" s="157">
        <f t="shared" si="83"/>
        <v>8.7189184324779845</v>
      </c>
      <c r="AR228" s="157">
        <f t="shared" si="83"/>
        <v>9.1362358545356752</v>
      </c>
      <c r="AS228" s="157">
        <f t="shared" si="84"/>
        <v>9.5480797261385906</v>
      </c>
      <c r="AT228" s="157">
        <f t="shared" si="84"/>
        <v>9.954733798087263</v>
      </c>
      <c r="AU228" s="157">
        <f t="shared" si="84"/>
        <v>10.356458441371339</v>
      </c>
      <c r="AV228" s="157">
        <f t="shared" si="84"/>
        <v>10.771147888465748</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117.00343951232594</v>
      </c>
      <c r="T233" s="94">
        <f t="shared" si="86"/>
        <v>116.27568173068835</v>
      </c>
      <c r="U233" s="94">
        <f t="shared" si="86"/>
        <v>115.51780565319521</v>
      </c>
      <c r="V233" s="94">
        <f t="shared" si="86"/>
        <v>114.78618916533813</v>
      </c>
      <c r="W233" s="94">
        <f t="shared" si="86"/>
        <v>114.05252896353326</v>
      </c>
      <c r="X233" s="94">
        <f t="shared" si="86"/>
        <v>113.3293112315732</v>
      </c>
      <c r="Y233" s="94">
        <f t="shared" si="86"/>
        <v>112.61342626039388</v>
      </c>
      <c r="Z233" s="94">
        <f t="shared" si="86"/>
        <v>111.88677164123897</v>
      </c>
      <c r="AA233" s="94">
        <f t="shared" si="86"/>
        <v>111.18076328893511</v>
      </c>
      <c r="AB233" s="94">
        <f t="shared" si="86"/>
        <v>110.48422124868588</v>
      </c>
      <c r="AC233" s="94">
        <f t="shared" si="86"/>
        <v>109.84460089073781</v>
      </c>
      <c r="AD233" s="94">
        <f t="shared" si="86"/>
        <v>109.22090318773661</v>
      </c>
      <c r="AE233" s="94">
        <f t="shared" si="86"/>
        <v>108.61193108533861</v>
      </c>
      <c r="AF233" s="94">
        <f t="shared" si="86"/>
        <v>108.03273248986831</v>
      </c>
      <c r="AG233" s="94">
        <f t="shared" si="86"/>
        <v>107.44894982138666</v>
      </c>
      <c r="AH233" s="94">
        <f t="shared" si="86"/>
        <v>106.88997791105733</v>
      </c>
      <c r="AI233" s="94">
        <f t="shared" si="86"/>
        <v>106.34300267968875</v>
      </c>
      <c r="AJ233" s="94">
        <f t="shared" si="86"/>
        <v>105.80204937450497</v>
      </c>
      <c r="AK233" s="94">
        <f t="shared" si="86"/>
        <v>105.27049309642865</v>
      </c>
      <c r="AL233" s="94">
        <f t="shared" si="86"/>
        <v>104.74911612017111</v>
      </c>
      <c r="AM233" s="94">
        <f t="shared" si="86"/>
        <v>104.25445362450206</v>
      </c>
      <c r="AN233" s="94">
        <f t="shared" si="86"/>
        <v>103.75112755185685</v>
      </c>
      <c r="AO233" s="94">
        <f t="shared" si="86"/>
        <v>103.23957223719745</v>
      </c>
      <c r="AP233" s="94">
        <f t="shared" si="86"/>
        <v>102.72018736978642</v>
      </c>
      <c r="AQ233" s="94">
        <f t="shared" si="86"/>
        <v>102.19334172133928</v>
      </c>
      <c r="AR233" s="94">
        <f t="shared" si="86"/>
        <v>101.75139710568853</v>
      </c>
      <c r="AS233" s="94">
        <f t="shared" si="86"/>
        <v>101.29947264508229</v>
      </c>
      <c r="AT233" s="94">
        <f t="shared" si="86"/>
        <v>100.83808569822934</v>
      </c>
      <c r="AU233" s="94">
        <f t="shared" si="86"/>
        <v>100.3677109957691</v>
      </c>
      <c r="AV233" s="94">
        <f t="shared" si="86"/>
        <v>99.920974831580125</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11.158189581348996</v>
      </c>
      <c r="T234" s="94">
        <f t="shared" si="86"/>
        <v>11.088785986628528</v>
      </c>
      <c r="U234" s="94">
        <f t="shared" si="86"/>
        <v>11.016510120319943</v>
      </c>
      <c r="V234" s="94">
        <f t="shared" si="86"/>
        <v>10.946738534917191</v>
      </c>
      <c r="W234" s="94">
        <f t="shared" si="86"/>
        <v>10.876772047998941</v>
      </c>
      <c r="X234" s="94">
        <f t="shared" si="86"/>
        <v>10.807801421191396</v>
      </c>
      <c r="Y234" s="94">
        <f t="shared" si="86"/>
        <v>10.739530092928298</v>
      </c>
      <c r="Z234" s="94">
        <f t="shared" si="86"/>
        <v>10.670231702774226</v>
      </c>
      <c r="AA234" s="94">
        <f t="shared" si="86"/>
        <v>10.602902271486935</v>
      </c>
      <c r="AB234" s="94">
        <f t="shared" si="86"/>
        <v>10.536475607716406</v>
      </c>
      <c r="AC234" s="94">
        <f t="shared" si="86"/>
        <v>10.475477356350275</v>
      </c>
      <c r="AD234" s="94">
        <f t="shared" si="86"/>
        <v>10.415997590280611</v>
      </c>
      <c r="AE234" s="94">
        <f t="shared" si="86"/>
        <v>10.357922150818048</v>
      </c>
      <c r="AF234" s="94">
        <f t="shared" si="86"/>
        <v>10.30268610168611</v>
      </c>
      <c r="AG234" s="94">
        <f t="shared" si="86"/>
        <v>10.247012886297105</v>
      </c>
      <c r="AH234" s="94">
        <f t="shared" si="86"/>
        <v>10.193705782060682</v>
      </c>
      <c r="AI234" s="94">
        <f t="shared" si="86"/>
        <v>10.14154275716713</v>
      </c>
      <c r="AJ234" s="94">
        <f t="shared" si="86"/>
        <v>10.08995402132264</v>
      </c>
      <c r="AK234" s="94">
        <f t="shared" si="86"/>
        <v>10.039261445543216</v>
      </c>
      <c r="AL234" s="94">
        <f t="shared" si="86"/>
        <v>9.9895396325035293</v>
      </c>
      <c r="AM234" s="94">
        <f t="shared" si="86"/>
        <v>9.9423654816540843</v>
      </c>
      <c r="AN234" s="94">
        <f t="shared" si="86"/>
        <v>9.8943651171928373</v>
      </c>
      <c r="AO234" s="94">
        <f t="shared" si="86"/>
        <v>9.8455799600546605</v>
      </c>
      <c r="AP234" s="94">
        <f t="shared" si="86"/>
        <v>9.7960481271409297</v>
      </c>
      <c r="AQ234" s="94">
        <f t="shared" si="86"/>
        <v>9.7458047868597859</v>
      </c>
      <c r="AR234" s="94">
        <f t="shared" si="86"/>
        <v>9.7036581471845658</v>
      </c>
      <c r="AS234" s="94">
        <f t="shared" si="86"/>
        <v>9.6605597662402847</v>
      </c>
      <c r="AT234" s="94">
        <f t="shared" si="86"/>
        <v>9.6165589826325295</v>
      </c>
      <c r="AU234" s="94">
        <f t="shared" si="86"/>
        <v>9.5717010696840035</v>
      </c>
      <c r="AV234" s="94">
        <f t="shared" si="86"/>
        <v>9.5290974775704562</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8.0277818009015078</v>
      </c>
      <c r="T235" s="94">
        <f t="shared" si="86"/>
        <v>7.9778492459335038</v>
      </c>
      <c r="U235" s="94">
        <f t="shared" si="86"/>
        <v>7.925850229429404</v>
      </c>
      <c r="V235" s="94">
        <f t="shared" si="86"/>
        <v>7.8756529228293717</v>
      </c>
      <c r="W235" s="94">
        <f t="shared" si="86"/>
        <v>7.8253153939443827</v>
      </c>
      <c r="X235" s="94">
        <f t="shared" si="86"/>
        <v>7.7756943386068871</v>
      </c>
      <c r="Y235" s="94">
        <f t="shared" si="86"/>
        <v>7.7265763950051802</v>
      </c>
      <c r="Z235" s="94">
        <f t="shared" si="86"/>
        <v>7.6767195296727859</v>
      </c>
      <c r="AA235" s="94">
        <f t="shared" si="86"/>
        <v>7.6282792357332889</v>
      </c>
      <c r="AB235" s="94">
        <f t="shared" si="86"/>
        <v>7.5804884396884731</v>
      </c>
      <c r="AC235" s="94">
        <f t="shared" si="86"/>
        <v>7.5366031258000659</v>
      </c>
      <c r="AD235" s="94">
        <f t="shared" si="86"/>
        <v>7.4938102891938438</v>
      </c>
      <c r="AE235" s="94">
        <f t="shared" si="86"/>
        <v>7.4520277981725229</v>
      </c>
      <c r="AF235" s="94">
        <f t="shared" si="86"/>
        <v>7.4122881122008595</v>
      </c>
      <c r="AG235" s="94">
        <f t="shared" si="86"/>
        <v>7.3722339060916022</v>
      </c>
      <c r="AH235" s="94">
        <f t="shared" si="86"/>
        <v>7.3338820033812198</v>
      </c>
      <c r="AI235" s="94">
        <f t="shared" si="86"/>
        <v>7.2963532108412181</v>
      </c>
      <c r="AJ235" s="94">
        <f t="shared" si="86"/>
        <v>7.2592375917056433</v>
      </c>
      <c r="AK235" s="94">
        <f t="shared" si="86"/>
        <v>7.2227667167204128</v>
      </c>
      <c r="AL235" s="94">
        <f t="shared" si="86"/>
        <v>7.1869942589289604</v>
      </c>
      <c r="AM235" s="94">
        <f t="shared" si="86"/>
        <v>7.1530547217933691</v>
      </c>
      <c r="AN235" s="94">
        <f t="shared" si="86"/>
        <v>7.1185207636230636</v>
      </c>
      <c r="AO235" s="94">
        <f t="shared" si="86"/>
        <v>7.083422184792445</v>
      </c>
      <c r="AP235" s="94">
        <f t="shared" si="86"/>
        <v>7.0477864085824056</v>
      </c>
      <c r="AQ235" s="94">
        <f t="shared" si="86"/>
        <v>7.0116387369744899</v>
      </c>
      <c r="AR235" s="94">
        <f t="shared" si="86"/>
        <v>6.9813162528038104</v>
      </c>
      <c r="AS235" s="94">
        <f t="shared" si="86"/>
        <v>6.9503090364744589</v>
      </c>
      <c r="AT235" s="94">
        <f t="shared" si="86"/>
        <v>6.918652584744855</v>
      </c>
      <c r="AU235" s="94">
        <f t="shared" si="86"/>
        <v>6.8863794695975269</v>
      </c>
      <c r="AV235" s="94">
        <f t="shared" si="86"/>
        <v>6.8557282300815894</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101.82000872889915</v>
      </c>
      <c r="T236" s="94">
        <f t="shared" si="86"/>
        <v>101.18669141799174</v>
      </c>
      <c r="U236" s="94">
        <f t="shared" si="86"/>
        <v>100.52716423530885</v>
      </c>
      <c r="V236" s="94">
        <f t="shared" si="86"/>
        <v>99.890488959006689</v>
      </c>
      <c r="W236" s="94">
        <f t="shared" si="86"/>
        <v>99.25203517967185</v>
      </c>
      <c r="X236" s="94">
        <f t="shared" si="86"/>
        <v>98.622668760291404</v>
      </c>
      <c r="Y236" s="94">
        <f t="shared" si="86"/>
        <v>97.999683535940903</v>
      </c>
      <c r="Z236" s="94">
        <f t="shared" si="86"/>
        <v>97.367326231116067</v>
      </c>
      <c r="AA236" s="94">
        <f t="shared" si="86"/>
        <v>96.752935945720424</v>
      </c>
      <c r="AB236" s="94">
        <f t="shared" si="86"/>
        <v>96.146783537604676</v>
      </c>
      <c r="AC236" s="94">
        <f t="shared" si="86"/>
        <v>95.590166136433368</v>
      </c>
      <c r="AD236" s="94">
        <f t="shared" si="86"/>
        <v>95.047405121642129</v>
      </c>
      <c r="AE236" s="94">
        <f t="shared" si="86"/>
        <v>94.517458779549429</v>
      </c>
      <c r="AF236" s="94">
        <f t="shared" si="86"/>
        <v>94.013422263252494</v>
      </c>
      <c r="AG236" s="94">
        <f t="shared" si="86"/>
        <v>93.505396544963077</v>
      </c>
      <c r="AH236" s="94">
        <f t="shared" si="86"/>
        <v>93.018961915125161</v>
      </c>
      <c r="AI236" s="94">
        <f t="shared" si="86"/>
        <v>92.542967166042814</v>
      </c>
      <c r="AJ236" s="94">
        <f t="shared" si="86"/>
        <v>92.072212883217333</v>
      </c>
      <c r="AK236" s="94">
        <f t="shared" si="86"/>
        <v>91.609636183769695</v>
      </c>
      <c r="AL236" s="94">
        <f t="shared" si="86"/>
        <v>91.155917827327741</v>
      </c>
      <c r="AM236" s="94">
        <f t="shared" si="86"/>
        <v>90.725447237430458</v>
      </c>
      <c r="AN236" s="94">
        <f t="shared" si="86"/>
        <v>90.287437335124821</v>
      </c>
      <c r="AO236" s="94">
        <f t="shared" si="86"/>
        <v>89.842266092116645</v>
      </c>
      <c r="AP236" s="94">
        <f t="shared" si="86"/>
        <v>89.39028133035346</v>
      </c>
      <c r="AQ236" s="94">
        <f t="shared" si="86"/>
        <v>88.931803966378041</v>
      </c>
      <c r="AR236" s="94">
        <f t="shared" si="86"/>
        <v>88.547210104771864</v>
      </c>
      <c r="AS236" s="94">
        <f t="shared" si="86"/>
        <v>88.153931473686129</v>
      </c>
      <c r="AT236" s="94">
        <f t="shared" si="86"/>
        <v>87.752418294656735</v>
      </c>
      <c r="AU236" s="94">
        <f t="shared" si="86"/>
        <v>87.343083692956341</v>
      </c>
      <c r="AV236" s="94">
        <f t="shared" si="86"/>
        <v>86.95432007774275</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24.769157405480968</v>
      </c>
      <c r="T237" s="94">
        <f t="shared" si="86"/>
        <v>24.615094011092069</v>
      </c>
      <c r="U237" s="94">
        <f t="shared" si="86"/>
        <v>24.45465469464532</v>
      </c>
      <c r="V237" s="94">
        <f t="shared" si="86"/>
        <v>24.299774427674471</v>
      </c>
      <c r="W237" s="94">
        <f t="shared" si="86"/>
        <v>24.144461514683329</v>
      </c>
      <c r="X237" s="94">
        <f t="shared" si="86"/>
        <v>23.991359230545207</v>
      </c>
      <c r="Y237" s="94">
        <f t="shared" si="86"/>
        <v>23.839809262362511</v>
      </c>
      <c r="Z237" s="94">
        <f t="shared" si="86"/>
        <v>23.685979403032849</v>
      </c>
      <c r="AA237" s="94">
        <f t="shared" si="86"/>
        <v>23.536520275329547</v>
      </c>
      <c r="AB237" s="94">
        <f t="shared" si="86"/>
        <v>23.38906512780245</v>
      </c>
      <c r="AC237" s="94">
        <f t="shared" si="86"/>
        <v>23.253660071405818</v>
      </c>
      <c r="AD237" s="94">
        <f t="shared" si="86"/>
        <v>23.12162577699992</v>
      </c>
      <c r="AE237" s="94">
        <f t="shared" si="86"/>
        <v>22.992708832996289</v>
      </c>
      <c r="AF237" s="94">
        <f t="shared" si="86"/>
        <v>22.870094820621667</v>
      </c>
      <c r="AG237" s="94">
        <f t="shared" si="86"/>
        <v>22.746510378433619</v>
      </c>
      <c r="AH237" s="94">
        <f t="shared" si="86"/>
        <v>22.628178273925439</v>
      </c>
      <c r="AI237" s="94">
        <f t="shared" si="86"/>
        <v>22.512385818087076</v>
      </c>
      <c r="AJ237" s="94">
        <f t="shared" si="86"/>
        <v>22.397868179794049</v>
      </c>
      <c r="AK237" s="94">
        <f t="shared" si="86"/>
        <v>22.285339854332666</v>
      </c>
      <c r="AL237" s="94">
        <f t="shared" si="86"/>
        <v>22.174966446111995</v>
      </c>
      <c r="AM237" s="94">
        <f t="shared" si="86"/>
        <v>22.070248385951686</v>
      </c>
      <c r="AN237" s="94">
        <f t="shared" si="86"/>
        <v>21.963696281401646</v>
      </c>
      <c r="AO237" s="94">
        <f t="shared" si="86"/>
        <v>21.855402079425868</v>
      </c>
      <c r="AP237" s="94">
        <f t="shared" si="86"/>
        <v>21.745450392633156</v>
      </c>
      <c r="AQ237" s="94">
        <f t="shared" si="86"/>
        <v>21.633919288512022</v>
      </c>
      <c r="AR237" s="94">
        <f t="shared" si="86"/>
        <v>21.540361391452038</v>
      </c>
      <c r="AS237" s="94">
        <f t="shared" si="86"/>
        <v>21.444690801366832</v>
      </c>
      <c r="AT237" s="94">
        <f t="shared" si="86"/>
        <v>21.347017041013565</v>
      </c>
      <c r="AU237" s="94">
        <f t="shared" si="86"/>
        <v>21.24744060895862</v>
      </c>
      <c r="AV237" s="94">
        <f t="shared" si="86"/>
        <v>21.152868360350904</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9.3864726729690666</v>
      </c>
      <c r="T238" s="94">
        <f t="shared" si="86"/>
        <v>9.3280891027222932</v>
      </c>
      <c r="U238" s="94">
        <f t="shared" si="86"/>
        <v>9.2672893252068924</v>
      </c>
      <c r="V238" s="94">
        <f t="shared" si="86"/>
        <v>9.2085961944836647</v>
      </c>
      <c r="W238" s="94">
        <f t="shared" si="86"/>
        <v>9.1497391090493423</v>
      </c>
      <c r="X238" s="94">
        <f t="shared" si="86"/>
        <v>9.0917197593110419</v>
      </c>
      <c r="Y238" s="94">
        <f t="shared" si="86"/>
        <v>9.0342886722680316</v>
      </c>
      <c r="Z238" s="94">
        <f t="shared" si="86"/>
        <v>8.9759936020221183</v>
      </c>
      <c r="AA238" s="94">
        <f t="shared" si="86"/>
        <v>8.919354855901414</v>
      </c>
      <c r="AB238" s="94">
        <f t="shared" si="86"/>
        <v>8.8634755342880975</v>
      </c>
      <c r="AC238" s="94">
        <f t="shared" si="86"/>
        <v>8.8121626922385108</v>
      </c>
      <c r="AD238" s="94">
        <f t="shared" si="86"/>
        <v>8.7621272277272517</v>
      </c>
      <c r="AE238" s="94">
        <f t="shared" si="86"/>
        <v>8.713273108381836</v>
      </c>
      <c r="AF238" s="94">
        <f t="shared" si="86"/>
        <v>8.6668075359912784</v>
      </c>
      <c r="AG238" s="94">
        <f t="shared" si="86"/>
        <v>8.6199742113685556</v>
      </c>
      <c r="AH238" s="94">
        <f t="shared" si="86"/>
        <v>8.5751313026204681</v>
      </c>
      <c r="AI238" s="94">
        <f t="shared" si="86"/>
        <v>8.5312508142909671</v>
      </c>
      <c r="AJ238" s="94">
        <f t="shared" si="86"/>
        <v>8.4878534283882647</v>
      </c>
      <c r="AK238" s="94">
        <f t="shared" si="86"/>
        <v>8.4452099086840171</v>
      </c>
      <c r="AL238" s="94">
        <f t="shared" si="86"/>
        <v>8.4033830123093942</v>
      </c>
      <c r="AM238" s="94">
        <f t="shared" si="86"/>
        <v>8.363699255854943</v>
      </c>
      <c r="AN238" s="94">
        <f t="shared" si="86"/>
        <v>8.3233204734347961</v>
      </c>
      <c r="AO238" s="94">
        <f t="shared" si="86"/>
        <v>8.2822815090951494</v>
      </c>
      <c r="AP238" s="94">
        <f t="shared" si="86"/>
        <v>8.2406144274689375</v>
      </c>
      <c r="AQ238" s="94">
        <f t="shared" si="86"/>
        <v>8.1983488128627897</v>
      </c>
      <c r="AR238" s="94">
        <f t="shared" si="86"/>
        <v>8.1628942905422335</v>
      </c>
      <c r="AS238" s="94">
        <f t="shared" si="86"/>
        <v>8.1266391461002634</v>
      </c>
      <c r="AT238" s="94">
        <f t="shared" si="86"/>
        <v>8.0896248840721494</v>
      </c>
      <c r="AU238" s="94">
        <f t="shared" si="86"/>
        <v>8.0518895892030287</v>
      </c>
      <c r="AV238" s="94">
        <f t="shared" si="86"/>
        <v>8.0160506701536001</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9.0810441640952018</v>
      </c>
      <c r="T239" s="94">
        <f t="shared" si="86"/>
        <v>9.1675218865257495</v>
      </c>
      <c r="U239" s="94">
        <f t="shared" si="86"/>
        <v>9.2428931598014135</v>
      </c>
      <c r="V239" s="94">
        <f t="shared" si="86"/>
        <v>9.3279479423473237</v>
      </c>
      <c r="W239" s="94">
        <f t="shared" si="86"/>
        <v>9.412249083148124</v>
      </c>
      <c r="X239" s="94">
        <f t="shared" si="86"/>
        <v>9.5004009982735695</v>
      </c>
      <c r="Y239" s="94">
        <f t="shared" si="86"/>
        <v>9.5912569486859738</v>
      </c>
      <c r="Z239" s="94">
        <f t="shared" si="86"/>
        <v>9.678141474279693</v>
      </c>
      <c r="AA239" s="94">
        <f t="shared" si="86"/>
        <v>9.7726395353177757</v>
      </c>
      <c r="AB239" s="94">
        <f t="shared" si="86"/>
        <v>9.870628401878955</v>
      </c>
      <c r="AC239" s="94">
        <f t="shared" si="86"/>
        <v>9.9896077578529692</v>
      </c>
      <c r="AD239" s="94">
        <f t="shared" si="86"/>
        <v>10.114458766008996</v>
      </c>
      <c r="AE239" s="94">
        <f t="shared" ref="K239:AV241" si="87">AE168+AE180+AE157</f>
        <v>10.244739999538952</v>
      </c>
      <c r="AF239" s="94">
        <f t="shared" si="87"/>
        <v>10.386000537556829</v>
      </c>
      <c r="AG239" s="94">
        <f t="shared" si="87"/>
        <v>10.525570648796675</v>
      </c>
      <c r="AH239" s="94">
        <f t="shared" si="87"/>
        <v>10.674289996940054</v>
      </c>
      <c r="AI239" s="94">
        <f t="shared" si="87"/>
        <v>10.827433250922738</v>
      </c>
      <c r="AJ239" s="94">
        <f t="shared" si="87"/>
        <v>10.982797155678842</v>
      </c>
      <c r="AK239" s="94">
        <f t="shared" si="87"/>
        <v>11.141626316380261</v>
      </c>
      <c r="AL239" s="94">
        <f t="shared" si="87"/>
        <v>11.304209205334597</v>
      </c>
      <c r="AM239" s="94">
        <f t="shared" si="87"/>
        <v>11.476643349545151</v>
      </c>
      <c r="AN239" s="94">
        <f t="shared" si="87"/>
        <v>11.645882705523112</v>
      </c>
      <c r="AO239" s="94">
        <f t="shared" si="87"/>
        <v>11.812087439009408</v>
      </c>
      <c r="AP239" s="94">
        <f t="shared" si="87"/>
        <v>11.9754049397665</v>
      </c>
      <c r="AQ239" s="94">
        <f t="shared" si="87"/>
        <v>12.135971196375175</v>
      </c>
      <c r="AR239" s="94">
        <f t="shared" si="87"/>
        <v>12.327845632187385</v>
      </c>
      <c r="AS239" s="94">
        <f t="shared" si="87"/>
        <v>12.516039891634268</v>
      </c>
      <c r="AT239" s="94">
        <f t="shared" si="87"/>
        <v>12.700744756366316</v>
      </c>
      <c r="AU239" s="94">
        <f t="shared" si="87"/>
        <v>12.882135288469863</v>
      </c>
      <c r="AV239" s="94">
        <f t="shared" si="87"/>
        <v>13.072242788647067</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3.1379505820252445</v>
      </c>
      <c r="T240" s="94">
        <f t="shared" si="87"/>
        <v>3.1678329187400109</v>
      </c>
      <c r="U240" s="94">
        <f t="shared" si="87"/>
        <v>3.1938774271213788</v>
      </c>
      <c r="V240" s="94">
        <f t="shared" si="87"/>
        <v>3.2232680676216461</v>
      </c>
      <c r="W240" s="94">
        <f t="shared" si="87"/>
        <v>3.2523982875678472</v>
      </c>
      <c r="X240" s="94">
        <f t="shared" si="87"/>
        <v>3.2828591407886947</v>
      </c>
      <c r="Y240" s="94">
        <f t="shared" si="87"/>
        <v>3.3142543721437292</v>
      </c>
      <c r="Z240" s="94">
        <f t="shared" si="87"/>
        <v>3.3442772795020885</v>
      </c>
      <c r="AA240" s="94">
        <f t="shared" si="87"/>
        <v>3.3769310404877619</v>
      </c>
      <c r="AB240" s="94">
        <f t="shared" si="87"/>
        <v>3.4107910476963368</v>
      </c>
      <c r="AC240" s="94">
        <f t="shared" si="87"/>
        <v>3.4519043087466246</v>
      </c>
      <c r="AD240" s="94">
        <f t="shared" si="87"/>
        <v>3.4950465164740865</v>
      </c>
      <c r="AE240" s="94">
        <f t="shared" si="87"/>
        <v>3.5400651360507509</v>
      </c>
      <c r="AF240" s="94">
        <f t="shared" si="87"/>
        <v>3.5888776491803531</v>
      </c>
      <c r="AG240" s="94">
        <f t="shared" si="87"/>
        <v>3.637106036124008</v>
      </c>
      <c r="AH240" s="94">
        <f t="shared" si="87"/>
        <v>3.6884959376190447</v>
      </c>
      <c r="AI240" s="94">
        <f t="shared" si="87"/>
        <v>3.7414145177167204</v>
      </c>
      <c r="AJ240" s="94">
        <f t="shared" si="87"/>
        <v>3.795100442655035</v>
      </c>
      <c r="AK240" s="94">
        <f t="shared" si="87"/>
        <v>3.8499837851715455</v>
      </c>
      <c r="AL240" s="94">
        <f t="shared" si="87"/>
        <v>3.9061642267378089</v>
      </c>
      <c r="AM240" s="94">
        <f t="shared" si="87"/>
        <v>3.9657487649703067</v>
      </c>
      <c r="AN240" s="94">
        <f t="shared" si="87"/>
        <v>4.0242293456167868</v>
      </c>
      <c r="AO240" s="94">
        <f t="shared" si="87"/>
        <v>4.0816613138744415</v>
      </c>
      <c r="AP240" s="94">
        <f t="shared" si="87"/>
        <v>4.1380956002070519</v>
      </c>
      <c r="AQ240" s="94">
        <f t="shared" si="87"/>
        <v>4.1935791954053814</v>
      </c>
      <c r="AR240" s="94">
        <f t="shared" si="87"/>
        <v>4.2598813173478396</v>
      </c>
      <c r="AS240" s="94">
        <f t="shared" si="87"/>
        <v>4.3249117560610495</v>
      </c>
      <c r="AT240" s="94">
        <f t="shared" si="87"/>
        <v>4.3887364360554972</v>
      </c>
      <c r="AU240" s="94">
        <f t="shared" si="87"/>
        <v>4.4514158499535919</v>
      </c>
      <c r="AV240" s="94">
        <f t="shared" si="87"/>
        <v>4.5171074081102036</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16.535704346103856</v>
      </c>
      <c r="T241" s="94">
        <f t="shared" si="87"/>
        <v>16.432852775561198</v>
      </c>
      <c r="U241" s="94">
        <f t="shared" si="87"/>
        <v>16.32574468710974</v>
      </c>
      <c r="V241" s="94">
        <f t="shared" si="87"/>
        <v>16.222347778537106</v>
      </c>
      <c r="W241" s="94">
        <f t="shared" si="87"/>
        <v>16.118662038715154</v>
      </c>
      <c r="X241" s="94">
        <f t="shared" si="87"/>
        <v>16.016452098192069</v>
      </c>
      <c r="Y241" s="94">
        <f t="shared" si="87"/>
        <v>15.915278472197993</v>
      </c>
      <c r="Z241" s="94">
        <f t="shared" si="87"/>
        <v>15.812582807915314</v>
      </c>
      <c r="AA241" s="94">
        <f t="shared" si="87"/>
        <v>15.712805011397236</v>
      </c>
      <c r="AB241" s="94">
        <f t="shared" si="87"/>
        <v>15.614365057065982</v>
      </c>
      <c r="AC241" s="94">
        <f t="shared" si="87"/>
        <v>15.523969653504667</v>
      </c>
      <c r="AD241" s="94">
        <f t="shared" si="87"/>
        <v>15.435824545453503</v>
      </c>
      <c r="AE241" s="94">
        <f t="shared" si="87"/>
        <v>15.349760557230168</v>
      </c>
      <c r="AF241" s="94">
        <f t="shared" si="87"/>
        <v>15.26790435905091</v>
      </c>
      <c r="AG241" s="94">
        <f t="shared" si="87"/>
        <v>15.185400309181716</v>
      </c>
      <c r="AH241" s="94">
        <f t="shared" si="87"/>
        <v>15.106402680688847</v>
      </c>
      <c r="AI241" s="94">
        <f t="shared" si="87"/>
        <v>15.029100502665273</v>
      </c>
      <c r="AJ241" s="94">
        <f t="shared" si="87"/>
        <v>14.952649383306303</v>
      </c>
      <c r="AK241" s="94">
        <f t="shared" si="87"/>
        <v>14.877526314324562</v>
      </c>
      <c r="AL241" s="94">
        <f t="shared" si="87"/>
        <v>14.803841851985723</v>
      </c>
      <c r="AM241" s="94">
        <f t="shared" si="87"/>
        <v>14.733932857740921</v>
      </c>
      <c r="AN241" s="94">
        <f t="shared" si="87"/>
        <v>14.662799469170153</v>
      </c>
      <c r="AO241" s="94">
        <f t="shared" si="87"/>
        <v>14.590503069379318</v>
      </c>
      <c r="AP241" s="94">
        <f t="shared" si="87"/>
        <v>14.51710014511362</v>
      </c>
      <c r="AQ241" s="94">
        <f t="shared" si="87"/>
        <v>14.44264281364487</v>
      </c>
      <c r="AR241" s="94">
        <f t="shared" si="87"/>
        <v>14.380184260868877</v>
      </c>
      <c r="AS241" s="94">
        <f t="shared" si="87"/>
        <v>14.316315290020631</v>
      </c>
      <c r="AT241" s="94">
        <f t="shared" si="87"/>
        <v>14.251109017674183</v>
      </c>
      <c r="AU241" s="94">
        <f t="shared" si="87"/>
        <v>14.184632535921271</v>
      </c>
      <c r="AV241" s="94">
        <f t="shared" si="87"/>
        <v>14.121496809633811</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316.03471657111612</v>
      </c>
      <c r="T245" s="162">
        <f t="shared" si="89"/>
        <v>319.04427824752679</v>
      </c>
      <c r="U245" s="162">
        <f t="shared" si="89"/>
        <v>321.66731790649669</v>
      </c>
      <c r="V245" s="162">
        <f t="shared" si="89"/>
        <v>324.62735902172369</v>
      </c>
      <c r="W245" s="162">
        <f t="shared" si="89"/>
        <v>327.56117221084361</v>
      </c>
      <c r="X245" s="162">
        <f t="shared" si="89"/>
        <v>330.62899844408889</v>
      </c>
      <c r="Y245" s="162">
        <f t="shared" si="89"/>
        <v>333.79092938710892</v>
      </c>
      <c r="Z245" s="162">
        <f t="shared" si="89"/>
        <v>336.8146484577631</v>
      </c>
      <c r="AA245" s="162">
        <f t="shared" si="89"/>
        <v>340.10333061776947</v>
      </c>
      <c r="AB245" s="162">
        <f t="shared" si="89"/>
        <v>343.51349833760389</v>
      </c>
      <c r="AC245" s="162">
        <f t="shared" si="89"/>
        <v>347.5985802070573</v>
      </c>
      <c r="AD245" s="162">
        <f t="shared" si="89"/>
        <v>351.88643333253651</v>
      </c>
      <c r="AE245" s="162">
        <f t="shared" si="89"/>
        <v>356.36181350925142</v>
      </c>
      <c r="AF245" s="162">
        <f t="shared" si="89"/>
        <v>361.21635227579634</v>
      </c>
      <c r="AG245" s="162">
        <f t="shared" si="89"/>
        <v>366.01251395351261</v>
      </c>
      <c r="AH245" s="162">
        <f t="shared" si="89"/>
        <v>371.12463478567076</v>
      </c>
      <c r="AI245" s="162">
        <f t="shared" ref="AI245:AR245" si="90">SUM(AI220:AI241)</f>
        <v>376.38953049545603</v>
      </c>
      <c r="AJ245" s="162">
        <f t="shared" si="90"/>
        <v>381.73111401517326</v>
      </c>
      <c r="AK245" s="162">
        <f t="shared" si="90"/>
        <v>387.19236645918994</v>
      </c>
      <c r="AL245" s="162">
        <f t="shared" si="90"/>
        <v>392.78324991148651</v>
      </c>
      <c r="AM245" s="162">
        <f t="shared" si="90"/>
        <v>398.57594347523241</v>
      </c>
      <c r="AN245" s="162">
        <f t="shared" si="90"/>
        <v>404.26000148665207</v>
      </c>
      <c r="AO245" s="162">
        <f t="shared" si="90"/>
        <v>409.84087022025989</v>
      </c>
      <c r="AP245" s="162">
        <f t="shared" si="90"/>
        <v>415.32356151630506</v>
      </c>
      <c r="AQ245" s="162">
        <f t="shared" si="90"/>
        <v>420.7126995293508</v>
      </c>
      <c r="AR245" s="162">
        <f t="shared" si="90"/>
        <v>427.16644060603676</v>
      </c>
      <c r="AS245" s="162">
        <f t="shared" si="89"/>
        <v>433.49504099639296</v>
      </c>
      <c r="AT245" s="162">
        <f t="shared" si="89"/>
        <v>439.70498803806623</v>
      </c>
      <c r="AU245" s="162">
        <f t="shared" si="89"/>
        <v>445.80223454077549</v>
      </c>
      <c r="AV245" s="162">
        <f t="shared" si="89"/>
        <v>452.19589275291497</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117.00343951232594</v>
      </c>
      <c r="T248" s="10">
        <f t="shared" si="95"/>
        <v>116.27568173068835</v>
      </c>
      <c r="U248" s="10">
        <f t="shared" si="95"/>
        <v>115.51780565319521</v>
      </c>
      <c r="V248" s="10">
        <f t="shared" si="95"/>
        <v>114.78618916533813</v>
      </c>
      <c r="W248" s="10">
        <f t="shared" si="95"/>
        <v>114.05252896353326</v>
      </c>
      <c r="X248" s="10">
        <f t="shared" si="95"/>
        <v>113.3293112315732</v>
      </c>
      <c r="Y248" s="10">
        <f t="shared" si="95"/>
        <v>112.61342626039388</v>
      </c>
      <c r="Z248" s="10">
        <f t="shared" ref="Z248:AN256" si="96">INDEX($J$233:$AV$241,MATCH($D248,$B$233:$B$241,0),MATCH(Z$247,$J$104:$AV$104,0))</f>
        <v>111.88677164123897</v>
      </c>
      <c r="AA248" s="10">
        <f t="shared" si="96"/>
        <v>111.18076328893511</v>
      </c>
      <c r="AB248" s="10">
        <f t="shared" si="96"/>
        <v>110.48422124868588</v>
      </c>
      <c r="AC248" s="10">
        <f t="shared" si="96"/>
        <v>109.84460089073781</v>
      </c>
      <c r="AD248" s="10">
        <f t="shared" si="96"/>
        <v>109.22090318773661</v>
      </c>
      <c r="AE248" s="10">
        <f t="shared" si="96"/>
        <v>108.61193108533861</v>
      </c>
      <c r="AF248" s="10">
        <f t="shared" si="96"/>
        <v>108.03273248986831</v>
      </c>
      <c r="AG248" s="10">
        <f t="shared" si="96"/>
        <v>107.44894982138666</v>
      </c>
      <c r="AH248" s="10">
        <f t="shared" si="96"/>
        <v>106.88997791105733</v>
      </c>
      <c r="AI248" s="10">
        <f t="shared" si="96"/>
        <v>106.34300267968875</v>
      </c>
      <c r="AJ248" s="10">
        <f t="shared" si="96"/>
        <v>105.80204937450497</v>
      </c>
      <c r="AK248" s="10">
        <f t="shared" si="96"/>
        <v>105.27049309642865</v>
      </c>
      <c r="AL248" s="10">
        <f t="shared" si="96"/>
        <v>104.74911612017111</v>
      </c>
      <c r="AM248" s="10">
        <f>INDEX($J$233:$AV$241,MATCH($D248,$B$233:$B$241,0),MATCH(AM$247,$J$104:$AV$104,0))</f>
        <v>102.19334172133928</v>
      </c>
      <c r="AN248" s="10">
        <f>INDEX($J$233:$AV$241,MATCH($D248,$B$233:$B$241,0),MATCH(AN$247,$J$104:$AV$104,0))</f>
        <v>99.920974831580125</v>
      </c>
      <c r="AO248" s="186">
        <f>AN248</f>
        <v>99.920974831580125</v>
      </c>
      <c r="AP248" s="186">
        <f>AO248</f>
        <v>99.920974831580125</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11.158189581348996</v>
      </c>
      <c r="T249" s="10">
        <f t="shared" si="95"/>
        <v>11.088785986628528</v>
      </c>
      <c r="U249" s="10">
        <f t="shared" si="95"/>
        <v>11.016510120319943</v>
      </c>
      <c r="V249" s="10">
        <f t="shared" si="95"/>
        <v>10.946738534917191</v>
      </c>
      <c r="W249" s="10">
        <f t="shared" si="95"/>
        <v>10.876772047998941</v>
      </c>
      <c r="X249" s="10">
        <f t="shared" si="95"/>
        <v>10.807801421191396</v>
      </c>
      <c r="Y249" s="10">
        <f t="shared" si="95"/>
        <v>10.739530092928298</v>
      </c>
      <c r="Z249" s="10">
        <f t="shared" si="96"/>
        <v>10.670231702774226</v>
      </c>
      <c r="AA249" s="10">
        <f t="shared" si="96"/>
        <v>10.602902271486935</v>
      </c>
      <c r="AB249" s="10">
        <f t="shared" si="96"/>
        <v>10.536475607716406</v>
      </c>
      <c r="AC249" s="10">
        <f t="shared" si="96"/>
        <v>10.475477356350275</v>
      </c>
      <c r="AD249" s="10">
        <f t="shared" si="96"/>
        <v>10.415997590280611</v>
      </c>
      <c r="AE249" s="10">
        <f t="shared" si="96"/>
        <v>10.357922150818048</v>
      </c>
      <c r="AF249" s="10">
        <f t="shared" si="96"/>
        <v>10.30268610168611</v>
      </c>
      <c r="AG249" s="10">
        <f t="shared" si="96"/>
        <v>10.247012886297105</v>
      </c>
      <c r="AH249" s="10">
        <f t="shared" si="96"/>
        <v>10.193705782060682</v>
      </c>
      <c r="AI249" s="10">
        <f t="shared" si="96"/>
        <v>10.14154275716713</v>
      </c>
      <c r="AJ249" s="10">
        <f t="shared" si="96"/>
        <v>10.08995402132264</v>
      </c>
      <c r="AK249" s="10">
        <f t="shared" si="96"/>
        <v>10.039261445543216</v>
      </c>
      <c r="AL249" s="10">
        <f t="shared" si="96"/>
        <v>9.9895396325035293</v>
      </c>
      <c r="AM249" s="10">
        <f t="shared" si="96"/>
        <v>9.7458047868597859</v>
      </c>
      <c r="AN249" s="10">
        <f t="shared" si="96"/>
        <v>9.5290974775704562</v>
      </c>
      <c r="AO249" s="186">
        <f t="shared" ref="AO249:AP264" si="97">AN249</f>
        <v>9.5290974775704562</v>
      </c>
      <c r="AP249" s="186">
        <f t="shared" si="97"/>
        <v>9.5290974775704562</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8.0277818009015078</v>
      </c>
      <c r="T250" s="10">
        <f t="shared" si="95"/>
        <v>7.9778492459335038</v>
      </c>
      <c r="U250" s="10">
        <f t="shared" si="95"/>
        <v>7.925850229429404</v>
      </c>
      <c r="V250" s="10">
        <f t="shared" si="95"/>
        <v>7.8756529228293717</v>
      </c>
      <c r="W250" s="10">
        <f t="shared" si="95"/>
        <v>7.8253153939443827</v>
      </c>
      <c r="X250" s="10">
        <f t="shared" si="95"/>
        <v>7.7756943386068871</v>
      </c>
      <c r="Y250" s="10">
        <f t="shared" si="95"/>
        <v>7.7265763950051802</v>
      </c>
      <c r="Z250" s="10">
        <f t="shared" si="96"/>
        <v>7.6767195296727859</v>
      </c>
      <c r="AA250" s="10">
        <f t="shared" si="96"/>
        <v>7.6282792357332889</v>
      </c>
      <c r="AB250" s="10">
        <f t="shared" si="96"/>
        <v>7.5804884396884731</v>
      </c>
      <c r="AC250" s="10">
        <f t="shared" si="96"/>
        <v>7.5366031258000659</v>
      </c>
      <c r="AD250" s="10">
        <f t="shared" si="96"/>
        <v>7.4938102891938438</v>
      </c>
      <c r="AE250" s="10">
        <f t="shared" si="96"/>
        <v>7.4520277981725229</v>
      </c>
      <c r="AF250" s="10">
        <f t="shared" si="96"/>
        <v>7.4122881122008595</v>
      </c>
      <c r="AG250" s="10">
        <f t="shared" si="96"/>
        <v>7.3722339060916022</v>
      </c>
      <c r="AH250" s="10">
        <f t="shared" si="96"/>
        <v>7.3338820033812198</v>
      </c>
      <c r="AI250" s="10">
        <f t="shared" si="96"/>
        <v>7.2963532108412181</v>
      </c>
      <c r="AJ250" s="10">
        <f t="shared" si="96"/>
        <v>7.2592375917056433</v>
      </c>
      <c r="AK250" s="10">
        <f t="shared" si="96"/>
        <v>7.2227667167204128</v>
      </c>
      <c r="AL250" s="10">
        <f t="shared" si="96"/>
        <v>7.1869942589289604</v>
      </c>
      <c r="AM250" s="10">
        <f t="shared" si="96"/>
        <v>7.0116387369744899</v>
      </c>
      <c r="AN250" s="10">
        <f t="shared" si="96"/>
        <v>6.8557282300815894</v>
      </c>
      <c r="AO250" s="186">
        <f t="shared" si="97"/>
        <v>6.8557282300815894</v>
      </c>
      <c r="AP250" s="186">
        <f t="shared" si="97"/>
        <v>6.8557282300815894</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101.82000872889915</v>
      </c>
      <c r="T251" s="10">
        <f t="shared" si="95"/>
        <v>101.18669141799174</v>
      </c>
      <c r="U251" s="10">
        <f t="shared" si="95"/>
        <v>100.52716423530885</v>
      </c>
      <c r="V251" s="10">
        <f t="shared" si="95"/>
        <v>99.890488959006689</v>
      </c>
      <c r="W251" s="10">
        <f t="shared" si="95"/>
        <v>99.25203517967185</v>
      </c>
      <c r="X251" s="10">
        <f t="shared" si="95"/>
        <v>98.622668760291404</v>
      </c>
      <c r="Y251" s="10">
        <f t="shared" si="95"/>
        <v>97.999683535940903</v>
      </c>
      <c r="Z251" s="10">
        <f t="shared" si="96"/>
        <v>97.367326231116067</v>
      </c>
      <c r="AA251" s="10">
        <f t="shared" si="96"/>
        <v>96.752935945720424</v>
      </c>
      <c r="AB251" s="10">
        <f t="shared" si="96"/>
        <v>96.146783537604676</v>
      </c>
      <c r="AC251" s="10">
        <f t="shared" si="96"/>
        <v>95.590166136433368</v>
      </c>
      <c r="AD251" s="10">
        <f t="shared" si="96"/>
        <v>95.047405121642129</v>
      </c>
      <c r="AE251" s="10">
        <f t="shared" si="96"/>
        <v>94.517458779549429</v>
      </c>
      <c r="AF251" s="10">
        <f t="shared" si="96"/>
        <v>94.013422263252494</v>
      </c>
      <c r="AG251" s="10">
        <f t="shared" si="96"/>
        <v>93.505396544963077</v>
      </c>
      <c r="AH251" s="10">
        <f t="shared" si="96"/>
        <v>93.018961915125161</v>
      </c>
      <c r="AI251" s="10">
        <f t="shared" si="96"/>
        <v>92.542967166042814</v>
      </c>
      <c r="AJ251" s="10">
        <f t="shared" si="96"/>
        <v>92.072212883217333</v>
      </c>
      <c r="AK251" s="10">
        <f t="shared" si="96"/>
        <v>91.609636183769695</v>
      </c>
      <c r="AL251" s="10">
        <f t="shared" si="96"/>
        <v>91.155917827327741</v>
      </c>
      <c r="AM251" s="10">
        <f t="shared" si="96"/>
        <v>88.931803966378041</v>
      </c>
      <c r="AN251" s="10">
        <f t="shared" si="96"/>
        <v>86.95432007774275</v>
      </c>
      <c r="AO251" s="186">
        <f t="shared" si="97"/>
        <v>86.95432007774275</v>
      </c>
      <c r="AP251" s="186">
        <f t="shared" si="97"/>
        <v>86.95432007774275</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24.769157405480968</v>
      </c>
      <c r="T252" s="10">
        <f t="shared" si="95"/>
        <v>24.615094011092069</v>
      </c>
      <c r="U252" s="10">
        <f t="shared" si="95"/>
        <v>24.45465469464532</v>
      </c>
      <c r="V252" s="10">
        <f t="shared" si="95"/>
        <v>24.299774427674471</v>
      </c>
      <c r="W252" s="10">
        <f t="shared" si="95"/>
        <v>24.144461514683329</v>
      </c>
      <c r="X252" s="10">
        <f t="shared" si="95"/>
        <v>23.991359230545207</v>
      </c>
      <c r="Y252" s="10">
        <f t="shared" si="95"/>
        <v>23.839809262362511</v>
      </c>
      <c r="Z252" s="10">
        <f t="shared" si="96"/>
        <v>23.685979403032849</v>
      </c>
      <c r="AA252" s="10">
        <f t="shared" si="96"/>
        <v>23.536520275329547</v>
      </c>
      <c r="AB252" s="10">
        <f t="shared" si="96"/>
        <v>23.38906512780245</v>
      </c>
      <c r="AC252" s="10">
        <f t="shared" si="96"/>
        <v>23.253660071405818</v>
      </c>
      <c r="AD252" s="10">
        <f t="shared" si="96"/>
        <v>23.12162577699992</v>
      </c>
      <c r="AE252" s="10">
        <f t="shared" si="96"/>
        <v>22.992708832996289</v>
      </c>
      <c r="AF252" s="10">
        <f t="shared" si="96"/>
        <v>22.870094820621667</v>
      </c>
      <c r="AG252" s="10">
        <f t="shared" si="96"/>
        <v>22.746510378433619</v>
      </c>
      <c r="AH252" s="10">
        <f t="shared" si="96"/>
        <v>22.628178273925439</v>
      </c>
      <c r="AI252" s="10">
        <f t="shared" si="96"/>
        <v>22.512385818087076</v>
      </c>
      <c r="AJ252" s="10">
        <f t="shared" si="96"/>
        <v>22.397868179794049</v>
      </c>
      <c r="AK252" s="10">
        <f t="shared" si="96"/>
        <v>22.285339854332666</v>
      </c>
      <c r="AL252" s="10">
        <f t="shared" si="96"/>
        <v>22.174966446111995</v>
      </c>
      <c r="AM252" s="10">
        <f t="shared" si="96"/>
        <v>21.633919288512022</v>
      </c>
      <c r="AN252" s="10">
        <f t="shared" si="96"/>
        <v>21.152868360350904</v>
      </c>
      <c r="AO252" s="186">
        <f t="shared" si="97"/>
        <v>21.152868360350904</v>
      </c>
      <c r="AP252" s="186">
        <f t="shared" si="97"/>
        <v>21.152868360350904</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9.3864726729690666</v>
      </c>
      <c r="T253" s="10">
        <f t="shared" si="95"/>
        <v>9.3280891027222932</v>
      </c>
      <c r="U253" s="10">
        <f t="shared" si="95"/>
        <v>9.2672893252068924</v>
      </c>
      <c r="V253" s="10">
        <f t="shared" si="95"/>
        <v>9.2085961944836647</v>
      </c>
      <c r="W253" s="10">
        <f t="shared" si="95"/>
        <v>9.1497391090493423</v>
      </c>
      <c r="X253" s="10">
        <f t="shared" si="95"/>
        <v>9.0917197593110419</v>
      </c>
      <c r="Y253" s="10">
        <f t="shared" si="95"/>
        <v>9.0342886722680316</v>
      </c>
      <c r="Z253" s="10">
        <f t="shared" si="96"/>
        <v>8.9759936020221183</v>
      </c>
      <c r="AA253" s="10">
        <f t="shared" si="96"/>
        <v>8.919354855901414</v>
      </c>
      <c r="AB253" s="10">
        <f t="shared" si="96"/>
        <v>8.8634755342880975</v>
      </c>
      <c r="AC253" s="10">
        <f t="shared" si="96"/>
        <v>8.8121626922385108</v>
      </c>
      <c r="AD253" s="10">
        <f t="shared" si="96"/>
        <v>8.7621272277272517</v>
      </c>
      <c r="AE253" s="10">
        <f t="shared" si="96"/>
        <v>8.713273108381836</v>
      </c>
      <c r="AF253" s="10">
        <f t="shared" si="96"/>
        <v>8.6668075359912784</v>
      </c>
      <c r="AG253" s="10">
        <f t="shared" si="96"/>
        <v>8.6199742113685556</v>
      </c>
      <c r="AH253" s="10">
        <f t="shared" si="96"/>
        <v>8.5751313026204681</v>
      </c>
      <c r="AI253" s="10">
        <f t="shared" si="96"/>
        <v>8.5312508142909671</v>
      </c>
      <c r="AJ253" s="10">
        <f t="shared" si="96"/>
        <v>8.4878534283882647</v>
      </c>
      <c r="AK253" s="10">
        <f t="shared" si="96"/>
        <v>8.4452099086840171</v>
      </c>
      <c r="AL253" s="10">
        <f t="shared" si="96"/>
        <v>8.4033830123093942</v>
      </c>
      <c r="AM253" s="10">
        <f t="shared" si="96"/>
        <v>8.1983488128627897</v>
      </c>
      <c r="AN253" s="10">
        <f t="shared" si="96"/>
        <v>8.0160506701536001</v>
      </c>
      <c r="AO253" s="186">
        <f t="shared" si="97"/>
        <v>8.0160506701536001</v>
      </c>
      <c r="AP253" s="186">
        <f t="shared" si="97"/>
        <v>8.0160506701536001</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9.0810441640952018</v>
      </c>
      <c r="T254" s="10">
        <f t="shared" si="95"/>
        <v>9.1675218865257495</v>
      </c>
      <c r="U254" s="10">
        <f t="shared" si="95"/>
        <v>9.2428931598014135</v>
      </c>
      <c r="V254" s="10">
        <f t="shared" si="95"/>
        <v>9.3279479423473237</v>
      </c>
      <c r="W254" s="10">
        <f t="shared" si="95"/>
        <v>9.412249083148124</v>
      </c>
      <c r="X254" s="10">
        <f t="shared" si="95"/>
        <v>9.5004009982735695</v>
      </c>
      <c r="Y254" s="10">
        <f t="shared" si="95"/>
        <v>9.5912569486859738</v>
      </c>
      <c r="Z254" s="10">
        <f t="shared" si="96"/>
        <v>9.678141474279693</v>
      </c>
      <c r="AA254" s="10">
        <f t="shared" si="96"/>
        <v>9.7726395353177757</v>
      </c>
      <c r="AB254" s="10">
        <f t="shared" si="96"/>
        <v>9.870628401878955</v>
      </c>
      <c r="AC254" s="10">
        <f t="shared" si="96"/>
        <v>9.9896077578529692</v>
      </c>
      <c r="AD254" s="10">
        <f t="shared" si="96"/>
        <v>10.114458766008996</v>
      </c>
      <c r="AE254" s="10">
        <f t="shared" si="96"/>
        <v>10.244739999538952</v>
      </c>
      <c r="AF254" s="10">
        <f t="shared" si="96"/>
        <v>10.386000537556829</v>
      </c>
      <c r="AG254" s="10">
        <f t="shared" si="96"/>
        <v>10.525570648796675</v>
      </c>
      <c r="AH254" s="10">
        <f t="shared" si="96"/>
        <v>10.674289996940054</v>
      </c>
      <c r="AI254" s="10">
        <f t="shared" si="96"/>
        <v>10.827433250922738</v>
      </c>
      <c r="AJ254" s="10">
        <f t="shared" si="96"/>
        <v>10.982797155678842</v>
      </c>
      <c r="AK254" s="10">
        <f t="shared" si="96"/>
        <v>11.141626316380261</v>
      </c>
      <c r="AL254" s="10">
        <f t="shared" si="96"/>
        <v>11.304209205334597</v>
      </c>
      <c r="AM254" s="10">
        <f t="shared" si="96"/>
        <v>12.135971196375175</v>
      </c>
      <c r="AN254" s="10">
        <f t="shared" si="96"/>
        <v>13.072242788647067</v>
      </c>
      <c r="AO254" s="186">
        <f t="shared" si="97"/>
        <v>13.072242788647067</v>
      </c>
      <c r="AP254" s="186">
        <f t="shared" si="97"/>
        <v>13.072242788647067</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3.1379505820252445</v>
      </c>
      <c r="T255" s="10">
        <f t="shared" si="95"/>
        <v>3.1678329187400109</v>
      </c>
      <c r="U255" s="10">
        <f t="shared" si="95"/>
        <v>3.1938774271213788</v>
      </c>
      <c r="V255" s="10">
        <f t="shared" si="95"/>
        <v>3.2232680676216461</v>
      </c>
      <c r="W255" s="10">
        <f t="shared" si="95"/>
        <v>3.2523982875678472</v>
      </c>
      <c r="X255" s="10">
        <f t="shared" si="95"/>
        <v>3.2828591407886947</v>
      </c>
      <c r="Y255" s="10">
        <f t="shared" si="95"/>
        <v>3.3142543721437292</v>
      </c>
      <c r="Z255" s="10">
        <f t="shared" si="96"/>
        <v>3.3442772795020885</v>
      </c>
      <c r="AA255" s="10">
        <f t="shared" si="96"/>
        <v>3.3769310404877619</v>
      </c>
      <c r="AB255" s="10">
        <f t="shared" si="96"/>
        <v>3.4107910476963368</v>
      </c>
      <c r="AC255" s="10">
        <f t="shared" si="96"/>
        <v>3.4519043087466246</v>
      </c>
      <c r="AD255" s="10">
        <f t="shared" si="96"/>
        <v>3.4950465164740865</v>
      </c>
      <c r="AE255" s="10">
        <f t="shared" si="96"/>
        <v>3.5400651360507509</v>
      </c>
      <c r="AF255" s="10">
        <f t="shared" si="96"/>
        <v>3.5888776491803531</v>
      </c>
      <c r="AG255" s="10">
        <f t="shared" si="96"/>
        <v>3.637106036124008</v>
      </c>
      <c r="AH255" s="10">
        <f t="shared" si="96"/>
        <v>3.6884959376190447</v>
      </c>
      <c r="AI255" s="10">
        <f t="shared" si="96"/>
        <v>3.7414145177167204</v>
      </c>
      <c r="AJ255" s="10">
        <f t="shared" si="96"/>
        <v>3.795100442655035</v>
      </c>
      <c r="AK255" s="10">
        <f t="shared" si="96"/>
        <v>3.8499837851715455</v>
      </c>
      <c r="AL255" s="10">
        <f t="shared" si="96"/>
        <v>3.9061642267378089</v>
      </c>
      <c r="AM255" s="10">
        <f t="shared" si="96"/>
        <v>4.1935791954053814</v>
      </c>
      <c r="AN255" s="10">
        <f t="shared" si="96"/>
        <v>4.5171074081102036</v>
      </c>
      <c r="AO255" s="186">
        <f t="shared" si="97"/>
        <v>4.5171074081102036</v>
      </c>
      <c r="AP255" s="186">
        <f t="shared" si="97"/>
        <v>4.5171074081102036</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16.535704346103856</v>
      </c>
      <c r="T256" s="10">
        <f t="shared" si="95"/>
        <v>16.432852775561198</v>
      </c>
      <c r="U256" s="10">
        <f t="shared" si="95"/>
        <v>16.32574468710974</v>
      </c>
      <c r="V256" s="10">
        <f t="shared" si="95"/>
        <v>16.222347778537106</v>
      </c>
      <c r="W256" s="10">
        <f t="shared" si="95"/>
        <v>16.118662038715154</v>
      </c>
      <c r="X256" s="10">
        <f t="shared" si="95"/>
        <v>16.016452098192069</v>
      </c>
      <c r="Y256" s="10">
        <f t="shared" si="95"/>
        <v>15.915278472197993</v>
      </c>
      <c r="Z256" s="10">
        <f t="shared" si="96"/>
        <v>15.812582807915314</v>
      </c>
      <c r="AA256" s="10">
        <f t="shared" si="96"/>
        <v>15.712805011397236</v>
      </c>
      <c r="AB256" s="10">
        <f t="shared" si="96"/>
        <v>15.614365057065982</v>
      </c>
      <c r="AC256" s="10">
        <f t="shared" si="96"/>
        <v>15.523969653504667</v>
      </c>
      <c r="AD256" s="10">
        <f t="shared" si="96"/>
        <v>15.435824545453503</v>
      </c>
      <c r="AE256" s="10">
        <f t="shared" si="96"/>
        <v>15.349760557230168</v>
      </c>
      <c r="AF256" s="10">
        <f t="shared" si="96"/>
        <v>15.26790435905091</v>
      </c>
      <c r="AG256" s="10">
        <f t="shared" si="96"/>
        <v>15.185400309181716</v>
      </c>
      <c r="AH256" s="10">
        <f t="shared" si="96"/>
        <v>15.106402680688847</v>
      </c>
      <c r="AI256" s="10">
        <f t="shared" si="96"/>
        <v>15.029100502665273</v>
      </c>
      <c r="AJ256" s="10">
        <f t="shared" si="96"/>
        <v>14.952649383306303</v>
      </c>
      <c r="AK256" s="10">
        <f t="shared" si="96"/>
        <v>14.877526314324562</v>
      </c>
      <c r="AL256" s="10">
        <f t="shared" si="96"/>
        <v>14.803841851985723</v>
      </c>
      <c r="AM256" s="10">
        <f t="shared" si="96"/>
        <v>14.44264281364487</v>
      </c>
      <c r="AN256" s="10">
        <f t="shared" si="96"/>
        <v>14.121496809633811</v>
      </c>
      <c r="AO256" s="186">
        <f t="shared" si="97"/>
        <v>14.121496809633811</v>
      </c>
      <c r="AP256" s="186">
        <f t="shared" si="97"/>
        <v>14.121496809633811</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6.1257312051522987</v>
      </c>
      <c r="T258" s="225">
        <f t="shared" si="99"/>
        <v>8.0260336915618069</v>
      </c>
      <c r="U258" s="225">
        <f t="shared" si="99"/>
        <v>9.8058629945491873</v>
      </c>
      <c r="V258" s="225">
        <f t="shared" si="99"/>
        <v>11.690730656080824</v>
      </c>
      <c r="W258" s="225">
        <f t="shared" si="99"/>
        <v>13.567423461821292</v>
      </c>
      <c r="X258" s="225">
        <f t="shared" si="99"/>
        <v>15.485886146940901</v>
      </c>
      <c r="Y258" s="225">
        <f t="shared" si="99"/>
        <v>17.433679875183536</v>
      </c>
      <c r="Z258" s="225">
        <f t="shared" ref="Z258:AN266" si="100">INDEX($J$220:$AV$228,MATCH($D258,$B$220:$B$228,0),MATCH(Z$247,$J$104:$AV$104,0))</f>
        <v>19.338395011523737</v>
      </c>
      <c r="AA258" s="225">
        <f t="shared" si="100"/>
        <v>21.325695215268315</v>
      </c>
      <c r="AB258" s="225">
        <f t="shared" si="100"/>
        <v>23.350860667231327</v>
      </c>
      <c r="AC258" s="225">
        <f t="shared" si="100"/>
        <v>25.581184326587202</v>
      </c>
      <c r="AD258" s="225">
        <f t="shared" si="100"/>
        <v>27.87456169953289</v>
      </c>
      <c r="AE258" s="225">
        <f t="shared" si="100"/>
        <v>30.226252450867079</v>
      </c>
      <c r="AF258" s="225">
        <f t="shared" si="100"/>
        <v>32.695846289635014</v>
      </c>
      <c r="AG258" s="225">
        <f t="shared" si="100"/>
        <v>35.147287199277955</v>
      </c>
      <c r="AH258" s="225">
        <f t="shared" si="100"/>
        <v>37.696978711204117</v>
      </c>
      <c r="AI258" s="225">
        <f t="shared" si="100"/>
        <v>40.294177071814914</v>
      </c>
      <c r="AJ258" s="225">
        <f t="shared" si="100"/>
        <v>42.915222260117417</v>
      </c>
      <c r="AK258" s="225">
        <f t="shared" si="100"/>
        <v>45.573479675765498</v>
      </c>
      <c r="AL258" s="225">
        <f t="shared" si="100"/>
        <v>48.272047126615952</v>
      </c>
      <c r="AM258" s="225">
        <f>INDEX($J$220:$AV$228,MATCH($D258,$B$220:$B$228,0),MATCH(AM$247,$J$104:$AV$104,0))</f>
        <v>61.69337719609797</v>
      </c>
      <c r="AN258" s="225">
        <f t="shared" si="100"/>
        <v>76.214555126789165</v>
      </c>
      <c r="AO258" s="226">
        <f t="shared" si="97"/>
        <v>76.214555126789165</v>
      </c>
      <c r="AP258" s="226">
        <f t="shared" si="97"/>
        <v>76.214555126789165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0.58418855374139789</v>
      </c>
      <c r="T259" s="10">
        <f t="shared" si="99"/>
        <v>0.76541344331425865</v>
      </c>
      <c r="U259" s="10">
        <f t="shared" si="99"/>
        <v>0.93514924653465259</v>
      </c>
      <c r="V259" s="10">
        <f t="shared" si="99"/>
        <v>1.114902173378383</v>
      </c>
      <c r="W259" s="10">
        <f t="shared" si="99"/>
        <v>1.2938754941601185</v>
      </c>
      <c r="X259" s="10">
        <f t="shared" si="99"/>
        <v>1.4768322553846749</v>
      </c>
      <c r="Y259" s="10">
        <f t="shared" si="99"/>
        <v>1.6625862107870228</v>
      </c>
      <c r="Z259" s="10">
        <f t="shared" si="100"/>
        <v>1.8442319186254663</v>
      </c>
      <c r="AA259" s="10">
        <f t="shared" si="100"/>
        <v>2.0337534619310329</v>
      </c>
      <c r="AB259" s="10">
        <f t="shared" si="100"/>
        <v>2.2268860753036597</v>
      </c>
      <c r="AC259" s="10">
        <f t="shared" si="100"/>
        <v>2.4395838756639576</v>
      </c>
      <c r="AD259" s="10">
        <f t="shared" si="100"/>
        <v>2.6582948777982862</v>
      </c>
      <c r="AE259" s="10">
        <f t="shared" si="100"/>
        <v>2.8825670132967267</v>
      </c>
      <c r="AF259" s="10">
        <f t="shared" si="100"/>
        <v>3.1180831345044373</v>
      </c>
      <c r="AG259" s="10">
        <f t="shared" si="100"/>
        <v>3.3518680773341649</v>
      </c>
      <c r="AH259" s="10">
        <f t="shared" si="100"/>
        <v>3.5950228203281211</v>
      </c>
      <c r="AI259" s="10">
        <f t="shared" si="100"/>
        <v>3.8427081175198428</v>
      </c>
      <c r="AJ259" s="10">
        <f t="shared" si="100"/>
        <v>4.0926675993458534</v>
      </c>
      <c r="AK259" s="10">
        <f t="shared" si="100"/>
        <v>4.3461758750295205</v>
      </c>
      <c r="AL259" s="10">
        <f t="shared" si="100"/>
        <v>4.6035283711625512</v>
      </c>
      <c r="AM259" s="10">
        <f t="shared" si="100"/>
        <v>5.8834714734622375</v>
      </c>
      <c r="AN259" s="10">
        <f t="shared" si="100"/>
        <v>7.2683030388461267</v>
      </c>
      <c r="AO259" s="186">
        <f t="shared" si="97"/>
        <v>7.2683030388461267</v>
      </c>
      <c r="AP259" s="186">
        <f t="shared" si="97"/>
        <v>7.2683030388461267</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0.42029562285436534</v>
      </c>
      <c r="T260" s="10">
        <f t="shared" si="99"/>
        <v>0.55067823194851118</v>
      </c>
      <c r="U260" s="10">
        <f t="shared" si="99"/>
        <v>0.67279499489827133</v>
      </c>
      <c r="V260" s="10">
        <f t="shared" si="99"/>
        <v>0.8021185974643088</v>
      </c>
      <c r="W260" s="10">
        <f t="shared" si="99"/>
        <v>0.93088131089051551</v>
      </c>
      <c r="X260" s="10">
        <f t="shared" si="99"/>
        <v>1.0625099185066993</v>
      </c>
      <c r="Y260" s="10">
        <f t="shared" si="99"/>
        <v>1.1961509730660318</v>
      </c>
      <c r="Z260" s="10">
        <f t="shared" si="100"/>
        <v>1.3268363407026191</v>
      </c>
      <c r="AA260" s="10">
        <f t="shared" si="100"/>
        <v>1.4631879939107959</v>
      </c>
      <c r="AB260" s="10">
        <f t="shared" si="100"/>
        <v>1.6021376386976951</v>
      </c>
      <c r="AC260" s="10">
        <f t="shared" si="100"/>
        <v>1.7551634963761007</v>
      </c>
      <c r="AD260" s="10">
        <f t="shared" si="100"/>
        <v>1.9125155640919667</v>
      </c>
      <c r="AE260" s="10">
        <f t="shared" si="100"/>
        <v>2.0738686003240354</v>
      </c>
      <c r="AF260" s="10">
        <f t="shared" si="100"/>
        <v>2.2433111445527558</v>
      </c>
      <c r="AG260" s="10">
        <f t="shared" si="100"/>
        <v>2.4115081890365966</v>
      </c>
      <c r="AH260" s="10">
        <f t="shared" si="100"/>
        <v>2.5864463549799801</v>
      </c>
      <c r="AI260" s="10">
        <f t="shared" si="100"/>
        <v>2.7646440371980834</v>
      </c>
      <c r="AJ260" s="10">
        <f t="shared" si="100"/>
        <v>2.9444778860977028</v>
      </c>
      <c r="AK260" s="10">
        <f t="shared" si="100"/>
        <v>3.1268649218326909</v>
      </c>
      <c r="AL260" s="10">
        <f t="shared" si="100"/>
        <v>3.3120176896550442</v>
      </c>
      <c r="AM260" s="10">
        <f t="shared" si="100"/>
        <v>4.2328753133689991</v>
      </c>
      <c r="AN260" s="10">
        <f t="shared" si="100"/>
        <v>5.229195151533883</v>
      </c>
      <c r="AO260" s="186">
        <f t="shared" si="97"/>
        <v>5.229195151533883</v>
      </c>
      <c r="AP260" s="186">
        <f t="shared" si="97"/>
        <v>5.229195151533883</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5.3308005933773419</v>
      </c>
      <c r="T261" s="225">
        <f t="shared" si="99"/>
        <v>6.9845025406041286</v>
      </c>
      <c r="U261" s="225">
        <f t="shared" si="99"/>
        <v>8.5333650007289386</v>
      </c>
      <c r="V261" s="225">
        <f t="shared" si="99"/>
        <v>10.173635086376745</v>
      </c>
      <c r="W261" s="225">
        <f t="shared" si="99"/>
        <v>11.80679115989394</v>
      </c>
      <c r="X261" s="225">
        <f t="shared" si="99"/>
        <v>13.476296673228592</v>
      </c>
      <c r="Y261" s="225">
        <f t="shared" si="99"/>
        <v>15.171326966683065</v>
      </c>
      <c r="Z261" s="225">
        <f t="shared" si="100"/>
        <v>16.828868938240191</v>
      </c>
      <c r="AA261" s="225">
        <f t="shared" si="100"/>
        <v>18.558278987513994</v>
      </c>
      <c r="AB261" s="225">
        <f t="shared" si="100"/>
        <v>20.320640545907462</v>
      </c>
      <c r="AC261" s="225">
        <f t="shared" si="100"/>
        <v>22.261537116216935</v>
      </c>
      <c r="AD261" s="225">
        <f t="shared" si="100"/>
        <v>24.257304976591591</v>
      </c>
      <c r="AE261" s="225">
        <f t="shared" si="100"/>
        <v>26.303818940852388</v>
      </c>
      <c r="AF261" s="225">
        <f t="shared" si="100"/>
        <v>28.452935815264411</v>
      </c>
      <c r="AG261" s="225">
        <f t="shared" si="100"/>
        <v>30.586255449786179</v>
      </c>
      <c r="AH261" s="225">
        <f t="shared" si="100"/>
        <v>32.805075794575899</v>
      </c>
      <c r="AI261" s="225">
        <f t="shared" si="100"/>
        <v>35.065238067157765</v>
      </c>
      <c r="AJ261" s="225">
        <f t="shared" si="100"/>
        <v>37.346152586116723</v>
      </c>
      <c r="AK261" s="225">
        <f t="shared" si="100"/>
        <v>39.659450335251996</v>
      </c>
      <c r="AL261" s="225">
        <f t="shared" si="100"/>
        <v>42.00782712268969</v>
      </c>
      <c r="AM261" s="225">
        <f t="shared" si="100"/>
        <v>53.687483297960782</v>
      </c>
      <c r="AN261" s="225">
        <f t="shared" si="100"/>
        <v>66.324261069789586</v>
      </c>
      <c r="AO261" s="226">
        <f t="shared" si="97"/>
        <v>66.324261069789586</v>
      </c>
      <c r="AP261" s="226">
        <f t="shared" si="97"/>
        <v>66.324261069789586</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1.2967926505109255</v>
      </c>
      <c r="T262" s="10">
        <f t="shared" si="99"/>
        <v>1.6990790414075405</v>
      </c>
      <c r="U262" s="10">
        <f t="shared" si="99"/>
        <v>2.0758617440727698</v>
      </c>
      <c r="V262" s="10">
        <f t="shared" si="99"/>
        <v>2.474880644641583</v>
      </c>
      <c r="W262" s="10">
        <f t="shared" si="99"/>
        <v>2.8721689611292573</v>
      </c>
      <c r="X262" s="10">
        <f t="shared" si="99"/>
        <v>3.278299793028975</v>
      </c>
      <c r="Y262" s="10">
        <f t="shared" si="99"/>
        <v>3.6906398887504173</v>
      </c>
      <c r="Z262" s="10">
        <f t="shared" si="100"/>
        <v>4.0938604198839705</v>
      </c>
      <c r="AA262" s="10">
        <f t="shared" si="100"/>
        <v>4.5145638775229937</v>
      </c>
      <c r="AB262" s="10">
        <f t="shared" si="100"/>
        <v>4.9432832558668185</v>
      </c>
      <c r="AC262" s="10">
        <f t="shared" si="100"/>
        <v>5.4154338013038545</v>
      </c>
      <c r="AD262" s="10">
        <f t="shared" si="100"/>
        <v>5.9009325642242043</v>
      </c>
      <c r="AE262" s="10">
        <f t="shared" si="100"/>
        <v>6.3987760347375131</v>
      </c>
      <c r="AF262" s="10">
        <f t="shared" si="100"/>
        <v>6.9215791145017178</v>
      </c>
      <c r="AG262" s="10">
        <f t="shared" si="100"/>
        <v>7.4405392922047406</v>
      </c>
      <c r="AH262" s="10">
        <f t="shared" si="100"/>
        <v>7.9802987271200276</v>
      </c>
      <c r="AI262" s="10">
        <f t="shared" si="100"/>
        <v>8.5301151707678127</v>
      </c>
      <c r="AJ262" s="10">
        <f t="shared" si="100"/>
        <v>9.0849798918951272</v>
      </c>
      <c r="AK262" s="10">
        <f t="shared" si="100"/>
        <v>9.6477222918357537</v>
      </c>
      <c r="AL262" s="10">
        <f t="shared" si="100"/>
        <v>10.218998164049587</v>
      </c>
      <c r="AM262" s="10">
        <f t="shared" si="100"/>
        <v>13.060239741797341</v>
      </c>
      <c r="AN262" s="10">
        <f t="shared" si="100"/>
        <v>16.134314686751381</v>
      </c>
      <c r="AO262" s="186">
        <f t="shared" si="97"/>
        <v>16.134314686751381</v>
      </c>
      <c r="AP262" s="186">
        <f t="shared" si="97"/>
        <v>16.134314686751381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0.49143007076350592</v>
      </c>
      <c r="T263" s="10">
        <f t="shared" si="99"/>
        <v>0.64387975457967206</v>
      </c>
      <c r="U263" s="10">
        <f t="shared" si="99"/>
        <v>0.78666460932131976</v>
      </c>
      <c r="V263" s="10">
        <f t="shared" si="99"/>
        <v>0.93787605123167472</v>
      </c>
      <c r="W263" s="10">
        <f t="shared" si="99"/>
        <v>1.0884316742976514</v>
      </c>
      <c r="X263" s="10">
        <f t="shared" si="99"/>
        <v>1.2423382401477008</v>
      </c>
      <c r="Y263" s="10">
        <f t="shared" si="99"/>
        <v>1.3985978567789197</v>
      </c>
      <c r="Z263" s="10">
        <f t="shared" si="100"/>
        <v>1.5514015405985255</v>
      </c>
      <c r="AA263" s="10">
        <f t="shared" si="100"/>
        <v>1.7108305209189649</v>
      </c>
      <c r="AB263" s="10">
        <f t="shared" si="100"/>
        <v>1.8732971992689573</v>
      </c>
      <c r="AC263" s="10">
        <f t="shared" si="100"/>
        <v>2.0522224699078162</v>
      </c>
      <c r="AD263" s="10">
        <f t="shared" si="100"/>
        <v>2.2362061555984623</v>
      </c>
      <c r="AE263" s="10">
        <f t="shared" si="100"/>
        <v>2.4248679681458363</v>
      </c>
      <c r="AF263" s="10">
        <f t="shared" si="100"/>
        <v>2.6229884266344601</v>
      </c>
      <c r="AG263" s="10">
        <f t="shared" si="100"/>
        <v>2.8196525862836972</v>
      </c>
      <c r="AH263" s="10">
        <f t="shared" si="100"/>
        <v>3.0241987927964971</v>
      </c>
      <c r="AI263" s="10">
        <f t="shared" si="100"/>
        <v>3.2325561841669028</v>
      </c>
      <c r="AJ263" s="10">
        <f t="shared" si="100"/>
        <v>3.4428266611474259</v>
      </c>
      <c r="AK263" s="10">
        <f t="shared" si="100"/>
        <v>3.6560824482738332</v>
      </c>
      <c r="AL263" s="10">
        <f t="shared" si="100"/>
        <v>3.8725720637855474</v>
      </c>
      <c r="AM263" s="10">
        <f t="shared" si="100"/>
        <v>4.9492835558337749</v>
      </c>
      <c r="AN263" s="10">
        <f t="shared" si="100"/>
        <v>6.1142291368685555</v>
      </c>
      <c r="AO263" s="186">
        <f t="shared" si="97"/>
        <v>6.1142291368685555</v>
      </c>
      <c r="AP263" s="186">
        <f t="shared" si="97"/>
        <v>6.1142291368685555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0.86572908056630216</v>
      </c>
      <c r="T266" s="10">
        <f t="shared" si="99"/>
        <v>1.1342924682274262</v>
      </c>
      <c r="U266" s="10">
        <f t="shared" si="99"/>
        <v>1.3858297842533449</v>
      </c>
      <c r="V266" s="10">
        <f t="shared" si="99"/>
        <v>1.652211819794581</v>
      </c>
      <c r="W266" s="10">
        <f t="shared" si="99"/>
        <v>1.9174385303385506</v>
      </c>
      <c r="X266" s="10">
        <f t="shared" si="99"/>
        <v>2.1885684380779589</v>
      </c>
      <c r="Y266" s="10">
        <f t="shared" si="99"/>
        <v>2.4638436039334262</v>
      </c>
      <c r="Z266" s="10">
        <f t="shared" si="100"/>
        <v>2.7330306166344713</v>
      </c>
      <c r="AA266" s="10">
        <f t="shared" si="100"/>
        <v>3.0138891003939201</v>
      </c>
      <c r="AB266" s="10">
        <f t="shared" si="100"/>
        <v>3.3000989529006608</v>
      </c>
      <c r="AC266" s="10">
        <f t="shared" si="100"/>
        <v>3.615303127931293</v>
      </c>
      <c r="AD266" s="10">
        <f t="shared" si="100"/>
        <v>3.9394184731821413</v>
      </c>
      <c r="AE266" s="10">
        <f t="shared" si="100"/>
        <v>4.2717750529511695</v>
      </c>
      <c r="AF266" s="10">
        <f t="shared" si="100"/>
        <v>4.6207944812947623</v>
      </c>
      <c r="AG266" s="10">
        <f t="shared" si="100"/>
        <v>4.9672484169461955</v>
      </c>
      <c r="AH266" s="10">
        <f t="shared" si="100"/>
        <v>5.3275877812478747</v>
      </c>
      <c r="AI266" s="10">
        <f t="shared" si="100"/>
        <v>5.6946411294079642</v>
      </c>
      <c r="AJ266" s="10">
        <f t="shared" si="100"/>
        <v>6.065064669879888</v>
      </c>
      <c r="AK266" s="10">
        <f t="shared" si="100"/>
        <v>6.4407472898456373</v>
      </c>
      <c r="AL266" s="10">
        <f t="shared" si="100"/>
        <v>6.8221267921172899</v>
      </c>
      <c r="AM266" s="10">
        <f t="shared" si="100"/>
        <v>8.7189184324779845</v>
      </c>
      <c r="AN266" s="10">
        <f t="shared" si="100"/>
        <v>10.771147888465748</v>
      </c>
      <c r="AO266" s="186">
        <f>AN266</f>
        <v>10.771147888465748</v>
      </c>
      <c r="AP266" s="186">
        <f>AO266</f>
        <v>10.771147888465748</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51" t="s">
        <v>296</v>
      </c>
      <c r="C2" s="351"/>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143.02315362152297</v>
      </c>
      <c r="L7" s="24" cm="1">
        <f t="array" ref="L7">INDEX(Drivers!$C$7:$AG$22,$D7,L$3)</f>
        <v>168.95451025724017</v>
      </c>
      <c r="M7" s="24" cm="1">
        <f t="array" ref="M7">INDEX(Drivers!$C$7:$AG$22,$D7,M$3)</f>
        <v>223.48594262322362</v>
      </c>
      <c r="N7" s="24" cm="1">
        <f t="array" ref="N7">INDEX(Drivers!$C$7:$AG$22,$D7,N$3)</f>
        <v>301.06517964356573</v>
      </c>
      <c r="O7" s="186"/>
      <c r="P7" s="186">
        <f>G7</f>
        <v>145.137</v>
      </c>
      <c r="Q7" s="186">
        <f t="shared" ref="Q7:V7" si="0">I7</f>
        <v>150.78899999999999</v>
      </c>
      <c r="R7" s="186">
        <f t="shared" si="0"/>
        <v>140.006</v>
      </c>
      <c r="S7" s="24">
        <f t="shared" si="0"/>
        <v>143.02315362152297</v>
      </c>
      <c r="T7" s="186">
        <f t="shared" si="0"/>
        <v>168.95451025724017</v>
      </c>
      <c r="U7" s="186">
        <f t="shared" si="0"/>
        <v>223.48594262322362</v>
      </c>
      <c r="V7" s="186">
        <f t="shared" si="0"/>
        <v>301.06517964356573</v>
      </c>
      <c r="X7" s="186">
        <f t="shared" ref="X7:AD7" si="1">P7</f>
        <v>145.137</v>
      </c>
      <c r="Y7" s="186">
        <f t="shared" si="1"/>
        <v>150.78899999999999</v>
      </c>
      <c r="Z7" s="186">
        <f t="shared" si="1"/>
        <v>140.006</v>
      </c>
      <c r="AA7" s="186">
        <f t="shared" si="1"/>
        <v>143.02315362152297</v>
      </c>
      <c r="AB7" s="186">
        <f t="shared" si="1"/>
        <v>168.95451025724017</v>
      </c>
      <c r="AC7" s="186">
        <f t="shared" si="1"/>
        <v>223.48594262322362</v>
      </c>
      <c r="AD7" s="186">
        <f t="shared" si="1"/>
        <v>301.06517964356573</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203.90905119263314</v>
      </c>
      <c r="L8" s="24" cm="1">
        <f t="array" ref="L8">INDEX(Drivers!$C$7:$AG$22,$D8,L$3)</f>
        <v>223.2535508413963</v>
      </c>
      <c r="M8" s="24" cm="1">
        <f t="array" ref="M8">INDEX(Drivers!$C$7:$AG$22,$D8,M$3)</f>
        <v>256.16534231000674</v>
      </c>
      <c r="N8" s="24" cm="1">
        <f t="array" ref="N8">INDEX(Drivers!$C$7:$AG$22,$D8,N$3)</f>
        <v>314.45205783970874</v>
      </c>
      <c r="O8" s="186"/>
      <c r="P8" s="186">
        <f>G8</f>
        <v>218.495</v>
      </c>
      <c r="Q8" s="186">
        <f t="shared" ref="Q8:Q9" si="2">I8</f>
        <v>218.15700000000001</v>
      </c>
      <c r="R8" s="186">
        <f>J8</f>
        <v>200.386</v>
      </c>
      <c r="S8" s="24">
        <f t="shared" ref="S8:S9" si="3">K8</f>
        <v>203.90905119263314</v>
      </c>
      <c r="T8" s="186">
        <f t="shared" ref="T8:V9" si="4">L8</f>
        <v>223.2535508413963</v>
      </c>
      <c r="U8" s="186">
        <f t="shared" si="4"/>
        <v>256.16534231000674</v>
      </c>
      <c r="V8" s="186">
        <f t="shared" si="4"/>
        <v>314.45205783970874</v>
      </c>
      <c r="X8" s="186">
        <f>P8</f>
        <v>218.495</v>
      </c>
      <c r="Y8" s="186">
        <f>Q8</f>
        <v>218.15700000000001</v>
      </c>
      <c r="Z8" s="186">
        <f t="shared" ref="Z8:Z9" si="5">R8</f>
        <v>200.386</v>
      </c>
      <c r="AA8" s="186">
        <f t="shared" ref="AA8:AA9" si="6">S8</f>
        <v>203.90905119263314</v>
      </c>
      <c r="AB8" s="186">
        <f t="shared" ref="AB8:AD9" si="7">T8</f>
        <v>223.2535508413963</v>
      </c>
      <c r="AC8" s="186">
        <f t="shared" si="7"/>
        <v>256.16534231000674</v>
      </c>
      <c r="AD8" s="186">
        <f t="shared" si="7"/>
        <v>314.45205783970874</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12.896233258567154</v>
      </c>
      <c r="L9" s="24" cm="1">
        <f t="array" ref="L9">INDEX(Drivers!$C$7:$AG$22,$D9,L$3)</f>
        <v>14.29584968859942</v>
      </c>
      <c r="M9" s="24" cm="1">
        <f t="array" ref="M9">INDEX(Drivers!$C$7:$AG$22,$D9,M$3)</f>
        <v>16.695283869310067</v>
      </c>
      <c r="N9" s="24" cm="1">
        <f t="array" ref="N9">INDEX(Drivers!$C$7:$AG$22,$D9,N$3)</f>
        <v>20.846608408402634</v>
      </c>
      <c r="O9" s="186"/>
      <c r="P9" s="186">
        <f>G9</f>
        <v>14.365</v>
      </c>
      <c r="Q9" s="186">
        <f t="shared" si="2"/>
        <v>14.384</v>
      </c>
      <c r="R9" s="186">
        <f>J9</f>
        <v>12.598000000000001</v>
      </c>
      <c r="S9" s="24">
        <f t="shared" si="3"/>
        <v>12.896233258567154</v>
      </c>
      <c r="T9" s="186">
        <f t="shared" si="4"/>
        <v>14.29584968859942</v>
      </c>
      <c r="U9" s="186">
        <f t="shared" si="4"/>
        <v>16.695283869310067</v>
      </c>
      <c r="V9" s="186">
        <f t="shared" si="4"/>
        <v>20.846608408402634</v>
      </c>
      <c r="X9" s="186">
        <f>P9</f>
        <v>14.365</v>
      </c>
      <c r="Y9" s="186">
        <f>Q9</f>
        <v>14.384</v>
      </c>
      <c r="Z9" s="186">
        <f t="shared" si="5"/>
        <v>12.598000000000001</v>
      </c>
      <c r="AA9" s="186">
        <f t="shared" si="6"/>
        <v>12.896233258567154</v>
      </c>
      <c r="AB9" s="186">
        <f t="shared" si="7"/>
        <v>14.29584968859942</v>
      </c>
      <c r="AC9" s="186">
        <f t="shared" si="7"/>
        <v>16.695283869310067</v>
      </c>
      <c r="AD9" s="186">
        <f t="shared" si="7"/>
        <v>20.846608408402634</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18.373284617336946</v>
      </c>
      <c r="L43" s="47">
        <f>J43*(1+(J13+L13)/2*((L7/J7)^(1/(L$4-J$4))-1))^(L$4-J$4)</f>
        <v>20.469205159832466</v>
      </c>
      <c r="M43" s="47">
        <f>L43*(1+(L13+M13)/2*((M7/L7)^(1/(M$4-L$4))-1))^(M$4-L$4)</f>
        <v>25.618614514432345</v>
      </c>
      <c r="N43" s="47">
        <f>M43*(1+(M13+N13)/2*((N7/M7)^(1/(N$4-M$4))-1))^(N$4-M$4)</f>
        <v>32.537976982833747</v>
      </c>
      <c r="O43" s="47"/>
      <c r="P43" s="47">
        <f>$G43</f>
        <v>18.120758900121242</v>
      </c>
      <c r="Q43" s="47">
        <f>I43</f>
        <v>19.166790908504293</v>
      </c>
      <c r="R43" s="47">
        <f t="shared" ref="R43:S43" si="63">J43</f>
        <v>17.606790705410827</v>
      </c>
      <c r="S43" s="47">
        <f t="shared" si="63"/>
        <v>18.373284617336946</v>
      </c>
      <c r="T43" s="311">
        <f>R43*(1+(R13+T13)/2*((T7/R7)^(1/(T$4-R$4))-1))^(T$4-R$4)</f>
        <v>20.469205159832466</v>
      </c>
      <c r="U43" s="311">
        <f>T43*(1+(T13+U13)/2*((U7/T7)^(1/(U$4-T$4))-1))^(U$4-T$4)</f>
        <v>25.618614514432345</v>
      </c>
      <c r="V43" s="311">
        <f>U43*(1+(U13+V13)/2*((V7/U7)^(1/(V$4-U$4))-1))^(V$4-U$4)</f>
        <v>32.537976982833747</v>
      </c>
      <c r="X43" s="47">
        <f>P43</f>
        <v>18.120758900121242</v>
      </c>
      <c r="Y43" s="47">
        <f t="shared" ref="Y43:AA43" si="64">Q43</f>
        <v>19.166790908504293</v>
      </c>
      <c r="Z43" s="47">
        <f t="shared" si="64"/>
        <v>17.606790705410827</v>
      </c>
      <c r="AA43" s="47">
        <f t="shared" si="64"/>
        <v>18.373284617336946</v>
      </c>
      <c r="AB43" s="311">
        <f>Z43*(1+(Z13+AB13)/2*((AB7/Z7)^(1/(AB$4-Z$4))-1))^(AB$4-Z$4)</f>
        <v>20.469205159832466</v>
      </c>
      <c r="AC43" s="311">
        <f>AB43*(1+(AB13+AC13)/2*((AC7/AB7)^(1/(AC$4-AB$4))-1))^(AC$4-AB$4)</f>
        <v>25.618614514432345</v>
      </c>
      <c r="AD43" s="311">
        <f>AC43*(1+(AC13+AD13)/2*((AD7/AC7)^(1/(AD$4-AC$4))-1))^(AD$4-AC$4)</f>
        <v>32.537976982833747</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5.659249487595301</v>
      </c>
      <c r="L46" s="10">
        <f t="shared" si="65"/>
        <v>6.4678466003614945</v>
      </c>
      <c r="M46" s="10">
        <f t="shared" si="65"/>
        <v>8.0949537365670245</v>
      </c>
      <c r="N46" s="10">
        <f t="shared" si="65"/>
        <v>10.281329546886237</v>
      </c>
      <c r="P46" s="10">
        <f t="shared" ref="P46" si="66">P39*P$48</f>
        <v>5.725786025053389</v>
      </c>
      <c r="Q46" s="10">
        <f t="shared" ref="Q46:Q48" si="67">$I46</f>
        <v>5.9036614240138503</v>
      </c>
      <c r="R46" s="10">
        <f t="shared" ref="R46:V47" si="68">R39*R$48</f>
        <v>5.5633826774444142</v>
      </c>
      <c r="S46" s="10">
        <f t="shared" si="68"/>
        <v>5.6597808842138519</v>
      </c>
      <c r="T46" s="310">
        <f t="shared" si="68"/>
        <v>6.4678466003614945</v>
      </c>
      <c r="U46" s="310">
        <f t="shared" si="68"/>
        <v>8.0949537365670245</v>
      </c>
      <c r="V46" s="310">
        <f t="shared" si="68"/>
        <v>10.281329546886237</v>
      </c>
      <c r="W46" s="10"/>
      <c r="X46" s="10">
        <f t="shared" ref="X46:AD47" si="69">X39*X$48</f>
        <v>5.725786025053389</v>
      </c>
      <c r="Y46" s="10">
        <f t="shared" si="69"/>
        <v>5.9036614240138503</v>
      </c>
      <c r="Z46" s="10">
        <f t="shared" si="69"/>
        <v>5.5633826774444142</v>
      </c>
      <c r="AA46" s="10">
        <f t="shared" si="69"/>
        <v>5.6597808842138519</v>
      </c>
      <c r="AB46" s="310">
        <f t="shared" si="69"/>
        <v>6.1444542703434193</v>
      </c>
      <c r="AC46" s="310">
        <f t="shared" si="69"/>
        <v>7.3056957472517405</v>
      </c>
      <c r="AD46" s="310">
        <f t="shared" si="69"/>
        <v>8.814954920261588</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26.142802822919457</v>
      </c>
      <c r="L47" s="10">
        <f>L40*L$48</f>
        <v>29.878102870843446</v>
      </c>
      <c r="M47" s="10">
        <f>M40*M$48</f>
        <v>37.394495482058929</v>
      </c>
      <c r="N47" s="10">
        <f>N40*N$48</f>
        <v>47.494419832675106</v>
      </c>
      <c r="P47" s="10">
        <f>P40*P$48</f>
        <v>26.450167179818607</v>
      </c>
      <c r="Q47" s="10">
        <f t="shared" si="67"/>
        <v>27.271859436409219</v>
      </c>
      <c r="R47" s="10">
        <f t="shared" si="68"/>
        <v>25.699947790546279</v>
      </c>
      <c r="S47" s="10">
        <f t="shared" si="68"/>
        <v>26.145257600191599</v>
      </c>
      <c r="T47" s="310">
        <f t="shared" si="68"/>
        <v>29.878102870843446</v>
      </c>
      <c r="U47" s="310">
        <f t="shared" si="68"/>
        <v>37.394495482058929</v>
      </c>
      <c r="V47" s="310">
        <f t="shared" si="68"/>
        <v>47.494419832675106</v>
      </c>
      <c r="W47" s="10"/>
      <c r="X47" s="10">
        <f t="shared" si="69"/>
        <v>26.450167179818607</v>
      </c>
      <c r="Y47" s="10">
        <f t="shared" si="69"/>
        <v>27.271859436409219</v>
      </c>
      <c r="Z47" s="10">
        <f t="shared" si="69"/>
        <v>25.699947790546279</v>
      </c>
      <c r="AA47" s="10">
        <f t="shared" si="69"/>
        <v>26.145257600191599</v>
      </c>
      <c r="AB47" s="310">
        <f t="shared" si="69"/>
        <v>30.201495200861519</v>
      </c>
      <c r="AC47" s="310">
        <f t="shared" si="69"/>
        <v>38.183753471374217</v>
      </c>
      <c r="AD47" s="310">
        <f t="shared" si="69"/>
        <v>48.960794459299763</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31.802052310514757</v>
      </c>
      <c r="L48" s="47">
        <f>J48*(1+(J21+L21)/2*((L7/J7)^(1/(L$4-J$4))-1))^(L$4-J$4)</f>
        <v>36.345949471204939</v>
      </c>
      <c r="M48" s="47">
        <f>L48*(1+(L21+M21)/2*((M7/L7)^(1/(M$4-L$4))-1))^(M$4-L$4)</f>
        <v>45.489449218625957</v>
      </c>
      <c r="N48" s="47">
        <f>M48*(1+(M21+N21)/2*((N7/M7)^(1/(N$4-M$4))-1))^(N$4-M$4)</f>
        <v>57.775749379561347</v>
      </c>
      <c r="P48" s="47">
        <f>$G48</f>
        <v>32.175953204871995</v>
      </c>
      <c r="Q48" s="47">
        <f t="shared" si="67"/>
        <v>33.17552086042307</v>
      </c>
      <c r="R48" s="47">
        <f>P48*(1+(P21+R21)/2*((R7/P7)^(1/(R$4-P$4))-1))^(R$4-P$4)</f>
        <v>31.263330467990691</v>
      </c>
      <c r="S48" s="47">
        <f>Q48*(1+(Q21+S21)/2*((S7/Q7)^(1/(S$4-Q$4))-1))^(S$4-Q$4)</f>
        <v>31.805038484405451</v>
      </c>
      <c r="T48" s="311">
        <f>R48*(1+(R21+T21)/2*((T7/R7)^(1/(T$4-R$4))-1))^(T$4-R$4)</f>
        <v>36.345949471204939</v>
      </c>
      <c r="U48" s="311">
        <f>T48*(1+(T21+U21)/2*((U7/T7)^(1/(U$4-T$4))-1))^(U$4-T$4)</f>
        <v>45.489449218625957</v>
      </c>
      <c r="V48" s="311">
        <f>U48*(1+(U21+V21)/2*((V7/U7)^(1/(V$4-U$4))-1))^(V$4-U$4)</f>
        <v>57.775749379561347</v>
      </c>
      <c r="W48" s="186"/>
      <c r="X48" s="47">
        <f>P48</f>
        <v>32.175953204871995</v>
      </c>
      <c r="Y48" s="47">
        <f>Q48</f>
        <v>33.17552086042307</v>
      </c>
      <c r="Z48" s="47">
        <f>R48</f>
        <v>31.263330467990691</v>
      </c>
      <c r="AA48" s="47">
        <f>S48</f>
        <v>31.805038484405451</v>
      </c>
      <c r="AB48" s="311">
        <f>Z48*(1+(Z21+AB21)/2*((AB7/Z7)^(1/(AB$4-Z$4))-1))^(AB$4-Z$4)</f>
        <v>36.345949471204939</v>
      </c>
      <c r="AC48" s="311">
        <f>AB48*(1+(AB21+AC21)/2*((AC7/AB7)^(1/(AC$4-AB$4))-1))^(AC$4-AB$4)</f>
        <v>45.489449218625957</v>
      </c>
      <c r="AD48" s="311">
        <f>AC48*(1+(AC21+AD21)/2*((AD7/AC7)^(1/(AD$4-AC$4))-1))^(AD$4-AC$4)</f>
        <v>57.775749379561347</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2.3708890837479206</v>
      </c>
      <c r="L51" s="10">
        <f t="shared" si="74"/>
        <v>2.7096432015880318</v>
      </c>
      <c r="M51" s="10">
        <f t="shared" si="74"/>
        <v>3.3913043575016975</v>
      </c>
      <c r="N51" s="10">
        <f t="shared" si="74"/>
        <v>4.3072658384398617</v>
      </c>
      <c r="P51" s="10">
        <f t="shared" ref="P51:V51" si="75">P28*P$60</f>
        <v>2.3987639372378653</v>
      </c>
      <c r="Q51" s="10">
        <f t="shared" si="75"/>
        <v>2.4732805331425385</v>
      </c>
      <c r="R51" s="10">
        <f t="shared" si="75"/>
        <v>2.3307265897319418</v>
      </c>
      <c r="S51" s="10">
        <f t="shared" si="75"/>
        <v>2.3711091943448728</v>
      </c>
      <c r="T51" s="310">
        <f t="shared" si="75"/>
        <v>2.7096432015880318</v>
      </c>
      <c r="U51" s="310">
        <f t="shared" si="75"/>
        <v>3.3913043575016975</v>
      </c>
      <c r="V51" s="310">
        <f t="shared" si="75"/>
        <v>4.3072658384398617</v>
      </c>
      <c r="W51" s="10"/>
      <c r="X51" s="10">
        <f>P51</f>
        <v>2.3987639372378653</v>
      </c>
      <c r="Y51" s="10">
        <f t="shared" ref="Y51:AA51" si="76">Q51</f>
        <v>2.4732805331425385</v>
      </c>
      <c r="Z51" s="10">
        <f t="shared" si="76"/>
        <v>2.3307265897319418</v>
      </c>
      <c r="AA51" s="10">
        <f t="shared" si="76"/>
        <v>2.3711091943448728</v>
      </c>
      <c r="AB51" s="310">
        <f t="shared" ref="AB51:AD59" si="77">AB28*AB$60</f>
        <v>2.5741610415086305</v>
      </c>
      <c r="AC51" s="310">
        <f t="shared" si="77"/>
        <v>3.0606521826452817</v>
      </c>
      <c r="AD51" s="310">
        <f t="shared" si="77"/>
        <v>3.6929420482323758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15.86641489574872</v>
      </c>
      <c r="L52" s="10">
        <f t="shared" si="74"/>
        <v>18.133418197648453</v>
      </c>
      <c r="M52" s="10">
        <f t="shared" si="74"/>
        <v>22.695216888350849</v>
      </c>
      <c r="N52" s="10">
        <f t="shared" si="74"/>
        <v>28.824995368799804</v>
      </c>
      <c r="P52" s="10">
        <f t="shared" ref="P52:P59" si="82">P29*P$60</f>
        <v>16.052958413816011</v>
      </c>
      <c r="Q52" s="10">
        <f t="shared" ref="Q52:V59" si="83">Q29*Q$60</f>
        <v>16.55163683590963</v>
      </c>
      <c r="R52" s="10">
        <f t="shared" si="83"/>
        <v>15.597640283864223</v>
      </c>
      <c r="S52" s="10">
        <f t="shared" si="83"/>
        <v>15.867887915333711</v>
      </c>
      <c r="T52" s="310">
        <f t="shared" si="83"/>
        <v>18.133418197648453</v>
      </c>
      <c r="U52" s="310">
        <f t="shared" si="83"/>
        <v>22.695216888350849</v>
      </c>
      <c r="V52" s="310">
        <f t="shared" si="83"/>
        <v>28.824995368799804</v>
      </c>
      <c r="W52" s="10"/>
      <c r="X52" s="10">
        <f t="shared" ref="X52:X59" si="84">P52</f>
        <v>16.052958413816011</v>
      </c>
      <c r="Y52" s="10">
        <f t="shared" ref="Y52:Y60" si="85">Q52</f>
        <v>16.55163683590963</v>
      </c>
      <c r="Z52" s="10">
        <f t="shared" ref="Z52:Z60" si="86">R52</f>
        <v>15.597640283864223</v>
      </c>
      <c r="AA52" s="10">
        <f t="shared" ref="AA52:AA60" si="87">S52</f>
        <v>15.867887915333711</v>
      </c>
      <c r="AB52" s="310">
        <f t="shared" si="77"/>
        <v>17.226747287766027</v>
      </c>
      <c r="AC52" s="310">
        <f t="shared" si="77"/>
        <v>20.48243324173664</v>
      </c>
      <c r="AD52" s="310">
        <f t="shared" si="77"/>
        <v>24.713830404324728</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5.2918525824203781</v>
      </c>
      <c r="L53" s="10">
        <f t="shared" si="74"/>
        <v>6.0479557951712319</v>
      </c>
      <c r="M53" s="10">
        <f t="shared" si="74"/>
        <v>7.5694315879379781</v>
      </c>
      <c r="N53" s="10">
        <f t="shared" si="74"/>
        <v>9.6138684878024918</v>
      </c>
      <c r="P53" s="10">
        <f t="shared" si="82"/>
        <v>5.3540695863437202</v>
      </c>
      <c r="Q53" s="10">
        <f t="shared" si="83"/>
        <v>5.5203915130734007</v>
      </c>
      <c r="R53" s="10">
        <f t="shared" si="83"/>
        <v>5.2022094189625063</v>
      </c>
      <c r="S53" s="10">
        <f t="shared" si="83"/>
        <v>5.292343871885957</v>
      </c>
      <c r="T53" s="310">
        <f t="shared" si="83"/>
        <v>6.0479557951712319</v>
      </c>
      <c r="U53" s="310">
        <f t="shared" si="83"/>
        <v>7.5694315879379781</v>
      </c>
      <c r="V53" s="310">
        <f t="shared" si="83"/>
        <v>9.6138684878024918</v>
      </c>
      <c r="W53" s="10"/>
      <c r="X53" s="10">
        <f t="shared" si="84"/>
        <v>5.3540695863437202</v>
      </c>
      <c r="Y53" s="10">
        <f t="shared" si="85"/>
        <v>5.5203915130734007</v>
      </c>
      <c r="Z53" s="10">
        <f t="shared" si="86"/>
        <v>5.2022094189625063</v>
      </c>
      <c r="AA53" s="10">
        <f t="shared" si="87"/>
        <v>5.292343871885957</v>
      </c>
      <c r="AB53" s="310">
        <f t="shared" si="77"/>
        <v>5.7455580054126703</v>
      </c>
      <c r="AC53" s="310">
        <f t="shared" si="77"/>
        <v>6.8314120081140244</v>
      </c>
      <c r="AD53" s="310">
        <f t="shared" si="77"/>
        <v>8.2426904947296595</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3.1900449205490538</v>
      </c>
      <c r="L54" s="10">
        <f t="shared" si="74"/>
        <v>3.6458405376188483</v>
      </c>
      <c r="M54" s="10">
        <f t="shared" si="74"/>
        <v>4.5630195498569375</v>
      </c>
      <c r="N54" s="10">
        <f t="shared" si="74"/>
        <v>5.7954509991874659</v>
      </c>
      <c r="P54" s="10">
        <f t="shared" si="82"/>
        <v>3.2275506965029748</v>
      </c>
      <c r="Q54" s="10">
        <f t="shared" si="83"/>
        <v>3.3278132055725829</v>
      </c>
      <c r="R54" s="10">
        <f t="shared" si="83"/>
        <v>3.1360060534799454</v>
      </c>
      <c r="S54" s="10">
        <f t="shared" si="83"/>
        <v>3.1903410806252803</v>
      </c>
      <c r="T54" s="310">
        <f t="shared" si="83"/>
        <v>3.6458405376188483</v>
      </c>
      <c r="U54" s="310">
        <f t="shared" si="83"/>
        <v>4.5630195498569375</v>
      </c>
      <c r="V54" s="310">
        <f t="shared" si="83"/>
        <v>5.7954509991874659</v>
      </c>
      <c r="W54" s="10"/>
      <c r="X54" s="10">
        <f t="shared" si="84"/>
        <v>3.2275506965029748</v>
      </c>
      <c r="Y54" s="10">
        <f t="shared" si="85"/>
        <v>3.3278132055725829</v>
      </c>
      <c r="Z54" s="10">
        <f t="shared" si="86"/>
        <v>3.1360060534799454</v>
      </c>
      <c r="AA54" s="10">
        <f t="shared" si="87"/>
        <v>3.1903410806252803</v>
      </c>
      <c r="AB54" s="310">
        <f t="shared" si="77"/>
        <v>3.4635485107379056</v>
      </c>
      <c r="AC54" s="310">
        <f t="shared" si="77"/>
        <v>4.1181251437458855</v>
      </c>
      <c r="AD54" s="310">
        <f t="shared" si="77"/>
        <v>4.9688748004283525</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104.79371667459962</v>
      </c>
      <c r="L55" s="10">
        <f t="shared" si="74"/>
        <v>119.76670857482507</v>
      </c>
      <c r="M55" s="10">
        <f t="shared" si="74"/>
        <v>149.89625218383003</v>
      </c>
      <c r="N55" s="10">
        <f t="shared" si="74"/>
        <v>190.38191158319069</v>
      </c>
      <c r="P55" s="10">
        <f t="shared" si="82"/>
        <v>106.02579012712634</v>
      </c>
      <c r="Q55" s="10">
        <f t="shared" si="83"/>
        <v>109.31943684063926</v>
      </c>
      <c r="R55" s="10">
        <f t="shared" si="83"/>
        <v>103.01852733836863</v>
      </c>
      <c r="S55" s="10">
        <f t="shared" si="83"/>
        <v>104.80344560190045</v>
      </c>
      <c r="T55" s="310">
        <f t="shared" si="83"/>
        <v>119.76670857482507</v>
      </c>
      <c r="U55" s="310">
        <f t="shared" si="83"/>
        <v>149.89625218383003</v>
      </c>
      <c r="V55" s="310">
        <f t="shared" si="83"/>
        <v>190.38191158319069</v>
      </c>
      <c r="W55" s="10"/>
      <c r="X55" s="10">
        <f t="shared" si="84"/>
        <v>106.02579012712634</v>
      </c>
      <c r="Y55" s="10">
        <f t="shared" si="85"/>
        <v>109.31943684063926</v>
      </c>
      <c r="Z55" s="10">
        <f t="shared" si="86"/>
        <v>103.01852733836863</v>
      </c>
      <c r="AA55" s="10">
        <f t="shared" si="87"/>
        <v>104.80344560190045</v>
      </c>
      <c r="AB55" s="310">
        <f t="shared" si="77"/>
        <v>113.77837314608382</v>
      </c>
      <c r="AC55" s="310">
        <f t="shared" si="77"/>
        <v>135.2813675959066</v>
      </c>
      <c r="AD55" s="310">
        <f t="shared" si="77"/>
        <v>163.22869144363813</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36.822158965947565</v>
      </c>
      <c r="L56" s="10">
        <f t="shared" si="74"/>
        <v>42.083332111069758</v>
      </c>
      <c r="M56" s="10">
        <f t="shared" si="74"/>
        <v>52.670177196326087</v>
      </c>
      <c r="N56" s="10">
        <f t="shared" si="74"/>
        <v>66.895928830591842</v>
      </c>
      <c r="P56" s="10">
        <f t="shared" si="82"/>
        <v>37.255081911772038</v>
      </c>
      <c r="Q56" s="10">
        <f t="shared" si="83"/>
        <v>38.412395410244791</v>
      </c>
      <c r="R56" s="10">
        <f t="shared" si="83"/>
        <v>36.198397293896896</v>
      </c>
      <c r="S56" s="10">
        <f t="shared" si="83"/>
        <v>36.825577492544454</v>
      </c>
      <c r="T56" s="310">
        <f t="shared" si="83"/>
        <v>42.083332111069758</v>
      </c>
      <c r="U56" s="310">
        <f t="shared" si="83"/>
        <v>52.670177196326087</v>
      </c>
      <c r="V56" s="310">
        <f t="shared" si="83"/>
        <v>66.895928830591842</v>
      </c>
      <c r="W56" s="10"/>
      <c r="X56" s="10">
        <f t="shared" si="84"/>
        <v>37.255081911772038</v>
      </c>
      <c r="Y56" s="10">
        <f t="shared" si="85"/>
        <v>38.412395410244791</v>
      </c>
      <c r="Z56" s="10">
        <f t="shared" si="86"/>
        <v>36.198397293896896</v>
      </c>
      <c r="AA56" s="10">
        <f t="shared" si="87"/>
        <v>36.825577492544454</v>
      </c>
      <c r="AB56" s="310">
        <f t="shared" si="77"/>
        <v>39.979165505516271</v>
      </c>
      <c r="AC56" s="310">
        <f t="shared" si="77"/>
        <v>47.534834919684293</v>
      </c>
      <c r="AD56" s="310">
        <f t="shared" si="77"/>
        <v>57.354896981128668</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1.3551764943403055</v>
      </c>
      <c r="L57" s="10">
        <f t="shared" si="74"/>
        <v>1.5488049609795804</v>
      </c>
      <c r="M57" s="10">
        <f t="shared" si="74"/>
        <v>1.9384356619395497</v>
      </c>
      <c r="N57" s="10">
        <f t="shared" si="74"/>
        <v>2.4619900859728725</v>
      </c>
      <c r="P57" s="10">
        <f t="shared" si="82"/>
        <v>1.3711094818814338</v>
      </c>
      <c r="Q57" s="10">
        <f t="shared" si="83"/>
        <v>1.4137024230276445</v>
      </c>
      <c r="R57" s="10">
        <f t="shared" si="83"/>
        <v>1.3322200143355563</v>
      </c>
      <c r="S57" s="10">
        <f t="shared" si="83"/>
        <v>1.3553023073566923</v>
      </c>
      <c r="T57" s="310">
        <f t="shared" si="83"/>
        <v>1.5488049609795804</v>
      </c>
      <c r="U57" s="310">
        <f t="shared" si="83"/>
        <v>1.9384356619395497</v>
      </c>
      <c r="V57" s="310">
        <f t="shared" si="83"/>
        <v>2.4619900859728725</v>
      </c>
      <c r="W57" s="10"/>
      <c r="X57" s="10">
        <f t="shared" si="84"/>
        <v>1.3711094818814338</v>
      </c>
      <c r="Y57" s="10">
        <f t="shared" si="85"/>
        <v>1.4137024230276445</v>
      </c>
      <c r="Z57" s="10">
        <f t="shared" si="86"/>
        <v>1.3322200143355563</v>
      </c>
      <c r="AA57" s="10">
        <f t="shared" si="87"/>
        <v>1.3553023073566923</v>
      </c>
      <c r="AB57" s="310">
        <f t="shared" si="77"/>
        <v>1.4713647129306011</v>
      </c>
      <c r="AC57" s="310">
        <f t="shared" si="77"/>
        <v>1.7494381849004434</v>
      </c>
      <c r="AD57" s="310">
        <f t="shared" si="77"/>
        <v>2.1108487499609914</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1.2051788384804767</v>
      </c>
      <c r="L58" s="10">
        <f t="shared" si="74"/>
        <v>1.3773755460648083</v>
      </c>
      <c r="M58" s="10">
        <f t="shared" si="74"/>
        <v>1.7238799885343898</v>
      </c>
      <c r="N58" s="10">
        <f t="shared" si="74"/>
        <v>2.1894848121665706</v>
      </c>
      <c r="P58" s="10">
        <f t="shared" si="82"/>
        <v>1.219348283935394</v>
      </c>
      <c r="Q58" s="10">
        <f t="shared" si="83"/>
        <v>1.257226827101128</v>
      </c>
      <c r="R58" s="10">
        <f t="shared" si="83"/>
        <v>1.1847632955432508</v>
      </c>
      <c r="S58" s="10">
        <f t="shared" si="83"/>
        <v>1.2052907258881969</v>
      </c>
      <c r="T58" s="310">
        <f t="shared" si="83"/>
        <v>1.3773755460648083</v>
      </c>
      <c r="U58" s="310">
        <f t="shared" si="83"/>
        <v>1.7238799885343898</v>
      </c>
      <c r="V58" s="310">
        <f t="shared" si="83"/>
        <v>2.1894848121665706</v>
      </c>
      <c r="W58" s="10"/>
      <c r="X58" s="10">
        <f t="shared" si="84"/>
        <v>1.219348283935394</v>
      </c>
      <c r="Y58" s="10">
        <f t="shared" si="85"/>
        <v>1.257226827101128</v>
      </c>
      <c r="Z58" s="10">
        <f t="shared" si="86"/>
        <v>1.1847632955432508</v>
      </c>
      <c r="AA58" s="10">
        <f t="shared" si="87"/>
        <v>1.2052907258881969</v>
      </c>
      <c r="AB58" s="310">
        <f t="shared" si="77"/>
        <v>1.3085067687615677</v>
      </c>
      <c r="AC58" s="310">
        <f t="shared" si="77"/>
        <v>1.5558016896522866</v>
      </c>
      <c r="AD58" s="310">
        <f t="shared" si="77"/>
        <v>1.8772095408313132</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22.91401044239953</v>
      </c>
      <c r="L59" s="10">
        <f t="shared" si="74"/>
        <v>26.187978611894653</v>
      </c>
      <c r="M59" s="10">
        <f t="shared" si="74"/>
        <v>32.776051816944083</v>
      </c>
      <c r="N59" s="10">
        <f t="shared" si="74"/>
        <v>41.628575152145515</v>
      </c>
      <c r="P59" s="10">
        <f t="shared" si="82"/>
        <v>23.183413464382845</v>
      </c>
      <c r="Q59" s="10">
        <f t="shared" si="83"/>
        <v>23.903596482810922</v>
      </c>
      <c r="R59" s="10">
        <f t="shared" si="83"/>
        <v>22.525850653068453</v>
      </c>
      <c r="S59" s="10">
        <f t="shared" si="83"/>
        <v>22.916137752593674</v>
      </c>
      <c r="T59" s="310">
        <f t="shared" si="83"/>
        <v>26.187978611894653</v>
      </c>
      <c r="U59" s="310">
        <f t="shared" si="83"/>
        <v>32.776051816944083</v>
      </c>
      <c r="V59" s="310">
        <f t="shared" si="83"/>
        <v>41.628575152145515</v>
      </c>
      <c r="W59" s="10"/>
      <c r="X59" s="10">
        <f t="shared" si="84"/>
        <v>23.183413464382845</v>
      </c>
      <c r="Y59" s="10">
        <f t="shared" si="85"/>
        <v>23.903596482810922</v>
      </c>
      <c r="Z59" s="10">
        <f t="shared" si="86"/>
        <v>22.525850653068453</v>
      </c>
      <c r="AA59" s="10">
        <f t="shared" si="87"/>
        <v>22.916137752593674</v>
      </c>
      <c r="AB59" s="310">
        <f t="shared" si="77"/>
        <v>35.953632558142942</v>
      </c>
      <c r="AC59" s="310">
        <f t="shared" si="77"/>
        <v>56.609704264836097</v>
      </c>
      <c r="AD59" s="310">
        <f t="shared" si="77"/>
        <v>85.909486695022821</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193.80944289823356</v>
      </c>
      <c r="L60" s="47">
        <f>J60*(1+(J22+L22)/2*((L7/J7)^(1/(L$4-J$4))-1))^(L$4-J$4)</f>
        <v>221.50105753686043</v>
      </c>
      <c r="M60" s="47">
        <f>L60*(1+(L22+M22)/2*((M7/L7)^(1/(M$4-L$4))-1))^(M$4-L$4)</f>
        <v>277.22376923122158</v>
      </c>
      <c r="N60" s="47">
        <f>M60*(1+(M22+N22)/2*((N7/M7)^(1/(N$4-M$4))-1))^(N$4-M$4)</f>
        <v>352.09947115829709</v>
      </c>
      <c r="P60" s="78">
        <f>$G60</f>
        <v>196.08808590299861</v>
      </c>
      <c r="Q60" s="47">
        <f>P60*(1+(P22+Q22)/2*((Q7/P7)^(1/(Q$4-P$4))-1))^(Q$4-P$4)</f>
        <v>202.17948007152188</v>
      </c>
      <c r="R60" s="47">
        <f>P60*(1+(P22+R22)/2*((R7/P7)^(1/(R$4-P$4))-1))^(R$4-P$4)</f>
        <v>190.52634094125139</v>
      </c>
      <c r="S60" s="47">
        <f>Q60*(1+(Q22+S22)/2*((S7/Q7)^(1/(S$4-Q$4))-1))^(S$4-Q$4)</f>
        <v>193.82743594247327</v>
      </c>
      <c r="T60" s="311">
        <f>R60*(1+(R22+T22)/2*((T7/R7)^(1/(T$4-R$4))-1))^(T$4-R$4)</f>
        <v>221.50105753686043</v>
      </c>
      <c r="U60" s="311">
        <f>T60*(1+(T22+U22)/2*((U7/T7)^(1/(U$4-T$4))-1))^(U$4-T$4)</f>
        <v>277.22376923122158</v>
      </c>
      <c r="V60" s="311">
        <f>U60*(1+(U22+V22)/2*((V7/U7)^(1/(V$4-U$4))-1))^(V$4-U$4)</f>
        <v>352.09947115829709</v>
      </c>
      <c r="X60" s="78">
        <f>P60</f>
        <v>196.08808590299861</v>
      </c>
      <c r="Y60" s="78">
        <f t="shared" si="85"/>
        <v>202.17948007152188</v>
      </c>
      <c r="Z60" s="78">
        <f t="shared" si="86"/>
        <v>190.52634094125139</v>
      </c>
      <c r="AA60" s="78">
        <f t="shared" si="87"/>
        <v>193.82743594247327</v>
      </c>
      <c r="AB60" s="311">
        <f>Z60*(1+(Z22+AB22)/2*((AB7/Z7)^(1/(AB$4-Z$4))-1))^(AB$4-Z$4)</f>
        <v>221.50105753686043</v>
      </c>
      <c r="AC60" s="311">
        <f>AB60*(1+(AB22+AC22)/2*((AC7/AB7)^(1/(AC$4-AB$4))-1))^(AC$4-AB$4)</f>
        <v>277.22376923122158</v>
      </c>
      <c r="AD60" s="311">
        <f>AC60*(1+(AC22+AD22)/2*((AD7/AC7)^(1/(AD$4-AC$4))-1))^(AD$4-AC$4)</f>
        <v>352.09947115829709</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629</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18.373284617336946</v>
      </c>
      <c r="L76" s="234">
        <f t="shared" si="127"/>
        <v>20.469205159832466</v>
      </c>
      <c r="M76" s="234">
        <f t="shared" si="127"/>
        <v>25.618614514432348</v>
      </c>
      <c r="N76" s="234">
        <f t="shared" si="127"/>
        <v>32.537976982833747</v>
      </c>
      <c r="O76" s="8"/>
      <c r="P76" s="234">
        <f>P43</f>
        <v>18.120758900121242</v>
      </c>
      <c r="Q76" s="234">
        <f t="shared" ref="Q76:V76" si="128">Q43</f>
        <v>19.166790908504293</v>
      </c>
      <c r="R76" s="234">
        <f t="shared" si="128"/>
        <v>17.606790705410827</v>
      </c>
      <c r="S76" s="234">
        <f t="shared" si="128"/>
        <v>18.373284617336946</v>
      </c>
      <c r="T76" s="234">
        <f t="shared" si="128"/>
        <v>20.469205159832466</v>
      </c>
      <c r="U76" s="234">
        <f t="shared" si="128"/>
        <v>25.618614514432345</v>
      </c>
      <c r="V76" s="234">
        <f t="shared" si="128"/>
        <v>32.537976982833747</v>
      </c>
      <c r="W76" s="8"/>
      <c r="X76" s="234">
        <f>X43</f>
        <v>18.120758900121242</v>
      </c>
      <c r="Y76" s="234">
        <f>Y43</f>
        <v>19.166790908504293</v>
      </c>
      <c r="Z76" s="234">
        <f t="shared" ref="Z76:AD76" si="129">Z43</f>
        <v>17.606790705410827</v>
      </c>
      <c r="AA76" s="234">
        <f t="shared" si="129"/>
        <v>18.373284617336946</v>
      </c>
      <c r="AB76" s="234">
        <f t="shared" si="129"/>
        <v>20.469205159832466</v>
      </c>
      <c r="AC76" s="234">
        <f t="shared" si="129"/>
        <v>25.618614514432345</v>
      </c>
      <c r="AD76" s="234">
        <f t="shared" si="129"/>
        <v>32.537976982833747</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5.2594680088210133</v>
      </c>
      <c r="L77" s="234">
        <f t="shared" si="127"/>
        <v>6.010944093404432</v>
      </c>
      <c r="M77" s="234">
        <f t="shared" si="127"/>
        <v>7.5231089040485477</v>
      </c>
      <c r="N77" s="234">
        <f t="shared" si="127"/>
        <v>9.5550344543957184</v>
      </c>
      <c r="O77" s="8"/>
      <c r="P77" s="234">
        <f>P46</f>
        <v>5.725786025053389</v>
      </c>
      <c r="Q77" s="234">
        <f t="shared" ref="Q77:V77" si="132">Q46</f>
        <v>5.9036614240138503</v>
      </c>
      <c r="R77" s="234">
        <f t="shared" si="132"/>
        <v>5.5633826774444142</v>
      </c>
      <c r="S77" s="234">
        <f t="shared" si="132"/>
        <v>5.6597808842138519</v>
      </c>
      <c r="T77" s="234">
        <f t="shared" si="132"/>
        <v>6.4678466003614945</v>
      </c>
      <c r="U77" s="234">
        <f t="shared" si="132"/>
        <v>8.0949537365670245</v>
      </c>
      <c r="V77" s="234">
        <f t="shared" si="132"/>
        <v>10.281329546886237</v>
      </c>
      <c r="W77" s="8"/>
      <c r="X77" s="234">
        <f>X46</f>
        <v>5.725786025053389</v>
      </c>
      <c r="Y77" s="234">
        <f>Y46</f>
        <v>5.9036614240138503</v>
      </c>
      <c r="Z77" s="234">
        <f t="shared" ref="Z77:AD77" si="133">Z46</f>
        <v>5.5633826774444142</v>
      </c>
      <c r="AA77" s="234">
        <f t="shared" si="133"/>
        <v>5.6597808842138519</v>
      </c>
      <c r="AB77" s="234">
        <f t="shared" si="133"/>
        <v>6.1444542703434193</v>
      </c>
      <c r="AC77" s="234">
        <f t="shared" si="133"/>
        <v>7.3056957472517405</v>
      </c>
      <c r="AD77" s="234">
        <f t="shared" si="133"/>
        <v>8.814954920261588</v>
      </c>
      <c r="AI77" s="185" t="s">
        <v>592</v>
      </c>
      <c r="AJ77" s="186">
        <f>SUM(P78:P85)</f>
        <v>172.90467243861579</v>
      </c>
      <c r="AK77" s="186">
        <f>SUM(R78:R85)</f>
        <v>168.00049028818296</v>
      </c>
      <c r="AL77" s="186">
        <f>SUM(T78:T85)</f>
        <v>195.31307892496577</v>
      </c>
      <c r="AM77" s="186">
        <f>SUM(U78:U85)</f>
        <v>244.44771741427749</v>
      </c>
      <c r="AN77" s="186">
        <f>SUM(V78:V85)</f>
        <v>310.47089600615163</v>
      </c>
      <c r="AO77" s="186"/>
      <c r="AP77" s="186">
        <f>SUM(G78:G85)</f>
        <v>181.50313258938655</v>
      </c>
      <c r="AQ77" s="186">
        <f>SUM(J78:J85)</f>
        <v>190.61046946456293</v>
      </c>
      <c r="AR77" s="186">
        <f>SUM(L78:L85)</f>
        <v>221.59886320924389</v>
      </c>
      <c r="AS77" s="186">
        <f>SUM(M78:M85)</f>
        <v>277.34617974001031</v>
      </c>
      <c r="AT77" s="186">
        <f>SUM(N78:N85)</f>
        <v>352.2549436689273</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2.4346294144329037</v>
      </c>
      <c r="L78" s="234">
        <f t="shared" si="127"/>
        <v>2.7824907906597693</v>
      </c>
      <c r="M78" s="234">
        <f t="shared" si="127"/>
        <v>3.4824781128166746</v>
      </c>
      <c r="N78" s="234">
        <f t="shared" si="127"/>
        <v>4.4230648232056451</v>
      </c>
      <c r="O78" s="8"/>
      <c r="P78" s="234">
        <f>P51</f>
        <v>2.3987639372378653</v>
      </c>
      <c r="Q78" s="234">
        <f t="shared" ref="Q78:V78" si="135">Q51</f>
        <v>2.4732805331425385</v>
      </c>
      <c r="R78" s="234">
        <f t="shared" si="135"/>
        <v>2.3307265897319418</v>
      </c>
      <c r="S78" s="234">
        <f t="shared" si="135"/>
        <v>2.3711091943448728</v>
      </c>
      <c r="T78" s="234">
        <f t="shared" si="135"/>
        <v>2.7096432015880318</v>
      </c>
      <c r="U78" s="234">
        <f t="shared" si="135"/>
        <v>3.3913043575016975</v>
      </c>
      <c r="V78" s="234">
        <f t="shared" si="135"/>
        <v>4.3072658384398617</v>
      </c>
      <c r="W78" s="8"/>
      <c r="X78" s="234">
        <f>X51</f>
        <v>2.3987639372378653</v>
      </c>
      <c r="Y78" s="234">
        <f>Y51</f>
        <v>2.4732805331425385</v>
      </c>
      <c r="Z78" s="234">
        <f t="shared" ref="Z78:AD78" si="136">Z51</f>
        <v>2.3307265897319418</v>
      </c>
      <c r="AA78" s="234">
        <f t="shared" si="136"/>
        <v>2.3711091943448728</v>
      </c>
      <c r="AB78" s="234">
        <f t="shared" si="136"/>
        <v>2.5741610415086305</v>
      </c>
      <c r="AC78" s="234">
        <f t="shared" si="136"/>
        <v>3.0606521826452817</v>
      </c>
      <c r="AD78" s="234">
        <f t="shared" si="136"/>
        <v>3.6929420482323758</v>
      </c>
      <c r="AI78" s="185" t="s">
        <v>627</v>
      </c>
      <c r="AJ78" s="186">
        <f>P86</f>
        <v>23.183413464382845</v>
      </c>
      <c r="AK78" s="186">
        <f>R86</f>
        <v>22.525850653068453</v>
      </c>
      <c r="AL78" s="186">
        <f>T86</f>
        <v>26.187978611894653</v>
      </c>
      <c r="AM78" s="186">
        <f>U86</f>
        <v>32.776051816944083</v>
      </c>
      <c r="AN78" s="186">
        <f>V86</f>
        <v>41.628575152145515</v>
      </c>
      <c r="AO78" s="186"/>
      <c r="AP78" s="186">
        <f>H86</f>
        <v>23.609739017898917</v>
      </c>
      <c r="AQ78" s="186">
        <f>J86</f>
        <v>22.525850653068453</v>
      </c>
      <c r="AR78" s="186">
        <f>L86</f>
        <v>26.187978611894653</v>
      </c>
      <c r="AS78" s="186">
        <f>M86</f>
        <v>32.776051816944083</v>
      </c>
      <c r="AT78" s="186">
        <f>N86</f>
        <v>41.628575152145515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16.033368208192748</v>
      </c>
      <c r="L79" s="234">
        <f t="shared" si="127"/>
        <v>18.324225903984271</v>
      </c>
      <c r="M79" s="234">
        <f t="shared" si="127"/>
        <v>22.934025822885967</v>
      </c>
      <c r="N79" s="234">
        <f t="shared" si="127"/>
        <v>29.128304496263404</v>
      </c>
      <c r="O79" s="8"/>
      <c r="P79" s="234">
        <f t="shared" ref="P79:P85" si="138">P52</f>
        <v>16.052958413816011</v>
      </c>
      <c r="Q79" s="234">
        <f t="shared" ref="Q79:V79" si="139">Q52</f>
        <v>16.55163683590963</v>
      </c>
      <c r="R79" s="234">
        <f t="shared" si="139"/>
        <v>15.597640283864223</v>
      </c>
      <c r="S79" s="234">
        <f t="shared" si="139"/>
        <v>15.867887915333711</v>
      </c>
      <c r="T79" s="234">
        <f t="shared" si="139"/>
        <v>18.133418197648453</v>
      </c>
      <c r="U79" s="234">
        <f t="shared" si="139"/>
        <v>22.695216888350849</v>
      </c>
      <c r="V79" s="234">
        <f t="shared" si="139"/>
        <v>28.824995368799804</v>
      </c>
      <c r="W79" s="8"/>
      <c r="X79" s="234">
        <f t="shared" ref="X79:X85" si="140">X52</f>
        <v>16.052958413816011</v>
      </c>
      <c r="Y79" s="234">
        <f t="shared" ref="Y79:AD79" si="141">Y52</f>
        <v>16.55163683590963</v>
      </c>
      <c r="Z79" s="234">
        <f t="shared" si="141"/>
        <v>15.597640283864223</v>
      </c>
      <c r="AA79" s="234">
        <f t="shared" si="141"/>
        <v>15.867887915333711</v>
      </c>
      <c r="AB79" s="234">
        <f t="shared" si="141"/>
        <v>17.226747287766027</v>
      </c>
      <c r="AC79" s="234">
        <f t="shared" si="141"/>
        <v>20.48243324173664</v>
      </c>
      <c r="AD79" s="234">
        <f t="shared" si="141"/>
        <v>24.713830404324728</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4.599351272685074</v>
      </c>
      <c r="L80" s="234">
        <f t="shared" si="127"/>
        <v>5.2565094643927388</v>
      </c>
      <c r="M80" s="234">
        <f t="shared" si="127"/>
        <v>6.5788822090659522</v>
      </c>
      <c r="N80" s="234">
        <f t="shared" si="127"/>
        <v>8.3557804334332335</v>
      </c>
      <c r="O80" s="8"/>
      <c r="P80" s="234">
        <f t="shared" si="138"/>
        <v>5.3540695863437202</v>
      </c>
      <c r="Q80" s="234">
        <f t="shared" ref="Q80:V80" si="143">Q53</f>
        <v>5.5203915130734007</v>
      </c>
      <c r="R80" s="234">
        <f t="shared" si="143"/>
        <v>5.2022094189625063</v>
      </c>
      <c r="S80" s="234">
        <f t="shared" si="143"/>
        <v>5.292343871885957</v>
      </c>
      <c r="T80" s="234">
        <f t="shared" si="143"/>
        <v>6.0479557951712319</v>
      </c>
      <c r="U80" s="234">
        <f t="shared" si="143"/>
        <v>7.5694315879379781</v>
      </c>
      <c r="V80" s="234">
        <f t="shared" si="143"/>
        <v>9.6138684878024918</v>
      </c>
      <c r="W80" s="8"/>
      <c r="X80" s="234">
        <f t="shared" si="140"/>
        <v>5.3540695863437202</v>
      </c>
      <c r="Y80" s="234">
        <f t="shared" ref="Y80:AD80" si="144">Y53</f>
        <v>5.5203915130734007</v>
      </c>
      <c r="Z80" s="234">
        <f t="shared" si="144"/>
        <v>5.2022094189625063</v>
      </c>
      <c r="AA80" s="234">
        <f t="shared" si="144"/>
        <v>5.292343871885957</v>
      </c>
      <c r="AB80" s="234">
        <f t="shared" si="144"/>
        <v>5.7455580054126703</v>
      </c>
      <c r="AC80" s="234">
        <f t="shared" si="144"/>
        <v>6.8314120081140244</v>
      </c>
      <c r="AD80" s="234">
        <f t="shared" si="144"/>
        <v>8.2426904947296595</v>
      </c>
      <c r="AI80" s="186" t="s">
        <v>475</v>
      </c>
      <c r="AJ80" s="186">
        <f>SUM(AJ77:AJ78)</f>
        <v>196.08808590299864</v>
      </c>
      <c r="AK80" s="186">
        <f>SUM(AK77:AK78)</f>
        <v>190.52634094125142</v>
      </c>
      <c r="AL80" s="186">
        <f>SUM(AL77:AL78)</f>
        <v>221.50105753686043</v>
      </c>
      <c r="AM80" s="186">
        <f>SUM(AM77:AM78)</f>
        <v>277.22376923122158</v>
      </c>
      <c r="AN80" s="186">
        <f>SUM(AN77:AN78)</f>
        <v>352.09947115829715</v>
      </c>
      <c r="AO80" s="186"/>
      <c r="AP80" s="186">
        <f>SUM(AP77:AP78)</f>
        <v>205.11287160728546</v>
      </c>
      <c r="AQ80" s="186">
        <f>SUM(AQ77:AQ78)</f>
        <v>213.13632011763139</v>
      </c>
      <c r="AR80" s="186">
        <f>SUM(AR77:AR78)</f>
        <v>247.78684182113855</v>
      </c>
      <c r="AS80" s="186">
        <f>SUM(AS77:AS78)</f>
        <v>310.12223155695438</v>
      </c>
      <c r="AT80" s="186">
        <f>SUM(AT77:AT78)</f>
        <v>393.88351882107281</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3.1485781076490547</v>
      </c>
      <c r="L81" s="234">
        <f t="shared" si="127"/>
        <v>3.598448920509377</v>
      </c>
      <c r="M81" s="234">
        <f t="shared" si="127"/>
        <v>4.5037056898187569</v>
      </c>
      <c r="N81" s="234">
        <f t="shared" si="127"/>
        <v>5.7201169872096482</v>
      </c>
      <c r="O81" s="8"/>
      <c r="P81" s="234">
        <f t="shared" si="138"/>
        <v>3.2275506965029748</v>
      </c>
      <c r="Q81" s="234">
        <f t="shared" ref="Q81:V81" si="146">Q54</f>
        <v>3.3278132055725829</v>
      </c>
      <c r="R81" s="234">
        <f t="shared" si="146"/>
        <v>3.1360060534799454</v>
      </c>
      <c r="S81" s="234">
        <f t="shared" si="146"/>
        <v>3.1903410806252803</v>
      </c>
      <c r="T81" s="234">
        <f t="shared" si="146"/>
        <v>3.6458405376188483</v>
      </c>
      <c r="U81" s="234">
        <f t="shared" si="146"/>
        <v>4.5630195498569375</v>
      </c>
      <c r="V81" s="234">
        <f t="shared" si="146"/>
        <v>5.7954509991874659</v>
      </c>
      <c r="W81" s="8"/>
      <c r="X81" s="234">
        <f t="shared" si="140"/>
        <v>3.2275506965029748</v>
      </c>
      <c r="Y81" s="234">
        <f t="shared" ref="Y81:AD81" si="147">Y54</f>
        <v>3.3278132055725829</v>
      </c>
      <c r="Z81" s="234">
        <f t="shared" si="147"/>
        <v>3.1360060534799454</v>
      </c>
      <c r="AA81" s="234">
        <f t="shared" si="147"/>
        <v>3.1903410806252803</v>
      </c>
      <c r="AB81" s="234">
        <f t="shared" si="147"/>
        <v>3.4635485107379056</v>
      </c>
      <c r="AC81" s="234">
        <f t="shared" si="147"/>
        <v>4.1181251437458855</v>
      </c>
      <c r="AD81" s="234">
        <f t="shared" si="147"/>
        <v>4.9688748004283525</v>
      </c>
      <c r="AE81" s="186"/>
      <c r="AF81" s="186"/>
      <c r="AG81" s="186"/>
      <c r="AH81" s="186"/>
      <c r="AI81" s="185" t="s">
        <v>474</v>
      </c>
      <c r="AJ81" s="190">
        <f>AJ78/AJ80</f>
        <v>0.11822958726748588</v>
      </c>
      <c r="AK81" s="190">
        <f>AK78/AK80</f>
        <v>0.11822958726748588</v>
      </c>
      <c r="AL81" s="190">
        <f>AL78/AL80</f>
        <v>0.11822958726748589</v>
      </c>
      <c r="AM81" s="190">
        <f>AM78/AM80</f>
        <v>0.11822958726748589</v>
      </c>
      <c r="AN81" s="190">
        <f>AN78/AN80</f>
        <v>0.11822958726748586</v>
      </c>
      <c r="AO81" s="190"/>
      <c r="AP81" s="190">
        <f>AP78/AP80</f>
        <v>0.11510608199714911</v>
      </c>
      <c r="AQ81" s="190">
        <f>AQ78/AQ80</f>
        <v>0.10568752730945286</v>
      </c>
      <c r="AR81" s="190">
        <f>AR78/AR80</f>
        <v>0.10568752730945284</v>
      </c>
      <c r="AS81" s="190">
        <f>AS78/AS80</f>
        <v>0.10568752730945287</v>
      </c>
      <c r="AT81" s="190">
        <f>AT78/AT80</f>
        <v>0.10568752730945284</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126.21875060645537</v>
      </c>
      <c r="L82" s="234">
        <f t="shared" si="127"/>
        <v>144.25296477938497</v>
      </c>
      <c r="M82" s="234">
        <f t="shared" si="127"/>
        <v>180.54248166406555</v>
      </c>
      <c r="N82" s="234">
        <f t="shared" si="127"/>
        <v>229.30541811695687</v>
      </c>
      <c r="O82" s="8"/>
      <c r="P82" s="234">
        <f>P55</f>
        <v>106.02579012712634</v>
      </c>
      <c r="Q82" s="234">
        <f t="shared" ref="Q82:V82" si="149">Q55</f>
        <v>109.31943684063926</v>
      </c>
      <c r="R82" s="234">
        <f t="shared" si="149"/>
        <v>103.01852733836863</v>
      </c>
      <c r="S82" s="234">
        <f t="shared" si="149"/>
        <v>104.80344560190045</v>
      </c>
      <c r="T82" s="234">
        <f t="shared" si="149"/>
        <v>119.76670857482507</v>
      </c>
      <c r="U82" s="234">
        <f t="shared" si="149"/>
        <v>149.89625218383003</v>
      </c>
      <c r="V82" s="234">
        <f t="shared" si="149"/>
        <v>190.38191158319069</v>
      </c>
      <c r="W82" s="8"/>
      <c r="X82" s="234">
        <f t="shared" si="140"/>
        <v>106.02579012712634</v>
      </c>
      <c r="Y82" s="234">
        <f t="shared" ref="Y82:AD82" si="150">Y55</f>
        <v>109.31943684063926</v>
      </c>
      <c r="Z82" s="234">
        <f t="shared" si="150"/>
        <v>103.01852733836863</v>
      </c>
      <c r="AA82" s="234">
        <f t="shared" si="150"/>
        <v>104.80344560190045</v>
      </c>
      <c r="AB82" s="234">
        <f t="shared" si="150"/>
        <v>113.77837314608382</v>
      </c>
      <c r="AC82" s="234">
        <f t="shared" si="150"/>
        <v>135.2813675959066</v>
      </c>
      <c r="AD82" s="234">
        <f t="shared" si="150"/>
        <v>163.22869144363813</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38.652180590315581</v>
      </c>
      <c r="L83" s="234">
        <f t="shared" si="127"/>
        <v>44.174828371784372</v>
      </c>
      <c r="M83" s="234">
        <f t="shared" si="127"/>
        <v>55.287828250347907</v>
      </c>
      <c r="N83" s="234">
        <f t="shared" si="127"/>
        <v>70.220584412448929</v>
      </c>
      <c r="O83" s="8"/>
      <c r="P83" s="234">
        <f t="shared" si="138"/>
        <v>37.255081911772038</v>
      </c>
      <c r="Q83" s="234">
        <f t="shared" ref="Q83:V83" si="152">Q56</f>
        <v>38.412395410244791</v>
      </c>
      <c r="R83" s="234">
        <f t="shared" si="152"/>
        <v>36.198397293896896</v>
      </c>
      <c r="S83" s="234">
        <f t="shared" si="152"/>
        <v>36.825577492544454</v>
      </c>
      <c r="T83" s="234">
        <f t="shared" si="152"/>
        <v>42.083332111069758</v>
      </c>
      <c r="U83" s="234">
        <f t="shared" si="152"/>
        <v>52.670177196326087</v>
      </c>
      <c r="V83" s="234">
        <f t="shared" si="152"/>
        <v>66.895928830591842</v>
      </c>
      <c r="W83" s="8"/>
      <c r="X83" s="234">
        <f t="shared" si="140"/>
        <v>37.255081911772038</v>
      </c>
      <c r="Y83" s="234">
        <f t="shared" ref="Y83:AD83" si="153">Y56</f>
        <v>38.412395410244791</v>
      </c>
      <c r="Z83" s="234">
        <f t="shared" si="153"/>
        <v>36.198397293896896</v>
      </c>
      <c r="AA83" s="234">
        <f t="shared" si="153"/>
        <v>36.825577492544454</v>
      </c>
      <c r="AB83" s="234">
        <f t="shared" si="153"/>
        <v>39.979165505516271</v>
      </c>
      <c r="AC83" s="234">
        <f t="shared" si="153"/>
        <v>47.534834919684293</v>
      </c>
      <c r="AD83" s="234">
        <f t="shared" si="153"/>
        <v>57.354896981128668</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2.1828192742056824</v>
      </c>
      <c r="L84" s="234">
        <f t="shared" si="127"/>
        <v>2.4947018598174178</v>
      </c>
      <c r="M84" s="234">
        <f t="shared" si="127"/>
        <v>3.1222905225706836</v>
      </c>
      <c r="N84" s="234">
        <f t="shared" si="127"/>
        <v>3.9655937326310928</v>
      </c>
      <c r="O84" s="8"/>
      <c r="P84" s="234">
        <f t="shared" si="138"/>
        <v>1.3711094818814338</v>
      </c>
      <c r="Q84" s="234">
        <f t="shared" ref="Q84:V84" si="155">Q57</f>
        <v>1.4137024230276445</v>
      </c>
      <c r="R84" s="234">
        <f t="shared" si="155"/>
        <v>1.3322200143355563</v>
      </c>
      <c r="S84" s="234">
        <f t="shared" si="155"/>
        <v>1.3553023073566923</v>
      </c>
      <c r="T84" s="234">
        <f t="shared" si="155"/>
        <v>1.5488049609795804</v>
      </c>
      <c r="U84" s="234">
        <f t="shared" si="155"/>
        <v>1.9384356619395497</v>
      </c>
      <c r="V84" s="234">
        <f t="shared" si="155"/>
        <v>2.4619900859728725</v>
      </c>
      <c r="W84" s="8"/>
      <c r="X84" s="234">
        <f t="shared" si="140"/>
        <v>1.3711094818814338</v>
      </c>
      <c r="Y84" s="234">
        <f t="shared" ref="Y84:AD84" si="156">Y57</f>
        <v>1.4137024230276445</v>
      </c>
      <c r="Z84" s="234">
        <f t="shared" si="156"/>
        <v>1.3322200143355563</v>
      </c>
      <c r="AA84" s="234">
        <f t="shared" si="156"/>
        <v>1.3553023073566923</v>
      </c>
      <c r="AB84" s="234">
        <f t="shared" si="156"/>
        <v>1.4713647129306011</v>
      </c>
      <c r="AC84" s="234">
        <f t="shared" si="156"/>
        <v>1.7494381849004434</v>
      </c>
      <c r="AD84" s="234">
        <f t="shared" si="156"/>
        <v>2.1108487499609914</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0.62534362914961472</v>
      </c>
      <c r="L85" s="234">
        <f t="shared" si="127"/>
        <v>0.71469311871098928</v>
      </c>
      <c r="M85" s="234">
        <f t="shared" si="127"/>
        <v>0.89448746843886351</v>
      </c>
      <c r="N85" s="234">
        <f t="shared" si="127"/>
        <v>1.1360806667784731</v>
      </c>
      <c r="O85" s="8"/>
      <c r="P85" s="234">
        <f t="shared" si="138"/>
        <v>1.219348283935394</v>
      </c>
      <c r="Q85" s="234">
        <f t="shared" ref="Q85:V85" si="158">Q58</f>
        <v>1.257226827101128</v>
      </c>
      <c r="R85" s="234">
        <f t="shared" si="158"/>
        <v>1.1847632955432508</v>
      </c>
      <c r="S85" s="234">
        <f t="shared" si="158"/>
        <v>1.2052907258881969</v>
      </c>
      <c r="T85" s="234">
        <f t="shared" si="158"/>
        <v>1.3773755460648083</v>
      </c>
      <c r="U85" s="234">
        <f t="shared" si="158"/>
        <v>1.7238799885343898</v>
      </c>
      <c r="V85" s="234">
        <f t="shared" si="158"/>
        <v>2.1894848121665706</v>
      </c>
      <c r="W85" s="8"/>
      <c r="X85" s="234">
        <f t="shared" si="140"/>
        <v>1.219348283935394</v>
      </c>
      <c r="Y85" s="234">
        <f t="shared" ref="Y85:AD85" si="159">Y58</f>
        <v>1.257226827101128</v>
      </c>
      <c r="Z85" s="234">
        <f t="shared" si="159"/>
        <v>1.1847632955432508</v>
      </c>
      <c r="AA85" s="234">
        <f t="shared" si="159"/>
        <v>1.2052907258881969</v>
      </c>
      <c r="AB85" s="234">
        <f t="shared" si="159"/>
        <v>1.3085067687615677</v>
      </c>
      <c r="AC85" s="234">
        <f t="shared" si="159"/>
        <v>1.5558016896522866</v>
      </c>
      <c r="AD85" s="234">
        <f t="shared" si="159"/>
        <v>1.8772095408313132</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22.91401044239953</v>
      </c>
      <c r="L86" s="234">
        <f t="shared" si="161"/>
        <v>26.187978611894653</v>
      </c>
      <c r="M86" s="234">
        <f t="shared" si="161"/>
        <v>32.776051816944083</v>
      </c>
      <c r="N86" s="234">
        <f t="shared" si="161"/>
        <v>41.628575152145515</v>
      </c>
      <c r="O86" s="8"/>
      <c r="P86" s="234">
        <f>P59</f>
        <v>23.183413464382845</v>
      </c>
      <c r="Q86" s="234">
        <f t="shared" ref="Q86:V86" si="162">Q59</f>
        <v>23.903596482810922</v>
      </c>
      <c r="R86" s="234">
        <f t="shared" si="162"/>
        <v>22.525850653068453</v>
      </c>
      <c r="S86" s="234">
        <f t="shared" si="162"/>
        <v>22.916137752593674</v>
      </c>
      <c r="T86" s="234">
        <f t="shared" si="162"/>
        <v>26.187978611894653</v>
      </c>
      <c r="U86" s="234">
        <f t="shared" si="162"/>
        <v>32.776051816944083</v>
      </c>
      <c r="V86" s="234">
        <f t="shared" si="162"/>
        <v>41.628575152145515</v>
      </c>
      <c r="W86" s="8"/>
      <c r="X86" s="234">
        <f>X59</f>
        <v>23.183413464382845</v>
      </c>
      <c r="Y86" s="234">
        <f>Y59</f>
        <v>23.903596482810922</v>
      </c>
      <c r="Z86" s="234">
        <f t="shared" ref="Z86:AD86" si="163">Z59</f>
        <v>22.525850653068453</v>
      </c>
      <c r="AA86" s="234">
        <f t="shared" si="163"/>
        <v>22.916137752593674</v>
      </c>
      <c r="AB86" s="234">
        <f t="shared" si="163"/>
        <v>35.953632558142942</v>
      </c>
      <c r="AC86" s="234">
        <f t="shared" si="163"/>
        <v>56.609704264836097</v>
      </c>
      <c r="AD86" s="234">
        <f t="shared" si="163"/>
        <v>85.909486695022821</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26.142802822919457</v>
      </c>
      <c r="L87" s="234">
        <f t="shared" si="165"/>
        <v>29.878102870843446</v>
      </c>
      <c r="M87" s="234">
        <f t="shared" si="165"/>
        <v>37.394495482058929</v>
      </c>
      <c r="N87" s="234">
        <f t="shared" si="165"/>
        <v>47.494419832675106</v>
      </c>
      <c r="O87" s="8"/>
      <c r="P87" s="234">
        <f>P47</f>
        <v>26.450167179818607</v>
      </c>
      <c r="Q87" s="234">
        <f t="shared" ref="Q87:V87" si="166">Q47</f>
        <v>27.271859436409219</v>
      </c>
      <c r="R87" s="234">
        <f t="shared" si="166"/>
        <v>25.699947790546279</v>
      </c>
      <c r="S87" s="234">
        <f t="shared" si="166"/>
        <v>26.145257600191599</v>
      </c>
      <c r="T87" s="234">
        <f t="shared" si="166"/>
        <v>29.878102870843446</v>
      </c>
      <c r="U87" s="234">
        <f t="shared" si="166"/>
        <v>37.394495482058929</v>
      </c>
      <c r="V87" s="234">
        <f t="shared" si="166"/>
        <v>47.494419832675106</v>
      </c>
      <c r="W87" s="8"/>
      <c r="X87" s="234">
        <f>X47</f>
        <v>26.450167179818607</v>
      </c>
      <c r="Y87" s="234">
        <f>Y47</f>
        <v>27.271859436409219</v>
      </c>
      <c r="Z87" s="234">
        <f t="shared" ref="Z87:AD87" si="167">Z47</f>
        <v>25.699947790546279</v>
      </c>
      <c r="AA87" s="234">
        <f t="shared" si="167"/>
        <v>26.145257600191599</v>
      </c>
      <c r="AB87" s="234">
        <f t="shared" si="167"/>
        <v>30.201495200861519</v>
      </c>
      <c r="AC87" s="234">
        <f t="shared" si="167"/>
        <v>38.183753471374217</v>
      </c>
      <c r="AD87" s="234">
        <f t="shared" si="167"/>
        <v>48.960794459299763</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81.526335184002576</v>
      </c>
      <c r="L88" s="234">
        <f t="shared" si="169"/>
        <v>83.443406875956384</v>
      </c>
      <c r="M88" s="234">
        <f t="shared" si="169"/>
        <v>93.161215345893353</v>
      </c>
      <c r="N88" s="234">
        <f t="shared" si="169"/>
        <v>109.80138658079062</v>
      </c>
      <c r="O88" s="8"/>
      <c r="P88" s="234">
        <f>F104</f>
        <v>82</v>
      </c>
      <c r="Q88" s="234">
        <f t="shared" ref="Q88:V88" si="170">G104</f>
        <v>82</v>
      </c>
      <c r="R88" s="234">
        <f t="shared" si="170"/>
        <v>82</v>
      </c>
      <c r="S88" s="234">
        <f t="shared" si="170"/>
        <v>86.036801673044508</v>
      </c>
      <c r="T88" s="234">
        <f t="shared" si="170"/>
        <v>76.525600127976475</v>
      </c>
      <c r="U88" s="234">
        <f t="shared" si="170"/>
        <v>81.526335184002576</v>
      </c>
      <c r="V88" s="234">
        <f t="shared" si="170"/>
        <v>83.443406875956384</v>
      </c>
      <c r="W88" s="8"/>
      <c r="X88" s="234">
        <f>P88</f>
        <v>82</v>
      </c>
      <c r="Y88" s="234">
        <f>Q88</f>
        <v>82</v>
      </c>
      <c r="Z88" s="234">
        <f t="shared" ref="Z88:AD88" si="171">R88</f>
        <v>82</v>
      </c>
      <c r="AA88" s="234">
        <f t="shared" si="171"/>
        <v>86.036801673044508</v>
      </c>
      <c r="AB88" s="234">
        <f t="shared" si="171"/>
        <v>76.525600127976475</v>
      </c>
      <c r="AC88" s="234">
        <f t="shared" si="171"/>
        <v>81.526335184002576</v>
      </c>
      <c r="AD88" s="234">
        <f t="shared" si="171"/>
        <v>83.443406875956384</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348.11092217856554</v>
      </c>
      <c r="L89" s="79">
        <f t="shared" ref="L89:N89" si="173">SUM(L76:L88)</f>
        <v>387.58850082117527</v>
      </c>
      <c r="M89" s="79">
        <f t="shared" si="173"/>
        <v>473.81966580338758</v>
      </c>
      <c r="N89" s="79">
        <f t="shared" si="173"/>
        <v>593.27233667176802</v>
      </c>
      <c r="O89" s="79"/>
      <c r="P89" s="79">
        <f t="shared" ref="P89:V89" si="174">SUM(P76:P88)</f>
        <v>328.38479800799189</v>
      </c>
      <c r="Q89" s="79">
        <f t="shared" si="174"/>
        <v>336.52179184044923</v>
      </c>
      <c r="R89" s="79">
        <f t="shared" si="174"/>
        <v>321.39646211465293</v>
      </c>
      <c r="S89" s="79">
        <f t="shared" si="174"/>
        <v>330.04256071726019</v>
      </c>
      <c r="T89" s="79">
        <f t="shared" si="174"/>
        <v>354.84181229587432</v>
      </c>
      <c r="U89" s="79">
        <f t="shared" si="174"/>
        <v>429.85816814828246</v>
      </c>
      <c r="V89" s="79">
        <f t="shared" si="174"/>
        <v>525.85660439664866</v>
      </c>
      <c r="W89" s="79"/>
      <c r="X89" s="79">
        <f t="shared" ref="X89:AD89" si="175">SUM(X76:X88)</f>
        <v>328.38479800799189</v>
      </c>
      <c r="Y89" s="79">
        <f t="shared" si="175"/>
        <v>336.52179184044923</v>
      </c>
      <c r="Z89" s="79">
        <f t="shared" si="175"/>
        <v>321.39646211465293</v>
      </c>
      <c r="AA89" s="79">
        <f t="shared" si="175"/>
        <v>330.04256071726019</v>
      </c>
      <c r="AB89" s="79">
        <f t="shared" si="175"/>
        <v>354.84181229587432</v>
      </c>
      <c r="AC89" s="79">
        <f t="shared" si="175"/>
        <v>429.85816814828246</v>
      </c>
      <c r="AD89" s="79">
        <f t="shared" si="175"/>
        <v>525.85660439664855</v>
      </c>
    </row>
    <row r="90" spans="1:46">
      <c r="A90" s="185" t="s">
        <v>16</v>
      </c>
      <c r="N90" s="185">
        <f>N89/F89</f>
        <v>1.8779045747922374</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46.18259757022156</v>
      </c>
      <c r="L92" s="10">
        <f t="shared" si="179"/>
        <v>51.450847475951299</v>
      </c>
      <c r="M92" s="10">
        <f t="shared" si="179"/>
        <v>64.394265318802397</v>
      </c>
      <c r="N92" s="10">
        <f t="shared" si="179"/>
        <v>81.786590043318284</v>
      </c>
      <c r="P92" s="10">
        <f>P76/P63</f>
        <v>45.547855670926104</v>
      </c>
      <c r="Q92" s="10">
        <f t="shared" ref="Q92:V92" si="180">Q76/Q63</f>
        <v>48.177133793746961</v>
      </c>
      <c r="R92" s="10">
        <f t="shared" si="180"/>
        <v>44.255958941812857</v>
      </c>
      <c r="S92" s="10">
        <f t="shared" si="180"/>
        <v>46.18259757022156</v>
      </c>
      <c r="T92" s="10">
        <f t="shared" si="180"/>
        <v>51.450847475951299</v>
      </c>
      <c r="U92" s="10">
        <f t="shared" si="180"/>
        <v>64.394265318802397</v>
      </c>
      <c r="V92" s="10">
        <f t="shared" si="180"/>
        <v>81.786590043318284</v>
      </c>
      <c r="W92" s="285"/>
      <c r="X92" s="10">
        <f>P92</f>
        <v>45.547855670926104</v>
      </c>
      <c r="Y92" s="10">
        <f t="shared" ref="Y92:AA92" si="181">Q92</f>
        <v>48.177133793746961</v>
      </c>
      <c r="Z92" s="10">
        <f t="shared" si="181"/>
        <v>44.255958941812857</v>
      </c>
      <c r="AA92" s="10">
        <f t="shared" si="181"/>
        <v>46.18259757022156</v>
      </c>
      <c r="AB92" s="10">
        <f t="shared" ref="AB92:AD92" si="182">AB76/AB63</f>
        <v>51.450847475951299</v>
      </c>
      <c r="AC92" s="10">
        <f t="shared" si="182"/>
        <v>64.394265318802397</v>
      </c>
      <c r="AD92" s="10">
        <f t="shared" si="182"/>
        <v>81.786590043318284</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3.5438771031743235</v>
      </c>
      <c r="L93" s="24">
        <f t="shared" si="187"/>
        <v>4.0502284842021643</v>
      </c>
      <c r="M93" s="24">
        <f t="shared" si="187"/>
        <v>5.0691388073907069</v>
      </c>
      <c r="N93" s="24">
        <f t="shared" si="187"/>
        <v>6.4382686169366741</v>
      </c>
      <c r="P93" s="10">
        <f t="shared" ref="P93:V100" si="188">P77/P64</f>
        <v>3.8580863992004506</v>
      </c>
      <c r="Q93" s="10">
        <f t="shared" si="188"/>
        <v>3.9779404514613912</v>
      </c>
      <c r="R93" s="10">
        <f t="shared" si="188"/>
        <v>3.7486575550464352</v>
      </c>
      <c r="S93" s="10">
        <f t="shared" si="188"/>
        <v>3.8136115384501394</v>
      </c>
      <c r="T93" s="10">
        <f t="shared" si="188"/>
        <v>4.3580935249386794</v>
      </c>
      <c r="U93" s="10">
        <f t="shared" si="188"/>
        <v>5.4544530264584763</v>
      </c>
      <c r="V93" s="10">
        <f t="shared" si="188"/>
        <v>6.9276528177927617</v>
      </c>
      <c r="W93" s="285"/>
      <c r="X93" s="10">
        <f t="shared" ref="X93:X101" si="189">P93</f>
        <v>3.8580863992004506</v>
      </c>
      <c r="Y93" s="10">
        <f t="shared" ref="Y93:Y101" si="190">Q93</f>
        <v>3.9779404514613912</v>
      </c>
      <c r="Z93" s="10">
        <f t="shared" ref="Z93:Z101" si="191">R93</f>
        <v>3.7486575550464352</v>
      </c>
      <c r="AA93" s="10">
        <f t="shared" ref="AA93:AA101" si="192">S93</f>
        <v>3.8136115384501394</v>
      </c>
      <c r="AB93" s="10">
        <f t="shared" ref="AB93:AD93" si="193">AB77/AB64</f>
        <v>4.1401888486917455</v>
      </c>
      <c r="AC93" s="10">
        <f t="shared" si="193"/>
        <v>4.9226438563787758</v>
      </c>
      <c r="AD93" s="10">
        <f t="shared" si="193"/>
        <v>5.9395963346550689</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0.97346238082083314</v>
      </c>
      <c r="L94" s="24">
        <f t="shared" si="194"/>
        <v>1.1125512957456096</v>
      </c>
      <c r="M94" s="24">
        <f t="shared" si="194"/>
        <v>1.3924342714181026</v>
      </c>
      <c r="N94" s="24">
        <f t="shared" si="194"/>
        <v>1.7685185218735087</v>
      </c>
      <c r="P94" s="10">
        <f t="shared" si="188"/>
        <v>0.95912192612469627</v>
      </c>
      <c r="Q94" s="10">
        <f t="shared" si="188"/>
        <v>0.98891664659837608</v>
      </c>
      <c r="R94" s="10">
        <f t="shared" si="188"/>
        <v>0.9319178687452786</v>
      </c>
      <c r="S94" s="10">
        <f t="shared" si="188"/>
        <v>0.94806445195716627</v>
      </c>
      <c r="T94" s="10">
        <f t="shared" si="188"/>
        <v>1.0834239110707844</v>
      </c>
      <c r="U94" s="10">
        <f t="shared" si="188"/>
        <v>1.355979351260175</v>
      </c>
      <c r="V94" s="10">
        <f t="shared" si="188"/>
        <v>1.7222174483965862</v>
      </c>
      <c r="W94" s="285"/>
      <c r="X94" s="10">
        <f t="shared" si="189"/>
        <v>0.95912192612469627</v>
      </c>
      <c r="Y94" s="10">
        <f t="shared" si="190"/>
        <v>0.98891664659837608</v>
      </c>
      <c r="Z94" s="10">
        <f t="shared" si="191"/>
        <v>0.9319178687452786</v>
      </c>
      <c r="AA94" s="10">
        <f t="shared" si="192"/>
        <v>0.94806445195716627</v>
      </c>
      <c r="AB94" s="10">
        <f t="shared" ref="AB94:AD94" si="195">AB78/AB65</f>
        <v>1.0292527155172453</v>
      </c>
      <c r="AC94" s="10">
        <f t="shared" si="195"/>
        <v>1.2237713645123078</v>
      </c>
      <c r="AD94" s="10">
        <f t="shared" si="195"/>
        <v>1.4765861848190227</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3.2021294527239688</v>
      </c>
      <c r="L95" s="24">
        <f t="shared" si="196"/>
        <v>3.6596517153228549</v>
      </c>
      <c r="M95" s="24">
        <f t="shared" si="196"/>
        <v>4.5803051862471369</v>
      </c>
      <c r="N95" s="24">
        <f t="shared" si="196"/>
        <v>5.8174053339420286</v>
      </c>
      <c r="P95" s="10">
        <f t="shared" si="188"/>
        <v>3.2060419415782513</v>
      </c>
      <c r="Q95" s="10">
        <f t="shared" si="188"/>
        <v>3.3056362901947787</v>
      </c>
      <c r="R95" s="10">
        <f t="shared" si="188"/>
        <v>3.1151073621844585</v>
      </c>
      <c r="S95" s="10">
        <f t="shared" si="188"/>
        <v>3.1690802946974879</v>
      </c>
      <c r="T95" s="10">
        <f t="shared" si="188"/>
        <v>3.6215442529150232</v>
      </c>
      <c r="U95" s="10">
        <f t="shared" si="188"/>
        <v>4.5326110827425596</v>
      </c>
      <c r="V95" s="10">
        <f t="shared" si="188"/>
        <v>5.7568294725434912</v>
      </c>
      <c r="W95" s="285"/>
      <c r="X95" s="10">
        <f t="shared" si="189"/>
        <v>3.2060419415782513</v>
      </c>
      <c r="Y95" s="10">
        <f t="shared" si="190"/>
        <v>3.3056362901947787</v>
      </c>
      <c r="Z95" s="10">
        <f t="shared" si="191"/>
        <v>3.1151073621844585</v>
      </c>
      <c r="AA95" s="10">
        <f t="shared" si="192"/>
        <v>3.1690802946974879</v>
      </c>
      <c r="AB95" s="10">
        <f t="shared" ref="AB95:AD95" si="197">AB79/AB66</f>
        <v>3.4404670402692714</v>
      </c>
      <c r="AC95" s="10">
        <f t="shared" si="197"/>
        <v>4.0906815021751601</v>
      </c>
      <c r="AD95" s="10">
        <f t="shared" si="197"/>
        <v>4.935761669021975</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0.58077321340944388</v>
      </c>
      <c r="L96" s="24">
        <f t="shared" si="196"/>
        <v>0.66375445404288413</v>
      </c>
      <c r="M96" s="24">
        <f t="shared" si="196"/>
        <v>0.83073423504155852</v>
      </c>
      <c r="N96" s="24">
        <f t="shared" si="196"/>
        <v>1.0551082457408674</v>
      </c>
      <c r="P96" s="10">
        <f t="shared" si="188"/>
        <v>0.67607364911341206</v>
      </c>
      <c r="Q96" s="10">
        <f t="shared" si="188"/>
        <v>0.69707559354433934</v>
      </c>
      <c r="R96" s="10">
        <f t="shared" si="188"/>
        <v>0.65689783231449317</v>
      </c>
      <c r="S96" s="10">
        <f t="shared" si="188"/>
        <v>0.66827936696137702</v>
      </c>
      <c r="T96" s="10">
        <f t="shared" si="188"/>
        <v>0.76369264130358394</v>
      </c>
      <c r="U96" s="10">
        <f t="shared" si="188"/>
        <v>0.95581373249694368</v>
      </c>
      <c r="V96" s="10">
        <f t="shared" si="188"/>
        <v>1.213970615403168</v>
      </c>
      <c r="W96" s="285"/>
      <c r="X96" s="10">
        <f t="shared" si="189"/>
        <v>0.67607364911341206</v>
      </c>
      <c r="Y96" s="10">
        <f t="shared" si="190"/>
        <v>0.69707559354433934</v>
      </c>
      <c r="Z96" s="10">
        <f t="shared" si="191"/>
        <v>0.65689783231449317</v>
      </c>
      <c r="AA96" s="10">
        <f t="shared" si="192"/>
        <v>0.66827936696137702</v>
      </c>
      <c r="AB96" s="10">
        <f t="shared" ref="AB96:AD96" si="198">AB80/AB67</f>
        <v>0.72550800923840475</v>
      </c>
      <c r="AC96" s="10">
        <f t="shared" si="198"/>
        <v>0.86262189357849151</v>
      </c>
      <c r="AD96" s="10">
        <f t="shared" si="198"/>
        <v>1.0408280563812911</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0.28920702340251186</v>
      </c>
      <c r="L97" s="24">
        <f t="shared" si="196"/>
        <v>0.33052910411790765</v>
      </c>
      <c r="M97" s="24">
        <f t="shared" si="196"/>
        <v>0.41367984922120216</v>
      </c>
      <c r="N97" s="24">
        <f t="shared" si="196"/>
        <v>0.52541113824241736</v>
      </c>
      <c r="P97" s="10">
        <f t="shared" si="188"/>
        <v>0.29646090962415178</v>
      </c>
      <c r="Q97" s="10">
        <f t="shared" si="188"/>
        <v>0.30567034347508448</v>
      </c>
      <c r="R97" s="10">
        <f t="shared" si="188"/>
        <v>0.28805223980179057</v>
      </c>
      <c r="S97" s="10">
        <f t="shared" si="188"/>
        <v>0.29304308675871432</v>
      </c>
      <c r="T97" s="10">
        <f t="shared" si="188"/>
        <v>0.33488217653658603</v>
      </c>
      <c r="U97" s="10">
        <f t="shared" si="188"/>
        <v>0.41912801798871097</v>
      </c>
      <c r="V97" s="10">
        <f t="shared" si="188"/>
        <v>0.53233080947818723</v>
      </c>
      <c r="W97" s="285"/>
      <c r="X97" s="10">
        <f t="shared" si="189"/>
        <v>0.29646090962415178</v>
      </c>
      <c r="Y97" s="10">
        <f t="shared" si="190"/>
        <v>0.30567034347508448</v>
      </c>
      <c r="Z97" s="10">
        <f t="shared" si="191"/>
        <v>0.28805223980179057</v>
      </c>
      <c r="AA97" s="10">
        <f t="shared" si="192"/>
        <v>0.29304308675871432</v>
      </c>
      <c r="AB97" s="10">
        <f t="shared" ref="AB97:AD97" si="199">AB81/AB68</f>
        <v>0.31813806770975672</v>
      </c>
      <c r="AC97" s="10">
        <f t="shared" si="199"/>
        <v>0.37826303623481156</v>
      </c>
      <c r="AD97" s="10">
        <f t="shared" si="199"/>
        <v>0.45640712777636067</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6.4658673224803351</v>
      </c>
      <c r="L98" s="24">
        <f t="shared" si="196"/>
        <v>7.389714496906362</v>
      </c>
      <c r="M98" s="24">
        <f t="shared" si="196"/>
        <v>9.2487346523574487</v>
      </c>
      <c r="N98" s="24">
        <f t="shared" si="196"/>
        <v>11.746736540698194</v>
      </c>
      <c r="P98" s="10">
        <f t="shared" si="188"/>
        <v>5.4314330353392233</v>
      </c>
      <c r="Q98" s="10">
        <f t="shared" si="188"/>
        <v>5.6001582251733302</v>
      </c>
      <c r="R98" s="10">
        <f t="shared" si="188"/>
        <v>5.2773785695604669</v>
      </c>
      <c r="S98" s="10">
        <f t="shared" si="188"/>
        <v>5.3688154172397251</v>
      </c>
      <c r="T98" s="10">
        <f t="shared" si="188"/>
        <v>6.135345529679018</v>
      </c>
      <c r="U98" s="10">
        <f t="shared" si="188"/>
        <v>7.6788058359066715</v>
      </c>
      <c r="V98" s="10">
        <f t="shared" si="188"/>
        <v>9.7527837582171042</v>
      </c>
      <c r="W98" s="285"/>
      <c r="X98" s="10">
        <f t="shared" si="189"/>
        <v>5.4314330353392233</v>
      </c>
      <c r="Y98" s="10">
        <f t="shared" si="190"/>
        <v>5.6001582251733302</v>
      </c>
      <c r="Z98" s="10">
        <f t="shared" si="191"/>
        <v>5.2773785695604669</v>
      </c>
      <c r="AA98" s="10">
        <f t="shared" si="192"/>
        <v>5.3688154172397251</v>
      </c>
      <c r="AB98" s="10">
        <f t="shared" ref="AB98:AD98" si="200">AB82/AB69</f>
        <v>5.8285782531950678</v>
      </c>
      <c r="AC98" s="10">
        <f t="shared" si="200"/>
        <v>6.9301222669057712</v>
      </c>
      <c r="AD98" s="10">
        <f t="shared" si="200"/>
        <v>8.3617929747013893</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2.1605565501075539</v>
      </c>
      <c r="L99" s="24">
        <f t="shared" si="196"/>
        <v>2.4692582237507468</v>
      </c>
      <c r="M99" s="24">
        <f t="shared" si="196"/>
        <v>3.0904460665135103</v>
      </c>
      <c r="N99" s="24">
        <f t="shared" si="196"/>
        <v>3.9251483690601852</v>
      </c>
      <c r="P99" s="10">
        <f t="shared" si="188"/>
        <v>2.0824623609835862</v>
      </c>
      <c r="Q99" s="10">
        <f t="shared" si="188"/>
        <v>2.147153181047686</v>
      </c>
      <c r="R99" s="10">
        <f t="shared" si="188"/>
        <v>2.0233964341023469</v>
      </c>
      <c r="S99" s="10">
        <f t="shared" si="188"/>
        <v>2.0584541789847988</v>
      </c>
      <c r="T99" s="10">
        <f t="shared" si="188"/>
        <v>2.3523490125083515</v>
      </c>
      <c r="U99" s="10">
        <f t="shared" si="188"/>
        <v>2.9441261682752251</v>
      </c>
      <c r="V99" s="10">
        <f t="shared" si="188"/>
        <v>3.7393087531697242</v>
      </c>
      <c r="W99" s="285"/>
      <c r="X99" s="10">
        <f t="shared" si="189"/>
        <v>2.0824623609835862</v>
      </c>
      <c r="Y99" s="10">
        <f t="shared" si="190"/>
        <v>2.147153181047686</v>
      </c>
      <c r="Z99" s="10">
        <f t="shared" si="191"/>
        <v>2.0233964341023469</v>
      </c>
      <c r="AA99" s="10">
        <f t="shared" si="192"/>
        <v>2.0584541789847988</v>
      </c>
      <c r="AB99" s="10">
        <f t="shared" ref="AB99:AD99" si="201">AB83/AB70</f>
        <v>2.234731561882934</v>
      </c>
      <c r="AC99" s="10">
        <f t="shared" si="201"/>
        <v>2.6570738668683909</v>
      </c>
      <c r="AD99" s="10">
        <f t="shared" si="201"/>
        <v>3.2059898422488913</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0.11861230279784947</v>
      </c>
      <c r="L100" s="24">
        <f t="shared" si="196"/>
        <v>0.13555970294182931</v>
      </c>
      <c r="M100" s="24">
        <f t="shared" si="196"/>
        <v>0.16966226808711651</v>
      </c>
      <c r="N100" s="24">
        <f t="shared" si="196"/>
        <v>0.21548655454275209</v>
      </c>
      <c r="P100" s="10">
        <f t="shared" si="188"/>
        <v>7.450477231703187E-2</v>
      </c>
      <c r="Q100" s="10">
        <f t="shared" si="188"/>
        <v>7.6819231829088244E-2</v>
      </c>
      <c r="R100" s="10">
        <f t="shared" si="188"/>
        <v>7.2391556003291321E-2</v>
      </c>
      <c r="S100" s="10">
        <f t="shared" si="188"/>
        <v>7.3645825635892018E-2</v>
      </c>
      <c r="T100" s="10">
        <f t="shared" si="188"/>
        <v>8.416057397760135E-2</v>
      </c>
      <c r="U100" s="10">
        <f t="shared" si="188"/>
        <v>0.10533273203380124</v>
      </c>
      <c r="V100" s="10">
        <f t="shared" si="188"/>
        <v>0.13378217657024463</v>
      </c>
      <c r="W100" s="285"/>
      <c r="X100" s="10">
        <f t="shared" si="189"/>
        <v>7.450477231703187E-2</v>
      </c>
      <c r="Y100" s="10">
        <f t="shared" si="190"/>
        <v>7.6819231829088244E-2</v>
      </c>
      <c r="Z100" s="10">
        <f t="shared" si="191"/>
        <v>7.2391556003291321E-2</v>
      </c>
      <c r="AA100" s="10">
        <f t="shared" si="192"/>
        <v>7.3645825635892018E-2</v>
      </c>
      <c r="AB100" s="10">
        <f t="shared" ref="AB100:AD100" si="202">AB84/AB71</f>
        <v>7.9952545278721268E-2</v>
      </c>
      <c r="AC100" s="10">
        <f t="shared" si="202"/>
        <v>9.5062790660505603E-2</v>
      </c>
      <c r="AD100" s="10">
        <f t="shared" si="202"/>
        <v>0.11470149363691347</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2.8545357327771033E-2</v>
      </c>
      <c r="L101" s="24">
        <f t="shared" si="196"/>
        <v>3.2623935868743376E-2</v>
      </c>
      <c r="M101" s="24">
        <f t="shared" si="196"/>
        <v>4.0831093852387743E-2</v>
      </c>
      <c r="N101" s="24">
        <f t="shared" si="196"/>
        <v>5.1859213198452506E-2</v>
      </c>
      <c r="P101" s="10">
        <f>P85/P72</f>
        <v>5.5660169624295722E-2</v>
      </c>
      <c r="Q101" s="10">
        <f t="shared" ref="Q101:V101" si="203">Q85/Q72</f>
        <v>5.7389229455274797E-2</v>
      </c>
      <c r="R101" s="10">
        <f t="shared" si="203"/>
        <v>5.4081452250660592E-2</v>
      </c>
      <c r="S101" s="10">
        <f t="shared" si="203"/>
        <v>5.5018477602648663E-2</v>
      </c>
      <c r="T101" s="10">
        <f t="shared" si="203"/>
        <v>6.2873715033157987E-2</v>
      </c>
      <c r="U101" s="10">
        <f t="shared" si="203"/>
        <v>7.8690767714105381E-2</v>
      </c>
      <c r="V101" s="10">
        <f t="shared" si="203"/>
        <v>9.9944451999956718E-2</v>
      </c>
      <c r="W101" s="285"/>
      <c r="X101" s="10">
        <f t="shared" si="189"/>
        <v>5.5660169624295722E-2</v>
      </c>
      <c r="Y101" s="10">
        <f t="shared" si="190"/>
        <v>5.7389229455274797E-2</v>
      </c>
      <c r="Z101" s="10">
        <f t="shared" si="191"/>
        <v>5.4081452250660592E-2</v>
      </c>
      <c r="AA101" s="10">
        <f t="shared" si="192"/>
        <v>5.5018477602648663E-2</v>
      </c>
      <c r="AB101" s="10">
        <f t="shared" ref="AB101:AD101" si="204">AB85/AB72</f>
        <v>5.9730029281500077E-2</v>
      </c>
      <c r="AC101" s="10">
        <f t="shared" si="204"/>
        <v>7.1018417861980099E-2</v>
      </c>
      <c r="AD101" s="10">
        <f t="shared" si="204"/>
        <v>8.568987453346287E-2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22.91401044239953</v>
      </c>
      <c r="L102" s="10">
        <f t="shared" si="206"/>
        <v>26.187978611894653</v>
      </c>
      <c r="M102" s="10">
        <f t="shared" si="206"/>
        <v>32.776051816944083</v>
      </c>
      <c r="N102" s="10">
        <f t="shared" si="206"/>
        <v>41.628575152145515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26.142802822919457</v>
      </c>
      <c r="L103" s="10">
        <f t="shared" si="208"/>
        <v>29.878102870843446</v>
      </c>
      <c r="M103" s="10">
        <f t="shared" si="208"/>
        <v>37.394495482058929</v>
      </c>
      <c r="N103" s="10">
        <f t="shared" si="208"/>
        <v>47.494419832675106</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81.526335184002576</v>
      </c>
      <c r="L104" s="10">
        <f>J104*(1+(J25+L25)/2*((L8/J8)^(1/(L$4-J$4))-1))^(L$4-J$4)</f>
        <v>83.443406875956384</v>
      </c>
      <c r="M104" s="10">
        <f>L104*(1+(L25+M25)/2*((M8/L8)^(1/(M$4-L$4))-1))^(M$4-L$4)</f>
        <v>93.161215345893353</v>
      </c>
      <c r="N104" s="10">
        <f>M104*(1+(M25+N25)/2*((N8/M8)^(1/(N$4-M$4))-1))^(N$4-M$4)</f>
        <v>109.80138658079062</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46.18259757022156</v>
      </c>
      <c r="W111" s="186" cm="1">
        <f t="array" ref="W111">IF(W$110=-1,X111,IF(W$110=99,V111,IF(W$110=0,INDEX($F92:$N92,0,W$108),(INDEX($F92:$N92,0,W$110+1)-INDEX($F92:$N92,0,W$110))/(INDEX($F$4:$N$4,0,W$110+1)-INDEX($F$4:$N$4,0,W$110))+V111)))</f>
        <v>46.767958670858199</v>
      </c>
      <c r="X111" s="186" cm="1">
        <f t="array" ref="X111">IF(X$110=-1,Y111,IF(X$110=99,W111,IF(X$110=0,INDEX($F92:$N92,0,X$108),(INDEX($F92:$N92,0,X$110+1)-INDEX($F92:$N92,0,X$110))/(INDEX($F$4:$N$4,0,X$110+1)-INDEX($F$4:$N$4,0,X$110))+W111)))</f>
        <v>47.353319771494839</v>
      </c>
      <c r="Y111" s="186" cm="1">
        <f t="array" ref="Y111">IF(Y$110=-1,Z111,IF(Y$110=99,X111,IF(Y$110=0,INDEX($F92:$N92,0,Y$108),(INDEX($F92:$N92,0,Y$110+1)-INDEX($F92:$N92,0,Y$110))/(INDEX($F$4:$N$4,0,Y$110+1)-INDEX($F$4:$N$4,0,Y$110))+X111)))</f>
        <v>47.938680872131478</v>
      </c>
      <c r="Z111" s="186" cm="1">
        <f t="array" ref="Z111">IF(Z$110=-1,AA111,IF(Z$110=99,Y111,IF(Z$110=0,INDEX($F92:$N92,0,Z$108),(INDEX($F92:$N92,0,Z$110+1)-INDEX($F92:$N92,0,Z$110))/(INDEX($F$4:$N$4,0,Z$110+1)-INDEX($F$4:$N$4,0,Z$110))+Y111)))</f>
        <v>48.524041972768117</v>
      </c>
      <c r="AA111" s="186" cm="1">
        <f t="array" ref="AA111">IF(AA$110=-1,AB111,IF(AA$110=99,Z111,IF(AA$110=0,INDEX($F92:$N92,0,AA$108),(INDEX($F92:$N92,0,AA$110+1)-INDEX($F92:$N92,0,AA$110))/(INDEX($F$4:$N$4,0,AA$110+1)-INDEX($F$4:$N$4,0,AA$110))+Z111)))</f>
        <v>49.109403073404756</v>
      </c>
      <c r="AB111" s="186" cm="1">
        <f t="array" ref="AB111">IF(AB$110=-1,AC111,IF(AB$110=99,AA111,IF(AB$110=0,INDEX($F92:$N92,0,AB$108),(INDEX($F92:$N92,0,AB$110+1)-INDEX($F92:$N92,0,AB$110))/(INDEX($F$4:$N$4,0,AB$110+1)-INDEX($F$4:$N$4,0,AB$110))+AA111)))</f>
        <v>49.694764174041396</v>
      </c>
      <c r="AC111" s="186" cm="1">
        <f t="array" ref="AC111">IF(AC$110=-1,AD111,IF(AC$110=99,AB111,IF(AC$110=0,INDEX($F92:$N92,0,AC$108),(INDEX($F92:$N92,0,AC$110+1)-INDEX($F92:$N92,0,AC$110))/(INDEX($F$4:$N$4,0,AC$110+1)-INDEX($F$4:$N$4,0,AC$110))+AB111)))</f>
        <v>50.280125274678035</v>
      </c>
      <c r="AD111" s="186" cm="1">
        <f t="array" ref="AD111">IF(AD$110=-1,AE111,IF(AD$110=99,AC111,IF(AD$110=0,INDEX($F92:$N92,0,AD$108),(INDEX($F92:$N92,0,AD$110+1)-INDEX($F92:$N92,0,AD$110))/(INDEX($F$4:$N$4,0,AD$110+1)-INDEX($F$4:$N$4,0,AD$110))+AC111)))</f>
        <v>50.865486375314674</v>
      </c>
      <c r="AE111" s="186" cm="1">
        <f t="array" ref="AE111">IF(AE$110=-1,AF111,IF(AE$110=99,AD111,IF(AE$110=0,INDEX($F92:$N92,0,AE$108),(INDEX($F92:$N92,0,AE$110+1)-INDEX($F92:$N92,0,AE$110))/(INDEX($F$4:$N$4,0,AE$110+1)-INDEX($F$4:$N$4,0,AE$110))+AD111)))</f>
        <v>51.450847475951299</v>
      </c>
      <c r="AF111" s="186" cm="1">
        <f t="array" ref="AF111">IF(AF$110=-1,AG111,IF(AF$110=99,AE111,IF(AF$110=0,INDEX($F92:$N92,0,AF$108),(INDEX($F92:$N92,0,AF$110+1)-INDEX($F92:$N92,0,AF$110))/(INDEX($F$4:$N$4,0,AF$110+1)-INDEX($F$4:$N$4,0,AF$110))+AE111)))</f>
        <v>52.745189260236408</v>
      </c>
      <c r="AG111" s="186" cm="1">
        <f t="array" ref="AG111">IF(AG$110=-1,AH111,IF(AG$110=99,AF111,IF(AG$110=0,INDEX($F92:$N92,0,AG$108),(INDEX($F92:$N92,0,AG$110+1)-INDEX($F92:$N92,0,AG$110))/(INDEX($F$4:$N$4,0,AG$110+1)-INDEX($F$4:$N$4,0,AG$110))+AF111)))</f>
        <v>54.039531044521517</v>
      </c>
      <c r="AH111" s="186" cm="1">
        <f t="array" ref="AH111">IF(AH$110=-1,AI111,IF(AH$110=99,AG111,IF(AH$110=0,INDEX($F92:$N92,0,AH$108),(INDEX($F92:$N92,0,AH$110+1)-INDEX($F92:$N92,0,AH$110))/(INDEX($F$4:$N$4,0,AH$110+1)-INDEX($F$4:$N$4,0,AH$110))+AG111)))</f>
        <v>55.333872828806626</v>
      </c>
      <c r="AI111" s="186" cm="1">
        <f t="array" ref="AI111">IF(AI$110=-1,AJ111,IF(AI$110=99,AH111,IF(AI$110=0,INDEX($F92:$N92,0,AI$108),(INDEX($F92:$N92,0,AI$110+1)-INDEX($F92:$N92,0,AI$110))/(INDEX($F$4:$N$4,0,AI$110+1)-INDEX($F$4:$N$4,0,AI$110))+AH111)))</f>
        <v>56.628214613091735</v>
      </c>
      <c r="AJ111" s="186" cm="1">
        <f t="array" ref="AJ111">IF(AJ$110=-1,AK111,IF(AJ$110=99,AI111,IF(AJ$110=0,INDEX($F92:$N92,0,AJ$108),(INDEX($F92:$N92,0,AJ$110+1)-INDEX($F92:$N92,0,AJ$110))/(INDEX($F$4:$N$4,0,AJ$110+1)-INDEX($F$4:$N$4,0,AJ$110))+AI111)))</f>
        <v>57.922556397376844</v>
      </c>
      <c r="AK111" s="186" cm="1">
        <f t="array" ref="AK111">IF(AK$110=-1,AL111,IF(AK$110=99,AJ111,IF(AK$110=0,INDEX($F92:$N92,0,AK$108),(INDEX($F92:$N92,0,AK$110+1)-INDEX($F92:$N92,0,AK$110))/(INDEX($F$4:$N$4,0,AK$110+1)-INDEX($F$4:$N$4,0,AK$110))+AJ111)))</f>
        <v>59.216898181661954</v>
      </c>
      <c r="AL111" s="186" cm="1">
        <f t="array" ref="AL111">IF(AL$110=-1,AM111,IF(AL$110=99,AK111,IF(AL$110=0,INDEX($F92:$N92,0,AL$108),(INDEX($F92:$N92,0,AL$110+1)-INDEX($F92:$N92,0,AL$110))/(INDEX($F$4:$N$4,0,AL$110+1)-INDEX($F$4:$N$4,0,AL$110))+AK111)))</f>
        <v>60.511239965947063</v>
      </c>
      <c r="AM111" s="186" cm="1">
        <f t="array" ref="AM111">IF(AM$110=-1,AN111,IF(AM$110=99,AL111,IF(AM$110=0,INDEX($F92:$N92,0,AM$108),(INDEX($F92:$N92,0,AM$110+1)-INDEX($F92:$N92,0,AM$110))/(INDEX($F$4:$N$4,0,AM$110+1)-INDEX($F$4:$N$4,0,AM$110))+AL111)))</f>
        <v>61.805581750232172</v>
      </c>
      <c r="AN111" s="186" cm="1">
        <f t="array" ref="AN111">IF(AN$110=-1,AO111,IF(AN$110=99,AM111,IF(AN$110=0,INDEX($F92:$N92,0,AN$108),(INDEX($F92:$N92,0,AN$110+1)-INDEX($F92:$N92,0,AN$110))/(INDEX($F$4:$N$4,0,AN$110+1)-INDEX($F$4:$N$4,0,AN$110))+AM111)))</f>
        <v>63.099923534517281</v>
      </c>
      <c r="AO111" s="186" cm="1">
        <f t="array" ref="AO111">IF(AO$110=-1,AP111,IF(AO$110=99,AN111,IF(AO$110=0,INDEX($F92:$N92,0,AO$108),(INDEX($F92:$N92,0,AO$110+1)-INDEX($F92:$N92,0,AO$110))/(INDEX($F$4:$N$4,0,AO$110+1)-INDEX($F$4:$N$4,0,AO$110))+AN111)))</f>
        <v>64.394265318802397</v>
      </c>
      <c r="AP111" s="186" cm="1">
        <f t="array" ref="AP111">IF(AP$110=-1,AQ111,IF(AP$110=99,AO111,IF(AP$110=0,INDEX($F92:$N92,0,AP$108),(INDEX($F92:$N92,0,AP$110+1)-INDEX($F92:$N92,0,AP$110))/(INDEX($F$4:$N$4,0,AP$110+1)-INDEX($F$4:$N$4,0,AP$110))+AO111)))</f>
        <v>66.133497791253987</v>
      </c>
      <c r="AQ111" s="186" cm="1">
        <f t="array" ref="AQ111">IF(AQ$110=-1,AR111,IF(AQ$110=99,AP111,IF(AQ$110=0,INDEX($F92:$N92,0,AQ$108),(INDEX($F92:$N92,0,AQ$110+1)-INDEX($F92:$N92,0,AQ$110))/(INDEX($F$4:$N$4,0,AQ$110+1)-INDEX($F$4:$N$4,0,AQ$110))+AP111)))</f>
        <v>67.872730263705577</v>
      </c>
      <c r="AR111" s="186" cm="1">
        <f t="array" ref="AR111">IF(AR$110=-1,AS111,IF(AR$110=99,AQ111,IF(AR$110=0,INDEX($F92:$N92,0,AR$108),(INDEX($F92:$N92,0,AR$110+1)-INDEX($F92:$N92,0,AR$110))/(INDEX($F$4:$N$4,0,AR$110+1)-INDEX($F$4:$N$4,0,AR$110))+AQ111)))</f>
        <v>69.611962736157167</v>
      </c>
      <c r="AS111" s="186" cm="1">
        <f t="array" ref="AS111">IF(AS$110=-1,AT111,IF(AS$110=99,AR111,IF(AS$110=0,INDEX($F92:$N92,0,AS$108),(INDEX($F92:$N92,0,AS$110+1)-INDEX($F92:$N92,0,AS$110))/(INDEX($F$4:$N$4,0,AS$110+1)-INDEX($F$4:$N$4,0,AS$110))+AR111)))</f>
        <v>71.351195208608758</v>
      </c>
      <c r="AT111" s="186" cm="1">
        <f t="array" ref="AT111">IF(AT$110=-1,AU111,IF(AT$110=99,AS111,IF(AT$110=0,INDEX($F92:$N92,0,AT$108),(INDEX($F92:$N92,0,AT$110+1)-INDEX($F92:$N92,0,AT$110))/(INDEX($F$4:$N$4,0,AT$110+1)-INDEX($F$4:$N$4,0,AT$110))+AS111)))</f>
        <v>73.090427681060348</v>
      </c>
      <c r="AU111" s="186" cm="1">
        <f t="array" ref="AU111">IF(AU$110=-1,AV111,IF(AU$110=99,AT111,IF(AU$110=0,INDEX($F92:$N92,0,AU$108),(INDEX($F92:$N92,0,AU$110+1)-INDEX($F92:$N92,0,AU$110))/(INDEX($F$4:$N$4,0,AU$110+1)-INDEX($F$4:$N$4,0,AU$110))+AT111)))</f>
        <v>74.829660153511938</v>
      </c>
      <c r="AV111" s="186" cm="1">
        <f t="array" ref="AV111">IF(AV$110=-1,AW111,IF(AV$110=99,AU111,IF(AV$110=0,INDEX($F92:$N92,0,AV$108),(INDEX($F92:$N92,0,AV$110+1)-INDEX($F92:$N92,0,AV$110))/(INDEX($F$4:$N$4,0,AV$110+1)-INDEX($F$4:$N$4,0,AV$110))+AU111)))</f>
        <v>76.568892625963528</v>
      </c>
      <c r="AW111" s="186" cm="1">
        <f t="array" ref="AW111">IF(AW$110=-1,AX111,IF(AW$110=99,AV111,IF(AW$110=0,INDEX($F92:$N92,0,AW$108),(INDEX($F92:$N92,0,AW$110+1)-INDEX($F92:$N92,0,AW$110))/(INDEX($F$4:$N$4,0,AW$110+1)-INDEX($F$4:$N$4,0,AW$110))+AV111)))</f>
        <v>78.308125098415118</v>
      </c>
      <c r="AX111" s="186" cm="1">
        <f t="array" ref="AX111">IF(AX$110=-1,AY111,IF(AX$110=99,AW111,IF(AX$110=0,INDEX($F92:$N92,0,AX$108),(INDEX($F92:$N92,0,AX$110+1)-INDEX($F92:$N92,0,AX$110))/(INDEX($F$4:$N$4,0,AX$110+1)-INDEX($F$4:$N$4,0,AX$110))+AW111)))</f>
        <v>80.047357570866708</v>
      </c>
      <c r="AY111" s="186" cm="1">
        <f t="array" ref="AY111">IF(AY$110=-1,AZ111,IF(AY$110=99,AX111,IF(AY$110=0,INDEX($F92:$N92,0,AY$108),(INDEX($F92:$N92,0,AY$110+1)-INDEX($F92:$N92,0,AY$110))/(INDEX($F$4:$N$4,0,AY$110+1)-INDEX($F$4:$N$4,0,AY$110))+AX111)))</f>
        <v>81.786590043318284</v>
      </c>
      <c r="AZ111" s="186" cm="1">
        <f t="array" ref="AZ111">IF(AZ$110=-1,BA111,IF(AZ$110=99,AY111,IF(AZ$110=0,INDEX($F92:$N92,0,AZ$108),(INDEX($F92:$N92,0,AZ$110+1)-INDEX($F92:$N92,0,AZ$110))/(INDEX($F$4:$N$4,0,AZ$110+1)-INDEX($F$4:$N$4,0,AZ$110))+AY111)))</f>
        <v>81.786590043318284</v>
      </c>
      <c r="BA111" s="186" cm="1">
        <f t="array" ref="BA111">IF(BA$110=-1,BB111,IF(BA$110=99,AZ111,IF(BA$110=0,INDEX($F92:$N92,0,BA$108),(INDEX($F92:$N92,0,BA$110+1)-INDEX($F92:$N92,0,BA$110))/(INDEX($F$4:$N$4,0,BA$110+1)-INDEX($F$4:$N$4,0,BA$110))+AZ111)))</f>
        <v>81.786590043318284</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3.5438771031743235</v>
      </c>
      <c r="W112" s="186" cm="1">
        <f t="array" ref="W112">IF(W$110=-1,X112,IF(W$110=99,V112,IF(W$110=0,INDEX($F93:$N93,0,W$108),(INDEX($F93:$N93,0,W$110+1)-INDEX($F93:$N93,0,W$110))/(INDEX($F$4:$N$4,0,W$110+1)-INDEX($F$4:$N$4,0,W$110))+V112)))</f>
        <v>3.6001383677329724</v>
      </c>
      <c r="X112" s="186" cm="1">
        <f t="array" ref="X112">IF(X$110=-1,Y112,IF(X$110=99,W112,IF(X$110=0,INDEX($F93:$N93,0,X$108),(INDEX($F93:$N93,0,X$110+1)-INDEX($F93:$N93,0,X$110))/(INDEX($F$4:$N$4,0,X$110+1)-INDEX($F$4:$N$4,0,X$110))+W112)))</f>
        <v>3.6563996322916212</v>
      </c>
      <c r="Y112" s="186" cm="1">
        <f t="array" ref="Y112">IF(Y$110=-1,Z112,IF(Y$110=99,X112,IF(Y$110=0,INDEX($F93:$N93,0,Y$108),(INDEX($F93:$N93,0,Y$110+1)-INDEX($F93:$N93,0,Y$110))/(INDEX($F$4:$N$4,0,Y$110+1)-INDEX($F$4:$N$4,0,Y$110))+X112)))</f>
        <v>3.7126608968502701</v>
      </c>
      <c r="Z112" s="186" cm="1">
        <f t="array" ref="Z112">IF(Z$110=-1,AA112,IF(Z$110=99,Y112,IF(Z$110=0,INDEX($F93:$N93,0,Z$108),(INDEX($F93:$N93,0,Z$110+1)-INDEX($F93:$N93,0,Z$110))/(INDEX($F$4:$N$4,0,Z$110+1)-INDEX($F$4:$N$4,0,Z$110))+Y112)))</f>
        <v>3.768922161408919</v>
      </c>
      <c r="AA112" s="186" cm="1">
        <f t="array" ref="AA112">IF(AA$110=-1,AB112,IF(AA$110=99,Z112,IF(AA$110=0,INDEX($F93:$N93,0,AA$108),(INDEX($F93:$N93,0,AA$110+1)-INDEX($F93:$N93,0,AA$110))/(INDEX($F$4:$N$4,0,AA$110+1)-INDEX($F$4:$N$4,0,AA$110))+Z112)))</f>
        <v>3.8251834259675679</v>
      </c>
      <c r="AB112" s="186" cm="1">
        <f t="array" ref="AB112">IF(AB$110=-1,AC112,IF(AB$110=99,AA112,IF(AB$110=0,INDEX($F93:$N93,0,AB$108),(INDEX($F93:$N93,0,AB$110+1)-INDEX($F93:$N93,0,AB$110))/(INDEX($F$4:$N$4,0,AB$110+1)-INDEX($F$4:$N$4,0,AB$110))+AA112)))</f>
        <v>3.8814446905262168</v>
      </c>
      <c r="AC112" s="186" cm="1">
        <f t="array" ref="AC112">IF(AC$110=-1,AD112,IF(AC$110=99,AB112,IF(AC$110=0,INDEX($F93:$N93,0,AC$108),(INDEX($F93:$N93,0,AC$110+1)-INDEX($F93:$N93,0,AC$110))/(INDEX($F$4:$N$4,0,AC$110+1)-INDEX($F$4:$N$4,0,AC$110))+AB112)))</f>
        <v>3.9377059550848656</v>
      </c>
      <c r="AD112" s="186" cm="1">
        <f t="array" ref="AD112">IF(AD$110=-1,AE112,IF(AD$110=99,AC112,IF(AD$110=0,INDEX($F93:$N93,0,AD$108),(INDEX($F93:$N93,0,AD$110+1)-INDEX($F93:$N93,0,AD$110))/(INDEX($F$4:$N$4,0,AD$110+1)-INDEX($F$4:$N$4,0,AD$110))+AC112)))</f>
        <v>3.9939672196435145</v>
      </c>
      <c r="AE112" s="186" cm="1">
        <f t="array" ref="AE112">IF(AE$110=-1,AF112,IF(AE$110=99,AD112,IF(AE$110=0,INDEX($F93:$N93,0,AE$108),(INDEX($F93:$N93,0,AE$110+1)-INDEX($F93:$N93,0,AE$110))/(INDEX($F$4:$N$4,0,AE$110+1)-INDEX($F$4:$N$4,0,AE$110))+AD112)))</f>
        <v>4.0502284842021643</v>
      </c>
      <c r="AF112" s="186" cm="1">
        <f t="array" ref="AF112">IF(AF$110=-1,AG112,IF(AF$110=99,AE112,IF(AF$110=0,INDEX($F93:$N93,0,AF$108),(INDEX($F93:$N93,0,AF$110+1)-INDEX($F93:$N93,0,AF$110))/(INDEX($F$4:$N$4,0,AF$110+1)-INDEX($F$4:$N$4,0,AF$110))+AE112)))</f>
        <v>4.1521195165210187</v>
      </c>
      <c r="AG112" s="186" cm="1">
        <f t="array" ref="AG112">IF(AG$110=-1,AH112,IF(AG$110=99,AF112,IF(AG$110=0,INDEX($F93:$N93,0,AG$108),(INDEX($F93:$N93,0,AG$110+1)-INDEX($F93:$N93,0,AG$110))/(INDEX($F$4:$N$4,0,AG$110+1)-INDEX($F$4:$N$4,0,AG$110))+AF112)))</f>
        <v>4.2540105488398732</v>
      </c>
      <c r="AH112" s="186" cm="1">
        <f t="array" ref="AH112">IF(AH$110=-1,AI112,IF(AH$110=99,AG112,IF(AH$110=0,INDEX($F93:$N93,0,AH$108),(INDEX($F93:$N93,0,AH$110+1)-INDEX($F93:$N93,0,AH$110))/(INDEX($F$4:$N$4,0,AH$110+1)-INDEX($F$4:$N$4,0,AH$110))+AG112)))</f>
        <v>4.3559015811587276</v>
      </c>
      <c r="AI112" s="186" cm="1">
        <f t="array" ref="AI112">IF(AI$110=-1,AJ112,IF(AI$110=99,AH112,IF(AI$110=0,INDEX($F93:$N93,0,AI$108),(INDEX($F93:$N93,0,AI$110+1)-INDEX($F93:$N93,0,AI$110))/(INDEX($F$4:$N$4,0,AI$110+1)-INDEX($F$4:$N$4,0,AI$110))+AH112)))</f>
        <v>4.457792613477582</v>
      </c>
      <c r="AJ112" s="186" cm="1">
        <f t="array" ref="AJ112">IF(AJ$110=-1,AK112,IF(AJ$110=99,AI112,IF(AJ$110=0,INDEX($F93:$N93,0,AJ$108),(INDEX($F93:$N93,0,AJ$110+1)-INDEX($F93:$N93,0,AJ$110))/(INDEX($F$4:$N$4,0,AJ$110+1)-INDEX($F$4:$N$4,0,AJ$110))+AI112)))</f>
        <v>4.5596836457964365</v>
      </c>
      <c r="AK112" s="186" cm="1">
        <f t="array" ref="AK112">IF(AK$110=-1,AL112,IF(AK$110=99,AJ112,IF(AK$110=0,INDEX($F93:$N93,0,AK$108),(INDEX($F93:$N93,0,AK$110+1)-INDEX($F93:$N93,0,AK$110))/(INDEX($F$4:$N$4,0,AK$110+1)-INDEX($F$4:$N$4,0,AK$110))+AJ112)))</f>
        <v>4.6615746781152909</v>
      </c>
      <c r="AL112" s="186" cm="1">
        <f t="array" ref="AL112">IF(AL$110=-1,AM112,IF(AL$110=99,AK112,IF(AL$110=0,INDEX($F93:$N93,0,AL$108),(INDEX($F93:$N93,0,AL$110+1)-INDEX($F93:$N93,0,AL$110))/(INDEX($F$4:$N$4,0,AL$110+1)-INDEX($F$4:$N$4,0,AL$110))+AK112)))</f>
        <v>4.7634657104341454</v>
      </c>
      <c r="AM112" s="186" cm="1">
        <f t="array" ref="AM112">IF(AM$110=-1,AN112,IF(AM$110=99,AL112,IF(AM$110=0,INDEX($F93:$N93,0,AM$108),(INDEX($F93:$N93,0,AM$110+1)-INDEX($F93:$N93,0,AM$110))/(INDEX($F$4:$N$4,0,AM$110+1)-INDEX($F$4:$N$4,0,AM$110))+AL112)))</f>
        <v>4.8653567427529998</v>
      </c>
      <c r="AN112" s="186" cm="1">
        <f t="array" ref="AN112">IF(AN$110=-1,AO112,IF(AN$110=99,AM112,IF(AN$110=0,INDEX($F93:$N93,0,AN$108),(INDEX($F93:$N93,0,AN$110+1)-INDEX($F93:$N93,0,AN$110))/(INDEX($F$4:$N$4,0,AN$110+1)-INDEX($F$4:$N$4,0,AN$110))+AM112)))</f>
        <v>4.9672477750718542</v>
      </c>
      <c r="AO112" s="186" cm="1">
        <f t="array" ref="AO112">IF(AO$110=-1,AP112,IF(AO$110=99,AN112,IF(AO$110=0,INDEX($F93:$N93,0,AO$108),(INDEX($F93:$N93,0,AO$110+1)-INDEX($F93:$N93,0,AO$110))/(INDEX($F$4:$N$4,0,AO$110+1)-INDEX($F$4:$N$4,0,AO$110))+AN112)))</f>
        <v>5.0691388073907069</v>
      </c>
      <c r="AP112" s="186" cm="1">
        <f t="array" ref="AP112">IF(AP$110=-1,AQ112,IF(AP$110=99,AO112,IF(AP$110=0,INDEX($F93:$N93,0,AP$108),(INDEX($F93:$N93,0,AP$110+1)-INDEX($F93:$N93,0,AP$110))/(INDEX($F$4:$N$4,0,AP$110+1)-INDEX($F$4:$N$4,0,AP$110))+AO112)))</f>
        <v>5.2060517883453032</v>
      </c>
      <c r="AQ112" s="186" cm="1">
        <f t="array" ref="AQ112">IF(AQ$110=-1,AR112,IF(AQ$110=99,AP112,IF(AQ$110=0,INDEX($F93:$N93,0,AQ$108),(INDEX($F93:$N93,0,AQ$110+1)-INDEX($F93:$N93,0,AQ$110))/(INDEX($F$4:$N$4,0,AQ$110+1)-INDEX($F$4:$N$4,0,AQ$110))+AP112)))</f>
        <v>5.3429647692998996</v>
      </c>
      <c r="AR112" s="186" cm="1">
        <f t="array" ref="AR112">IF(AR$110=-1,AS112,IF(AR$110=99,AQ112,IF(AR$110=0,INDEX($F93:$N93,0,AR$108),(INDEX($F93:$N93,0,AR$110+1)-INDEX($F93:$N93,0,AR$110))/(INDEX($F$4:$N$4,0,AR$110+1)-INDEX($F$4:$N$4,0,AR$110))+AQ112)))</f>
        <v>5.479877750254496</v>
      </c>
      <c r="AS112" s="186" cm="1">
        <f t="array" ref="AS112">IF(AS$110=-1,AT112,IF(AS$110=99,AR112,IF(AS$110=0,INDEX($F93:$N93,0,AS$108),(INDEX($F93:$N93,0,AS$110+1)-INDEX($F93:$N93,0,AS$110))/(INDEX($F$4:$N$4,0,AS$110+1)-INDEX($F$4:$N$4,0,AS$110))+AR112)))</f>
        <v>5.6167907312090923</v>
      </c>
      <c r="AT112" s="186" cm="1">
        <f t="array" ref="AT112">IF(AT$110=-1,AU112,IF(AT$110=99,AS112,IF(AT$110=0,INDEX($F93:$N93,0,AT$108),(INDEX($F93:$N93,0,AT$110+1)-INDEX($F93:$N93,0,AT$110))/(INDEX($F$4:$N$4,0,AT$110+1)-INDEX($F$4:$N$4,0,AT$110))+AS112)))</f>
        <v>5.7537037121636887</v>
      </c>
      <c r="AU112" s="186" cm="1">
        <f t="array" ref="AU112">IF(AU$110=-1,AV112,IF(AU$110=99,AT112,IF(AU$110=0,INDEX($F93:$N93,0,AU$108),(INDEX($F93:$N93,0,AU$110+1)-INDEX($F93:$N93,0,AU$110))/(INDEX($F$4:$N$4,0,AU$110+1)-INDEX($F$4:$N$4,0,AU$110))+AT112)))</f>
        <v>5.8906166931182851</v>
      </c>
      <c r="AV112" s="186" cm="1">
        <f t="array" ref="AV112">IF(AV$110=-1,AW112,IF(AV$110=99,AU112,IF(AV$110=0,INDEX($F93:$N93,0,AV$108),(INDEX($F93:$N93,0,AV$110+1)-INDEX($F93:$N93,0,AV$110))/(INDEX($F$4:$N$4,0,AV$110+1)-INDEX($F$4:$N$4,0,AV$110))+AU112)))</f>
        <v>6.0275296740728814</v>
      </c>
      <c r="AW112" s="186" cm="1">
        <f t="array" ref="AW112">IF(AW$110=-1,AX112,IF(AW$110=99,AV112,IF(AW$110=0,INDEX($F93:$N93,0,AW$108),(INDEX($F93:$N93,0,AW$110+1)-INDEX($F93:$N93,0,AW$110))/(INDEX($F$4:$N$4,0,AW$110+1)-INDEX($F$4:$N$4,0,AW$110))+AV112)))</f>
        <v>6.1644426550274778</v>
      </c>
      <c r="AX112" s="186" cm="1">
        <f t="array" ref="AX112">IF(AX$110=-1,AY112,IF(AX$110=99,AW112,IF(AX$110=0,INDEX($F93:$N93,0,AX$108),(INDEX($F93:$N93,0,AX$110+1)-INDEX($F93:$N93,0,AX$110))/(INDEX($F$4:$N$4,0,AX$110+1)-INDEX($F$4:$N$4,0,AX$110))+AW112)))</f>
        <v>6.3013556359820742</v>
      </c>
      <c r="AY112" s="186" cm="1">
        <f t="array" ref="AY112">IF(AY$110=-1,AZ112,IF(AY$110=99,AX112,IF(AY$110=0,INDEX($F93:$N93,0,AY$108),(INDEX($F93:$N93,0,AY$110+1)-INDEX($F93:$N93,0,AY$110))/(INDEX($F$4:$N$4,0,AY$110+1)-INDEX($F$4:$N$4,0,AY$110))+AX112)))</f>
        <v>6.4382686169366741</v>
      </c>
      <c r="AZ112" s="186" cm="1">
        <f t="array" ref="AZ112">IF(AZ$110=-1,BA112,IF(AZ$110=99,AY112,IF(AZ$110=0,INDEX($F93:$N93,0,AZ$108),(INDEX($F93:$N93,0,AZ$110+1)-INDEX($F93:$N93,0,AZ$110))/(INDEX($F$4:$N$4,0,AZ$110+1)-INDEX($F$4:$N$4,0,AZ$110))+AY112)))</f>
        <v>6.4382686169366741</v>
      </c>
      <c r="BA112" s="186" cm="1">
        <f t="array" ref="BA112">IF(BA$110=-1,BB112,IF(BA$110=99,AZ112,IF(BA$110=0,INDEX($F93:$N93,0,BA$108),(INDEX($F93:$N93,0,BA$110+1)-INDEX($F93:$N93,0,BA$110))/(INDEX($F$4:$N$4,0,BA$110+1)-INDEX($F$4:$N$4,0,BA$110))+AZ112)))</f>
        <v>6.4382686169366741</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0.97346238082083314</v>
      </c>
      <c r="W113" s="186" cm="1">
        <f t="array" ref="W113">IF(W$110=-1,X113,IF(W$110=99,V113,IF(W$110=0,INDEX($F94:$N94,0,W$108),(INDEX($F94:$N94,0,W$110+1)-INDEX($F94:$N94,0,W$110))/(INDEX($F$4:$N$4,0,W$110+1)-INDEX($F$4:$N$4,0,W$110))+V113)))</f>
        <v>0.98891670470136384</v>
      </c>
      <c r="X113" s="186" cm="1">
        <f t="array" ref="X113">IF(X$110=-1,Y113,IF(X$110=99,W113,IF(X$110=0,INDEX($F94:$N94,0,X$108),(INDEX($F94:$N94,0,X$110+1)-INDEX($F94:$N94,0,X$110))/(INDEX($F$4:$N$4,0,X$110+1)-INDEX($F$4:$N$4,0,X$110))+W113)))</f>
        <v>1.0043710285818945</v>
      </c>
      <c r="Y113" s="186" cm="1">
        <f t="array" ref="Y113">IF(Y$110=-1,Z113,IF(Y$110=99,X113,IF(Y$110=0,INDEX($F94:$N94,0,Y$108),(INDEX($F94:$N94,0,Y$110+1)-INDEX($F94:$N94,0,Y$110))/(INDEX($F$4:$N$4,0,Y$110+1)-INDEX($F$4:$N$4,0,Y$110))+X113)))</f>
        <v>1.0198253524624252</v>
      </c>
      <c r="Z113" s="186" cm="1">
        <f t="array" ref="Z113">IF(Z$110=-1,AA113,IF(Z$110=99,Y113,IF(Z$110=0,INDEX($F94:$N94,0,Z$108),(INDEX($F94:$N94,0,Z$110+1)-INDEX($F94:$N94,0,Z$110))/(INDEX($F$4:$N$4,0,Z$110+1)-INDEX($F$4:$N$4,0,Z$110))+Y113)))</f>
        <v>1.0352796763429559</v>
      </c>
      <c r="AA113" s="186" cm="1">
        <f t="array" ref="AA113">IF(AA$110=-1,AB113,IF(AA$110=99,Z113,IF(AA$110=0,INDEX($F94:$N94,0,AA$108),(INDEX($F94:$N94,0,AA$110+1)-INDEX($F94:$N94,0,AA$110))/(INDEX($F$4:$N$4,0,AA$110+1)-INDEX($F$4:$N$4,0,AA$110))+Z113)))</f>
        <v>1.0507340002234866</v>
      </c>
      <c r="AB113" s="186" cm="1">
        <f t="array" ref="AB113">IF(AB$110=-1,AC113,IF(AB$110=99,AA113,IF(AB$110=0,INDEX($F94:$N94,0,AB$108),(INDEX($F94:$N94,0,AB$110+1)-INDEX($F94:$N94,0,AB$110))/(INDEX($F$4:$N$4,0,AB$110+1)-INDEX($F$4:$N$4,0,AB$110))+AA113)))</f>
        <v>1.0661883241040173</v>
      </c>
      <c r="AC113" s="186" cm="1">
        <f t="array" ref="AC113">IF(AC$110=-1,AD113,IF(AC$110=99,AB113,IF(AC$110=0,INDEX($F94:$N94,0,AC$108),(INDEX($F94:$N94,0,AC$110+1)-INDEX($F94:$N94,0,AC$110))/(INDEX($F$4:$N$4,0,AC$110+1)-INDEX($F$4:$N$4,0,AC$110))+AB113)))</f>
        <v>1.081642647984548</v>
      </c>
      <c r="AD113" s="186" cm="1">
        <f t="array" ref="AD113">IF(AD$110=-1,AE113,IF(AD$110=99,AC113,IF(AD$110=0,INDEX($F94:$N94,0,AD$108),(INDEX($F94:$N94,0,AD$110+1)-INDEX($F94:$N94,0,AD$110))/(INDEX($F$4:$N$4,0,AD$110+1)-INDEX($F$4:$N$4,0,AD$110))+AC113)))</f>
        <v>1.0970969718650787</v>
      </c>
      <c r="AE113" s="186" cm="1">
        <f t="array" ref="AE113">IF(AE$110=-1,AF113,IF(AE$110=99,AD113,IF(AE$110=0,INDEX($F94:$N94,0,AE$108),(INDEX($F94:$N94,0,AE$110+1)-INDEX($F94:$N94,0,AE$110))/(INDEX($F$4:$N$4,0,AE$110+1)-INDEX($F$4:$N$4,0,AE$110))+AD113)))</f>
        <v>1.1125512957456096</v>
      </c>
      <c r="AF113" s="186" cm="1">
        <f t="array" ref="AF113">IF(AF$110=-1,AG113,IF(AF$110=99,AE113,IF(AF$110=0,INDEX($F94:$N94,0,AF$108),(INDEX($F94:$N94,0,AF$110+1)-INDEX($F94:$N94,0,AF$110))/(INDEX($F$4:$N$4,0,AF$110+1)-INDEX($F$4:$N$4,0,AF$110))+AE113)))</f>
        <v>1.1405395933128588</v>
      </c>
      <c r="AG113" s="186" cm="1">
        <f t="array" ref="AG113">IF(AG$110=-1,AH113,IF(AG$110=99,AF113,IF(AG$110=0,INDEX($F94:$N94,0,AG$108),(INDEX($F94:$N94,0,AG$110+1)-INDEX($F94:$N94,0,AG$110))/(INDEX($F$4:$N$4,0,AG$110+1)-INDEX($F$4:$N$4,0,AG$110))+AF113)))</f>
        <v>1.168527890880108</v>
      </c>
      <c r="AH113" s="186" cm="1">
        <f t="array" ref="AH113">IF(AH$110=-1,AI113,IF(AH$110=99,AG113,IF(AH$110=0,INDEX($F94:$N94,0,AH$108),(INDEX($F94:$N94,0,AH$110+1)-INDEX($F94:$N94,0,AH$110))/(INDEX($F$4:$N$4,0,AH$110+1)-INDEX($F$4:$N$4,0,AH$110))+AG113)))</f>
        <v>1.1965161884473572</v>
      </c>
      <c r="AI113" s="186" cm="1">
        <f t="array" ref="AI113">IF(AI$110=-1,AJ113,IF(AI$110=99,AH113,IF(AI$110=0,INDEX($F94:$N94,0,AI$108),(INDEX($F94:$N94,0,AI$110+1)-INDEX($F94:$N94,0,AI$110))/(INDEX($F$4:$N$4,0,AI$110+1)-INDEX($F$4:$N$4,0,AI$110))+AH113)))</f>
        <v>1.2245044860146064</v>
      </c>
      <c r="AJ113" s="186" cm="1">
        <f t="array" ref="AJ113">IF(AJ$110=-1,AK113,IF(AJ$110=99,AI113,IF(AJ$110=0,INDEX($F94:$N94,0,AJ$108),(INDEX($F94:$N94,0,AJ$110+1)-INDEX($F94:$N94,0,AJ$110))/(INDEX($F$4:$N$4,0,AJ$110+1)-INDEX($F$4:$N$4,0,AJ$110))+AI113)))</f>
        <v>1.2524927835818556</v>
      </c>
      <c r="AK113" s="186" cm="1">
        <f t="array" ref="AK113">IF(AK$110=-1,AL113,IF(AK$110=99,AJ113,IF(AK$110=0,INDEX($F94:$N94,0,AK$108),(INDEX($F94:$N94,0,AK$110+1)-INDEX($F94:$N94,0,AK$110))/(INDEX($F$4:$N$4,0,AK$110+1)-INDEX($F$4:$N$4,0,AK$110))+AJ113)))</f>
        <v>1.2804810811491047</v>
      </c>
      <c r="AL113" s="186" cm="1">
        <f t="array" ref="AL113">IF(AL$110=-1,AM113,IF(AL$110=99,AK113,IF(AL$110=0,INDEX($F94:$N94,0,AL$108),(INDEX($F94:$N94,0,AL$110+1)-INDEX($F94:$N94,0,AL$110))/(INDEX($F$4:$N$4,0,AL$110+1)-INDEX($F$4:$N$4,0,AL$110))+AK113)))</f>
        <v>1.3084693787163539</v>
      </c>
      <c r="AM113" s="186" cm="1">
        <f t="array" ref="AM113">IF(AM$110=-1,AN113,IF(AM$110=99,AL113,IF(AM$110=0,INDEX($F94:$N94,0,AM$108),(INDEX($F94:$N94,0,AM$110+1)-INDEX($F94:$N94,0,AM$110))/(INDEX($F$4:$N$4,0,AM$110+1)-INDEX($F$4:$N$4,0,AM$110))+AL113)))</f>
        <v>1.3364576762836031</v>
      </c>
      <c r="AN113" s="186" cm="1">
        <f t="array" ref="AN113">IF(AN$110=-1,AO113,IF(AN$110=99,AM113,IF(AN$110=0,INDEX($F94:$N94,0,AN$108),(INDEX($F94:$N94,0,AN$110+1)-INDEX($F94:$N94,0,AN$110))/(INDEX($F$4:$N$4,0,AN$110+1)-INDEX($F$4:$N$4,0,AN$110))+AM113)))</f>
        <v>1.3644459738508523</v>
      </c>
      <c r="AO113" s="186" cm="1">
        <f t="array" ref="AO113">IF(AO$110=-1,AP113,IF(AO$110=99,AN113,IF(AO$110=0,INDEX($F94:$N94,0,AO$108),(INDEX($F94:$N94,0,AO$110+1)-INDEX($F94:$N94,0,AO$110))/(INDEX($F$4:$N$4,0,AO$110+1)-INDEX($F$4:$N$4,0,AO$110))+AN113)))</f>
        <v>1.3924342714181026</v>
      </c>
      <c r="AP113" s="186" cm="1">
        <f t="array" ref="AP113">IF(AP$110=-1,AQ113,IF(AP$110=99,AO113,IF(AP$110=0,INDEX($F94:$N94,0,AP$108),(INDEX($F94:$N94,0,AP$110+1)-INDEX($F94:$N94,0,AP$110))/(INDEX($F$4:$N$4,0,AP$110+1)-INDEX($F$4:$N$4,0,AP$110))+AO113)))</f>
        <v>1.4300426964636432</v>
      </c>
      <c r="AQ113" s="186" cm="1">
        <f t="array" ref="AQ113">IF(AQ$110=-1,AR113,IF(AQ$110=99,AP113,IF(AQ$110=0,INDEX($F94:$N94,0,AQ$108),(INDEX($F94:$N94,0,AQ$110+1)-INDEX($F94:$N94,0,AQ$110))/(INDEX($F$4:$N$4,0,AQ$110+1)-INDEX($F$4:$N$4,0,AQ$110))+AP113)))</f>
        <v>1.4676511215091839</v>
      </c>
      <c r="AR113" s="186" cm="1">
        <f t="array" ref="AR113">IF(AR$110=-1,AS113,IF(AR$110=99,AQ113,IF(AR$110=0,INDEX($F94:$N94,0,AR$108),(INDEX($F94:$N94,0,AR$110+1)-INDEX($F94:$N94,0,AR$110))/(INDEX($F$4:$N$4,0,AR$110+1)-INDEX($F$4:$N$4,0,AR$110))+AQ113)))</f>
        <v>1.5052595465547245</v>
      </c>
      <c r="AS113" s="186" cm="1">
        <f t="array" ref="AS113">IF(AS$110=-1,AT113,IF(AS$110=99,AR113,IF(AS$110=0,INDEX($F94:$N94,0,AS$108),(INDEX($F94:$N94,0,AS$110+1)-INDEX($F94:$N94,0,AS$110))/(INDEX($F$4:$N$4,0,AS$110+1)-INDEX($F$4:$N$4,0,AS$110))+AR113)))</f>
        <v>1.5428679716002651</v>
      </c>
      <c r="AT113" s="186" cm="1">
        <f t="array" ref="AT113">IF(AT$110=-1,AU113,IF(AT$110=99,AS113,IF(AT$110=0,INDEX($F94:$N94,0,AT$108),(INDEX($F94:$N94,0,AT$110+1)-INDEX($F94:$N94,0,AT$110))/(INDEX($F$4:$N$4,0,AT$110+1)-INDEX($F$4:$N$4,0,AT$110))+AS113)))</f>
        <v>1.5804763966458057</v>
      </c>
      <c r="AU113" s="186" cm="1">
        <f t="array" ref="AU113">IF(AU$110=-1,AV113,IF(AU$110=99,AT113,IF(AU$110=0,INDEX($F94:$N94,0,AU$108),(INDEX($F94:$N94,0,AU$110+1)-INDEX($F94:$N94,0,AU$110))/(INDEX($F$4:$N$4,0,AU$110+1)-INDEX($F$4:$N$4,0,AU$110))+AT113)))</f>
        <v>1.6180848216913464</v>
      </c>
      <c r="AV113" s="186" cm="1">
        <f t="array" ref="AV113">IF(AV$110=-1,AW113,IF(AV$110=99,AU113,IF(AV$110=0,INDEX($F94:$N94,0,AV$108),(INDEX($F94:$N94,0,AV$110+1)-INDEX($F94:$N94,0,AV$110))/(INDEX($F$4:$N$4,0,AV$110+1)-INDEX($F$4:$N$4,0,AV$110))+AU113)))</f>
        <v>1.655693246736887</v>
      </c>
      <c r="AW113" s="186" cm="1">
        <f t="array" ref="AW113">IF(AW$110=-1,AX113,IF(AW$110=99,AV113,IF(AW$110=0,INDEX($F94:$N94,0,AW$108),(INDEX($F94:$N94,0,AW$110+1)-INDEX($F94:$N94,0,AW$110))/(INDEX($F$4:$N$4,0,AW$110+1)-INDEX($F$4:$N$4,0,AW$110))+AV113)))</f>
        <v>1.6933016717824276</v>
      </c>
      <c r="AX113" s="186" cm="1">
        <f t="array" ref="AX113">IF(AX$110=-1,AY113,IF(AX$110=99,AW113,IF(AX$110=0,INDEX($F94:$N94,0,AX$108),(INDEX($F94:$N94,0,AX$110+1)-INDEX($F94:$N94,0,AX$110))/(INDEX($F$4:$N$4,0,AX$110+1)-INDEX($F$4:$N$4,0,AX$110))+AW113)))</f>
        <v>1.7309100968279683</v>
      </c>
      <c r="AY113" s="186" cm="1">
        <f t="array" ref="AY113">IF(AY$110=-1,AZ113,IF(AY$110=99,AX113,IF(AY$110=0,INDEX($F94:$N94,0,AY$108),(INDEX($F94:$N94,0,AY$110+1)-INDEX($F94:$N94,0,AY$110))/(INDEX($F$4:$N$4,0,AY$110+1)-INDEX($F$4:$N$4,0,AY$110))+AX113)))</f>
        <v>1.7685185218735087</v>
      </c>
      <c r="AZ113" s="186" cm="1">
        <f t="array" ref="AZ113">IF(AZ$110=-1,BA113,IF(AZ$110=99,AY113,IF(AZ$110=0,INDEX($F94:$N94,0,AZ$108),(INDEX($F94:$N94,0,AZ$110+1)-INDEX($F94:$N94,0,AZ$110))/(INDEX($F$4:$N$4,0,AZ$110+1)-INDEX($F$4:$N$4,0,AZ$110))+AY113)))</f>
        <v>1.7685185218735087</v>
      </c>
      <c r="BA113" s="186" cm="1">
        <f t="array" ref="BA113">IF(BA$110=-1,BB113,IF(BA$110=99,AZ113,IF(BA$110=0,INDEX($F94:$N94,0,BA$108),(INDEX($F94:$N94,0,BA$110+1)-INDEX($F94:$N94,0,BA$110))/(INDEX($F$4:$N$4,0,BA$110+1)-INDEX($F$4:$N$4,0,BA$110))+AZ113)))</f>
        <v>1.7685185218735087</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3.2021294527239688</v>
      </c>
      <c r="W114" s="186" cm="1">
        <f t="array" ref="W114">IF(W$110=-1,X114,IF(W$110=99,V114,IF(W$110=0,INDEX($F95:$N95,0,W$108),(INDEX($F95:$N95,0,W$110+1)-INDEX($F95:$N95,0,W$110))/(INDEX($F$4:$N$4,0,W$110+1)-INDEX($F$4:$N$4,0,W$110))+V114)))</f>
        <v>3.2529652596794008</v>
      </c>
      <c r="X114" s="186" cm="1">
        <f t="array" ref="X114">IF(X$110=-1,Y114,IF(X$110=99,W114,IF(X$110=0,INDEX($F95:$N95,0,X$108),(INDEX($F95:$N95,0,X$110+1)-INDEX($F95:$N95,0,X$110))/(INDEX($F$4:$N$4,0,X$110+1)-INDEX($F$4:$N$4,0,X$110))+W114)))</f>
        <v>3.3038010666348328</v>
      </c>
      <c r="Y114" s="186" cm="1">
        <f t="array" ref="Y114">IF(Y$110=-1,Z114,IF(Y$110=99,X114,IF(Y$110=0,INDEX($F95:$N95,0,Y$108),(INDEX($F95:$N95,0,Y$110+1)-INDEX($F95:$N95,0,Y$110))/(INDEX($F$4:$N$4,0,Y$110+1)-INDEX($F$4:$N$4,0,Y$110))+X114)))</f>
        <v>3.3546368735902647</v>
      </c>
      <c r="Z114" s="186" cm="1">
        <f t="array" ref="Z114">IF(Z$110=-1,AA114,IF(Z$110=99,Y114,IF(Z$110=0,INDEX($F95:$N95,0,Z$108),(INDEX($F95:$N95,0,Z$110+1)-INDEX($F95:$N95,0,Z$110))/(INDEX($F$4:$N$4,0,Z$110+1)-INDEX($F$4:$N$4,0,Z$110))+Y114)))</f>
        <v>3.4054726805456967</v>
      </c>
      <c r="AA114" s="186" cm="1">
        <f t="array" ref="AA114">IF(AA$110=-1,AB114,IF(AA$110=99,Z114,IF(AA$110=0,INDEX($F95:$N95,0,AA$108),(INDEX($F95:$N95,0,AA$110+1)-INDEX($F95:$N95,0,AA$110))/(INDEX($F$4:$N$4,0,AA$110+1)-INDEX($F$4:$N$4,0,AA$110))+Z114)))</f>
        <v>3.4563084875011287</v>
      </c>
      <c r="AB114" s="186" cm="1">
        <f t="array" ref="AB114">IF(AB$110=-1,AC114,IF(AB$110=99,AA114,IF(AB$110=0,INDEX($F95:$N95,0,AB$108),(INDEX($F95:$N95,0,AB$110+1)-INDEX($F95:$N95,0,AB$110))/(INDEX($F$4:$N$4,0,AB$110+1)-INDEX($F$4:$N$4,0,AB$110))+AA114)))</f>
        <v>3.5071442944565607</v>
      </c>
      <c r="AC114" s="186" cm="1">
        <f t="array" ref="AC114">IF(AC$110=-1,AD114,IF(AC$110=99,AB114,IF(AC$110=0,INDEX($F95:$N95,0,AC$108),(INDEX($F95:$N95,0,AC$110+1)-INDEX($F95:$N95,0,AC$110))/(INDEX($F$4:$N$4,0,AC$110+1)-INDEX($F$4:$N$4,0,AC$110))+AB114)))</f>
        <v>3.5579801014119927</v>
      </c>
      <c r="AD114" s="186" cm="1">
        <f t="array" ref="AD114">IF(AD$110=-1,AE114,IF(AD$110=99,AC114,IF(AD$110=0,INDEX($F95:$N95,0,AD$108),(INDEX($F95:$N95,0,AD$110+1)-INDEX($F95:$N95,0,AD$110))/(INDEX($F$4:$N$4,0,AD$110+1)-INDEX($F$4:$N$4,0,AD$110))+AC114)))</f>
        <v>3.6088159083674247</v>
      </c>
      <c r="AE114" s="186" cm="1">
        <f t="array" ref="AE114">IF(AE$110=-1,AF114,IF(AE$110=99,AD114,IF(AE$110=0,INDEX($F95:$N95,0,AE$108),(INDEX($F95:$N95,0,AE$110+1)-INDEX($F95:$N95,0,AE$110))/(INDEX($F$4:$N$4,0,AE$110+1)-INDEX($F$4:$N$4,0,AE$110))+AD114)))</f>
        <v>3.6596517153228549</v>
      </c>
      <c r="AF114" s="186" cm="1">
        <f t="array" ref="AF114">IF(AF$110=-1,AG114,IF(AF$110=99,AE114,IF(AF$110=0,INDEX($F95:$N95,0,AF$108),(INDEX($F95:$N95,0,AF$110+1)-INDEX($F95:$N95,0,AF$110))/(INDEX($F$4:$N$4,0,AF$110+1)-INDEX($F$4:$N$4,0,AF$110))+AE114)))</f>
        <v>3.7517170624152829</v>
      </c>
      <c r="AG114" s="186" cm="1">
        <f t="array" ref="AG114">IF(AG$110=-1,AH114,IF(AG$110=99,AF114,IF(AG$110=0,INDEX($F95:$N95,0,AG$108),(INDEX($F95:$N95,0,AG$110+1)-INDEX($F95:$N95,0,AG$110))/(INDEX($F$4:$N$4,0,AG$110+1)-INDEX($F$4:$N$4,0,AG$110))+AF114)))</f>
        <v>3.8437824095077113</v>
      </c>
      <c r="AH114" s="186" cm="1">
        <f t="array" ref="AH114">IF(AH$110=-1,AI114,IF(AH$110=99,AG114,IF(AH$110=0,INDEX($F95:$N95,0,AH$108),(INDEX($F95:$N95,0,AH$110+1)-INDEX($F95:$N95,0,AH$110))/(INDEX($F$4:$N$4,0,AH$110+1)-INDEX($F$4:$N$4,0,AH$110))+AG114)))</f>
        <v>3.9358477566001397</v>
      </c>
      <c r="AI114" s="186" cm="1">
        <f t="array" ref="AI114">IF(AI$110=-1,AJ114,IF(AI$110=99,AH114,IF(AI$110=0,INDEX($F95:$N95,0,AI$108),(INDEX($F95:$N95,0,AI$110+1)-INDEX($F95:$N95,0,AI$110))/(INDEX($F$4:$N$4,0,AI$110+1)-INDEX($F$4:$N$4,0,AI$110))+AH114)))</f>
        <v>4.0279131036925682</v>
      </c>
      <c r="AJ114" s="186" cm="1">
        <f t="array" ref="AJ114">IF(AJ$110=-1,AK114,IF(AJ$110=99,AI114,IF(AJ$110=0,INDEX($F95:$N95,0,AJ$108),(INDEX($F95:$N95,0,AJ$110+1)-INDEX($F95:$N95,0,AJ$110))/(INDEX($F$4:$N$4,0,AJ$110+1)-INDEX($F$4:$N$4,0,AJ$110))+AI114)))</f>
        <v>4.1199784507849966</v>
      </c>
      <c r="AK114" s="186" cm="1">
        <f t="array" ref="AK114">IF(AK$110=-1,AL114,IF(AK$110=99,AJ114,IF(AK$110=0,INDEX($F95:$N95,0,AK$108),(INDEX($F95:$N95,0,AK$110+1)-INDEX($F95:$N95,0,AK$110))/(INDEX($F$4:$N$4,0,AK$110+1)-INDEX($F$4:$N$4,0,AK$110))+AJ114)))</f>
        <v>4.212043797877425</v>
      </c>
      <c r="AL114" s="186" cm="1">
        <f t="array" ref="AL114">IF(AL$110=-1,AM114,IF(AL$110=99,AK114,IF(AL$110=0,INDEX($F95:$N95,0,AL$108),(INDEX($F95:$N95,0,AL$110+1)-INDEX($F95:$N95,0,AL$110))/(INDEX($F$4:$N$4,0,AL$110+1)-INDEX($F$4:$N$4,0,AL$110))+AK114)))</f>
        <v>4.3041091449698534</v>
      </c>
      <c r="AM114" s="186" cm="1">
        <f t="array" ref="AM114">IF(AM$110=-1,AN114,IF(AM$110=99,AL114,IF(AM$110=0,INDEX($F95:$N95,0,AM$108),(INDEX($F95:$N95,0,AM$110+1)-INDEX($F95:$N95,0,AM$110))/(INDEX($F$4:$N$4,0,AM$110+1)-INDEX($F$4:$N$4,0,AM$110))+AL114)))</f>
        <v>4.3961744920622818</v>
      </c>
      <c r="AN114" s="186" cm="1">
        <f t="array" ref="AN114">IF(AN$110=-1,AO114,IF(AN$110=99,AM114,IF(AN$110=0,INDEX($F95:$N95,0,AN$108),(INDEX($F95:$N95,0,AN$110+1)-INDEX($F95:$N95,0,AN$110))/(INDEX($F$4:$N$4,0,AN$110+1)-INDEX($F$4:$N$4,0,AN$110))+AM114)))</f>
        <v>4.4882398391547103</v>
      </c>
      <c r="AO114" s="186" cm="1">
        <f t="array" ref="AO114">IF(AO$110=-1,AP114,IF(AO$110=99,AN114,IF(AO$110=0,INDEX($F95:$N95,0,AO$108),(INDEX($F95:$N95,0,AO$110+1)-INDEX($F95:$N95,0,AO$110))/(INDEX($F$4:$N$4,0,AO$110+1)-INDEX($F$4:$N$4,0,AO$110))+AN114)))</f>
        <v>4.5803051862471369</v>
      </c>
      <c r="AP114" s="186" cm="1">
        <f t="array" ref="AP114">IF(AP$110=-1,AQ114,IF(AP$110=99,AO114,IF(AP$110=0,INDEX($F95:$N95,0,AP$108),(INDEX($F95:$N95,0,AP$110+1)-INDEX($F95:$N95,0,AP$110))/(INDEX($F$4:$N$4,0,AP$110+1)-INDEX($F$4:$N$4,0,AP$110))+AO114)))</f>
        <v>4.7040152010166256</v>
      </c>
      <c r="AQ114" s="186" cm="1">
        <f t="array" ref="AQ114">IF(AQ$110=-1,AR114,IF(AQ$110=99,AP114,IF(AQ$110=0,INDEX($F95:$N95,0,AQ$108),(INDEX($F95:$N95,0,AQ$110+1)-INDEX($F95:$N95,0,AQ$110))/(INDEX($F$4:$N$4,0,AQ$110+1)-INDEX($F$4:$N$4,0,AQ$110))+AP114)))</f>
        <v>4.8277252157861152</v>
      </c>
      <c r="AR114" s="186" cm="1">
        <f t="array" ref="AR114">IF(AR$110=-1,AS114,IF(AR$110=99,AQ114,IF(AR$110=0,INDEX($F95:$N95,0,AR$108),(INDEX($F95:$N95,0,AR$110+1)-INDEX($F95:$N95,0,AR$110))/(INDEX($F$4:$N$4,0,AR$110+1)-INDEX($F$4:$N$4,0,AR$110))+AQ114)))</f>
        <v>4.9514352305556049</v>
      </c>
      <c r="AS114" s="186" cm="1">
        <f t="array" ref="AS114">IF(AS$110=-1,AT114,IF(AS$110=99,AR114,IF(AS$110=0,INDEX($F95:$N95,0,AS$108),(INDEX($F95:$N95,0,AS$110+1)-INDEX($F95:$N95,0,AS$110))/(INDEX($F$4:$N$4,0,AS$110+1)-INDEX($F$4:$N$4,0,AS$110))+AR114)))</f>
        <v>5.0751452453250945</v>
      </c>
      <c r="AT114" s="186" cm="1">
        <f t="array" ref="AT114">IF(AT$110=-1,AU114,IF(AT$110=99,AS114,IF(AT$110=0,INDEX($F95:$N95,0,AT$108),(INDEX($F95:$N95,0,AT$110+1)-INDEX($F95:$N95,0,AT$110))/(INDEX($F$4:$N$4,0,AT$110+1)-INDEX($F$4:$N$4,0,AT$110))+AS114)))</f>
        <v>5.1988552600945841</v>
      </c>
      <c r="AU114" s="186" cm="1">
        <f t="array" ref="AU114">IF(AU$110=-1,AV114,IF(AU$110=99,AT114,IF(AU$110=0,INDEX($F95:$N95,0,AU$108),(INDEX($F95:$N95,0,AU$110+1)-INDEX($F95:$N95,0,AU$110))/(INDEX($F$4:$N$4,0,AU$110+1)-INDEX($F$4:$N$4,0,AU$110))+AT114)))</f>
        <v>5.3225652748640737</v>
      </c>
      <c r="AV114" s="186" cm="1">
        <f t="array" ref="AV114">IF(AV$110=-1,AW114,IF(AV$110=99,AU114,IF(AV$110=0,INDEX($F95:$N95,0,AV$108),(INDEX($F95:$N95,0,AV$110+1)-INDEX($F95:$N95,0,AV$110))/(INDEX($F$4:$N$4,0,AV$110+1)-INDEX($F$4:$N$4,0,AV$110))+AU114)))</f>
        <v>5.4462752896335633</v>
      </c>
      <c r="AW114" s="186" cm="1">
        <f t="array" ref="AW114">IF(AW$110=-1,AX114,IF(AW$110=99,AV114,IF(AW$110=0,INDEX($F95:$N95,0,AW$108),(INDEX($F95:$N95,0,AW$110+1)-INDEX($F95:$N95,0,AW$110))/(INDEX($F$4:$N$4,0,AW$110+1)-INDEX($F$4:$N$4,0,AW$110))+AV114)))</f>
        <v>5.569985304403053</v>
      </c>
      <c r="AX114" s="186" cm="1">
        <f t="array" ref="AX114">IF(AX$110=-1,AY114,IF(AX$110=99,AW114,IF(AX$110=0,INDEX($F95:$N95,0,AX$108),(INDEX($F95:$N95,0,AX$110+1)-INDEX($F95:$N95,0,AX$110))/(INDEX($F$4:$N$4,0,AX$110+1)-INDEX($F$4:$N$4,0,AX$110))+AW114)))</f>
        <v>5.6936953191725426</v>
      </c>
      <c r="AY114" s="186" cm="1">
        <f t="array" ref="AY114">IF(AY$110=-1,AZ114,IF(AY$110=99,AX114,IF(AY$110=0,INDEX($F95:$N95,0,AY$108),(INDEX($F95:$N95,0,AY$110+1)-INDEX($F95:$N95,0,AY$110))/(INDEX($F$4:$N$4,0,AY$110+1)-INDEX($F$4:$N$4,0,AY$110))+AX114)))</f>
        <v>5.8174053339420286</v>
      </c>
      <c r="AZ114" s="186" cm="1">
        <f t="array" ref="AZ114">IF(AZ$110=-1,BA114,IF(AZ$110=99,AY114,IF(AZ$110=0,INDEX($F95:$N95,0,AZ$108),(INDEX($F95:$N95,0,AZ$110+1)-INDEX($F95:$N95,0,AZ$110))/(INDEX($F$4:$N$4,0,AZ$110+1)-INDEX($F$4:$N$4,0,AZ$110))+AY114)))</f>
        <v>5.8174053339420286</v>
      </c>
      <c r="BA114" s="186" cm="1">
        <f t="array" ref="BA114">IF(BA$110=-1,BB114,IF(BA$110=99,AZ114,IF(BA$110=0,INDEX($F95:$N95,0,BA$108),(INDEX($F95:$N95,0,BA$110+1)-INDEX($F95:$N95,0,BA$110))/(INDEX($F$4:$N$4,0,BA$110+1)-INDEX($F$4:$N$4,0,BA$110))+AZ114)))</f>
        <v>5.8174053339420286</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0.58077321340944388</v>
      </c>
      <c r="W115" s="186" cm="1">
        <f t="array" ref="W115">IF(W$110=-1,X115,IF(W$110=99,V115,IF(W$110=0,INDEX($F96:$N96,0,W$108),(INDEX($F96:$N96,0,W$110+1)-INDEX($F96:$N96,0,W$110))/(INDEX($F$4:$N$4,0,W$110+1)-INDEX($F$4:$N$4,0,W$110))+V115)))</f>
        <v>0.58999335125760388</v>
      </c>
      <c r="X115" s="186" cm="1">
        <f t="array" ref="X115">IF(X$110=-1,Y115,IF(X$110=99,W115,IF(X$110=0,INDEX($F96:$N96,0,X$108),(INDEX($F96:$N96,0,X$110+1)-INDEX($F96:$N96,0,X$110))/(INDEX($F$4:$N$4,0,X$110+1)-INDEX($F$4:$N$4,0,X$110))+W115)))</f>
        <v>0.59921348910576389</v>
      </c>
      <c r="Y115" s="186" cm="1">
        <f t="array" ref="Y115">IF(Y$110=-1,Z115,IF(Y$110=99,X115,IF(Y$110=0,INDEX($F96:$N96,0,Y$108),(INDEX($F96:$N96,0,Y$110+1)-INDEX($F96:$N96,0,Y$110))/(INDEX($F$4:$N$4,0,Y$110+1)-INDEX($F$4:$N$4,0,Y$110))+X115)))</f>
        <v>0.60843362695392389</v>
      </c>
      <c r="Z115" s="186" cm="1">
        <f t="array" ref="Z115">IF(Z$110=-1,AA115,IF(Z$110=99,Y115,IF(Z$110=0,INDEX($F96:$N96,0,Z$108),(INDEX($F96:$N96,0,Z$110+1)-INDEX($F96:$N96,0,Z$110))/(INDEX($F$4:$N$4,0,Z$110+1)-INDEX($F$4:$N$4,0,Z$110))+Y115)))</f>
        <v>0.61765376480208389</v>
      </c>
      <c r="AA115" s="186" cm="1">
        <f t="array" ref="AA115">IF(AA$110=-1,AB115,IF(AA$110=99,Z115,IF(AA$110=0,INDEX($F96:$N96,0,AA$108),(INDEX($F96:$N96,0,AA$110+1)-INDEX($F96:$N96,0,AA$110))/(INDEX($F$4:$N$4,0,AA$110+1)-INDEX($F$4:$N$4,0,AA$110))+Z115)))</f>
        <v>0.6268739026502439</v>
      </c>
      <c r="AB115" s="186" cm="1">
        <f t="array" ref="AB115">IF(AB$110=-1,AC115,IF(AB$110=99,AA115,IF(AB$110=0,INDEX($F96:$N96,0,AB$108),(INDEX($F96:$N96,0,AB$110+1)-INDEX($F96:$N96,0,AB$110))/(INDEX($F$4:$N$4,0,AB$110+1)-INDEX($F$4:$N$4,0,AB$110))+AA115)))</f>
        <v>0.6360940404984039</v>
      </c>
      <c r="AC115" s="186" cm="1">
        <f t="array" ref="AC115">IF(AC$110=-1,AD115,IF(AC$110=99,AB115,IF(AC$110=0,INDEX($F96:$N96,0,AC$108),(INDEX($F96:$N96,0,AC$110+1)-INDEX($F96:$N96,0,AC$110))/(INDEX($F$4:$N$4,0,AC$110+1)-INDEX($F$4:$N$4,0,AC$110))+AB115)))</f>
        <v>0.6453141783465639</v>
      </c>
      <c r="AD115" s="186" cm="1">
        <f t="array" ref="AD115">IF(AD$110=-1,AE115,IF(AD$110=99,AC115,IF(AD$110=0,INDEX($F96:$N96,0,AD$108),(INDEX($F96:$N96,0,AD$110+1)-INDEX($F96:$N96,0,AD$110))/(INDEX($F$4:$N$4,0,AD$110+1)-INDEX($F$4:$N$4,0,AD$110))+AC115)))</f>
        <v>0.65453431619472391</v>
      </c>
      <c r="AE115" s="186" cm="1">
        <f t="array" ref="AE115">IF(AE$110=-1,AF115,IF(AE$110=99,AD115,IF(AE$110=0,INDEX($F96:$N96,0,AE$108),(INDEX($F96:$N96,0,AE$110+1)-INDEX($F96:$N96,0,AE$110))/(INDEX($F$4:$N$4,0,AE$110+1)-INDEX($F$4:$N$4,0,AE$110))+AD115)))</f>
        <v>0.66375445404288413</v>
      </c>
      <c r="AF115" s="186" cm="1">
        <f t="array" ref="AF115">IF(AF$110=-1,AG115,IF(AF$110=99,AE115,IF(AF$110=0,INDEX($F96:$N96,0,AF$108),(INDEX($F96:$N96,0,AF$110+1)-INDEX($F96:$N96,0,AF$110))/(INDEX($F$4:$N$4,0,AF$110+1)-INDEX($F$4:$N$4,0,AF$110))+AE115)))</f>
        <v>0.68045243214275153</v>
      </c>
      <c r="AG115" s="186" cm="1">
        <f t="array" ref="AG115">IF(AG$110=-1,AH115,IF(AG$110=99,AF115,IF(AG$110=0,INDEX($F96:$N96,0,AG$108),(INDEX($F96:$N96,0,AG$110+1)-INDEX($F96:$N96,0,AG$110))/(INDEX($F$4:$N$4,0,AG$110+1)-INDEX($F$4:$N$4,0,AG$110))+AF115)))</f>
        <v>0.69715041024261892</v>
      </c>
      <c r="AH115" s="186" cm="1">
        <f t="array" ref="AH115">IF(AH$110=-1,AI115,IF(AH$110=99,AG115,IF(AH$110=0,INDEX($F96:$N96,0,AH$108),(INDEX($F96:$N96,0,AH$110+1)-INDEX($F96:$N96,0,AH$110))/(INDEX($F$4:$N$4,0,AH$110+1)-INDEX($F$4:$N$4,0,AH$110))+AG115)))</f>
        <v>0.71384838834248632</v>
      </c>
      <c r="AI115" s="186" cm="1">
        <f t="array" ref="AI115">IF(AI$110=-1,AJ115,IF(AI$110=99,AH115,IF(AI$110=0,INDEX($F96:$N96,0,AI$108),(INDEX($F96:$N96,0,AI$110+1)-INDEX($F96:$N96,0,AI$110))/(INDEX($F$4:$N$4,0,AI$110+1)-INDEX($F$4:$N$4,0,AI$110))+AH115)))</f>
        <v>0.73054636644235371</v>
      </c>
      <c r="AJ115" s="186" cm="1">
        <f t="array" ref="AJ115">IF(AJ$110=-1,AK115,IF(AJ$110=99,AI115,IF(AJ$110=0,INDEX($F96:$N96,0,AJ$108),(INDEX($F96:$N96,0,AJ$110+1)-INDEX($F96:$N96,0,AJ$110))/(INDEX($F$4:$N$4,0,AJ$110+1)-INDEX($F$4:$N$4,0,AJ$110))+AI115)))</f>
        <v>0.74724434454222111</v>
      </c>
      <c r="AK115" s="186" cm="1">
        <f t="array" ref="AK115">IF(AK$110=-1,AL115,IF(AK$110=99,AJ115,IF(AK$110=0,INDEX($F96:$N96,0,AK$108),(INDEX($F96:$N96,0,AK$110+1)-INDEX($F96:$N96,0,AK$110))/(INDEX($F$4:$N$4,0,AK$110+1)-INDEX($F$4:$N$4,0,AK$110))+AJ115)))</f>
        <v>0.7639423226420885</v>
      </c>
      <c r="AL115" s="186" cm="1">
        <f t="array" ref="AL115">IF(AL$110=-1,AM115,IF(AL$110=99,AK115,IF(AL$110=0,INDEX($F96:$N96,0,AL$108),(INDEX($F96:$N96,0,AL$110+1)-INDEX($F96:$N96,0,AL$110))/(INDEX($F$4:$N$4,0,AL$110+1)-INDEX($F$4:$N$4,0,AL$110))+AK115)))</f>
        <v>0.78064030074195589</v>
      </c>
      <c r="AM115" s="186" cm="1">
        <f t="array" ref="AM115">IF(AM$110=-1,AN115,IF(AM$110=99,AL115,IF(AM$110=0,INDEX($F96:$N96,0,AM$108),(INDEX($F96:$N96,0,AM$110+1)-INDEX($F96:$N96,0,AM$110))/(INDEX($F$4:$N$4,0,AM$110+1)-INDEX($F$4:$N$4,0,AM$110))+AL115)))</f>
        <v>0.79733827884182329</v>
      </c>
      <c r="AN115" s="186" cm="1">
        <f t="array" ref="AN115">IF(AN$110=-1,AO115,IF(AN$110=99,AM115,IF(AN$110=0,INDEX($F96:$N96,0,AN$108),(INDEX($F96:$N96,0,AN$110+1)-INDEX($F96:$N96,0,AN$110))/(INDEX($F$4:$N$4,0,AN$110+1)-INDEX($F$4:$N$4,0,AN$110))+AM115)))</f>
        <v>0.81403625694169068</v>
      </c>
      <c r="AO115" s="186" cm="1">
        <f t="array" ref="AO115">IF(AO$110=-1,AP115,IF(AO$110=99,AN115,IF(AO$110=0,INDEX($F96:$N96,0,AO$108),(INDEX($F96:$N96,0,AO$110+1)-INDEX($F96:$N96,0,AO$110))/(INDEX($F$4:$N$4,0,AO$110+1)-INDEX($F$4:$N$4,0,AO$110))+AN115)))</f>
        <v>0.83073423504155852</v>
      </c>
      <c r="AP115" s="186" cm="1">
        <f t="array" ref="AP115">IF(AP$110=-1,AQ115,IF(AP$110=99,AO115,IF(AP$110=0,INDEX($F96:$N96,0,AP$108),(INDEX($F96:$N96,0,AP$110+1)-INDEX($F96:$N96,0,AP$110))/(INDEX($F$4:$N$4,0,AP$110+1)-INDEX($F$4:$N$4,0,AP$110))+AO115)))</f>
        <v>0.85317163611148938</v>
      </c>
      <c r="AQ115" s="186" cm="1">
        <f t="array" ref="AQ115">IF(AQ$110=-1,AR115,IF(AQ$110=99,AP115,IF(AQ$110=0,INDEX($F96:$N96,0,AQ$108),(INDEX($F96:$N96,0,AQ$110+1)-INDEX($F96:$N96,0,AQ$110))/(INDEX($F$4:$N$4,0,AQ$110+1)-INDEX($F$4:$N$4,0,AQ$110))+AP115)))</f>
        <v>0.87560903718142025</v>
      </c>
      <c r="AR115" s="186" cm="1">
        <f t="array" ref="AR115">IF(AR$110=-1,AS115,IF(AR$110=99,AQ115,IF(AR$110=0,INDEX($F96:$N96,0,AR$108),(INDEX($F96:$N96,0,AR$110+1)-INDEX($F96:$N96,0,AR$110))/(INDEX($F$4:$N$4,0,AR$110+1)-INDEX($F$4:$N$4,0,AR$110))+AQ115)))</f>
        <v>0.89804643825135111</v>
      </c>
      <c r="AS115" s="186" cm="1">
        <f t="array" ref="AS115">IF(AS$110=-1,AT115,IF(AS$110=99,AR115,IF(AS$110=0,INDEX($F96:$N96,0,AS$108),(INDEX($F96:$N96,0,AS$110+1)-INDEX($F96:$N96,0,AS$110))/(INDEX($F$4:$N$4,0,AS$110+1)-INDEX($F$4:$N$4,0,AS$110))+AR115)))</f>
        <v>0.92048383932128197</v>
      </c>
      <c r="AT115" s="186" cm="1">
        <f t="array" ref="AT115">IF(AT$110=-1,AU115,IF(AT$110=99,AS115,IF(AT$110=0,INDEX($F96:$N96,0,AT$108),(INDEX($F96:$N96,0,AT$110+1)-INDEX($F96:$N96,0,AT$110))/(INDEX($F$4:$N$4,0,AT$110+1)-INDEX($F$4:$N$4,0,AT$110))+AS115)))</f>
        <v>0.94292124039121283</v>
      </c>
      <c r="AU115" s="186" cm="1">
        <f t="array" ref="AU115">IF(AU$110=-1,AV115,IF(AU$110=99,AT115,IF(AU$110=0,INDEX($F96:$N96,0,AU$108),(INDEX($F96:$N96,0,AU$110+1)-INDEX($F96:$N96,0,AU$110))/(INDEX($F$4:$N$4,0,AU$110+1)-INDEX($F$4:$N$4,0,AU$110))+AT115)))</f>
        <v>0.9653586414611437</v>
      </c>
      <c r="AV115" s="186" cm="1">
        <f t="array" ref="AV115">IF(AV$110=-1,AW115,IF(AV$110=99,AU115,IF(AV$110=0,INDEX($F96:$N96,0,AV$108),(INDEX($F96:$N96,0,AV$110+1)-INDEX($F96:$N96,0,AV$110))/(INDEX($F$4:$N$4,0,AV$110+1)-INDEX($F$4:$N$4,0,AV$110))+AU115)))</f>
        <v>0.98779604253107456</v>
      </c>
      <c r="AW115" s="186" cm="1">
        <f t="array" ref="AW115">IF(AW$110=-1,AX115,IF(AW$110=99,AV115,IF(AW$110=0,INDEX($F96:$N96,0,AW$108),(INDEX($F96:$N96,0,AW$110+1)-INDEX($F96:$N96,0,AW$110))/(INDEX($F$4:$N$4,0,AW$110+1)-INDEX($F$4:$N$4,0,AW$110))+AV115)))</f>
        <v>1.0102334436010054</v>
      </c>
      <c r="AX115" s="186" cm="1">
        <f t="array" ref="AX115">IF(AX$110=-1,AY115,IF(AX$110=99,AW115,IF(AX$110=0,INDEX($F96:$N96,0,AX$108),(INDEX($F96:$N96,0,AX$110+1)-INDEX($F96:$N96,0,AX$110))/(INDEX($F$4:$N$4,0,AX$110+1)-INDEX($F$4:$N$4,0,AX$110))+AW115)))</f>
        <v>1.0326708446709363</v>
      </c>
      <c r="AY115" s="186" cm="1">
        <f t="array" ref="AY115">IF(AY$110=-1,AZ115,IF(AY$110=99,AX115,IF(AY$110=0,INDEX($F96:$N96,0,AY$108),(INDEX($F96:$N96,0,AY$110+1)-INDEX($F96:$N96,0,AY$110))/(INDEX($F$4:$N$4,0,AY$110+1)-INDEX($F$4:$N$4,0,AY$110))+AX115)))</f>
        <v>1.0551082457408674</v>
      </c>
      <c r="AZ115" s="186" cm="1">
        <f t="array" ref="AZ115">IF(AZ$110=-1,BA115,IF(AZ$110=99,AY115,IF(AZ$110=0,INDEX($F96:$N96,0,AZ$108),(INDEX($F96:$N96,0,AZ$110+1)-INDEX($F96:$N96,0,AZ$110))/(INDEX($F$4:$N$4,0,AZ$110+1)-INDEX($F$4:$N$4,0,AZ$110))+AY115)))</f>
        <v>1.0551082457408674</v>
      </c>
      <c r="BA115" s="186" cm="1">
        <f t="array" ref="BA115">IF(BA$110=-1,BB115,IF(BA$110=99,AZ115,IF(BA$110=0,INDEX($F96:$N96,0,BA$108),(INDEX($F96:$N96,0,BA$110+1)-INDEX($F96:$N96,0,BA$110))/(INDEX($F$4:$N$4,0,BA$110+1)-INDEX($F$4:$N$4,0,BA$110))+AZ115)))</f>
        <v>1.0551082457408674</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0.28920702340251186</v>
      </c>
      <c r="W116" s="186" cm="1">
        <f t="array" ref="W116">IF(W$110=-1,X116,IF(W$110=99,V116,IF(W$110=0,INDEX($F97:$N97,0,W$108),(INDEX($F97:$N97,0,W$110+1)-INDEX($F97:$N97,0,W$110))/(INDEX($F$4:$N$4,0,W$110+1)-INDEX($F$4:$N$4,0,W$110))+V116)))</f>
        <v>0.29379836570422252</v>
      </c>
      <c r="X116" s="186" cm="1">
        <f t="array" ref="X116">IF(X$110=-1,Y116,IF(X$110=99,W116,IF(X$110=0,INDEX($F97:$N97,0,X$108),(INDEX($F97:$N97,0,X$110+1)-INDEX($F97:$N97,0,X$110))/(INDEX($F$4:$N$4,0,X$110+1)-INDEX($F$4:$N$4,0,X$110))+W116)))</f>
        <v>0.29838970800593317</v>
      </c>
      <c r="Y116" s="186" cm="1">
        <f t="array" ref="Y116">IF(Y$110=-1,Z116,IF(Y$110=99,X116,IF(Y$110=0,INDEX($F97:$N97,0,Y$108),(INDEX($F97:$N97,0,Y$110+1)-INDEX($F97:$N97,0,Y$110))/(INDEX($F$4:$N$4,0,Y$110+1)-INDEX($F$4:$N$4,0,Y$110))+X116)))</f>
        <v>0.30298105030764383</v>
      </c>
      <c r="Z116" s="186" cm="1">
        <f t="array" ref="Z116">IF(Z$110=-1,AA116,IF(Z$110=99,Y116,IF(Z$110=0,INDEX($F97:$N97,0,Z$108),(INDEX($F97:$N97,0,Z$110+1)-INDEX($F97:$N97,0,Z$110))/(INDEX($F$4:$N$4,0,Z$110+1)-INDEX($F$4:$N$4,0,Z$110))+Y116)))</f>
        <v>0.30757239260935448</v>
      </c>
      <c r="AA116" s="186" cm="1">
        <f t="array" ref="AA116">IF(AA$110=-1,AB116,IF(AA$110=99,Z116,IF(AA$110=0,INDEX($F97:$N97,0,AA$108),(INDEX($F97:$N97,0,AA$110+1)-INDEX($F97:$N97,0,AA$110))/(INDEX($F$4:$N$4,0,AA$110+1)-INDEX($F$4:$N$4,0,AA$110))+Z116)))</f>
        <v>0.31216373491106514</v>
      </c>
      <c r="AB116" s="186" cm="1">
        <f t="array" ref="AB116">IF(AB$110=-1,AC116,IF(AB$110=99,AA116,IF(AB$110=0,INDEX($F97:$N97,0,AB$108),(INDEX($F97:$N97,0,AB$110+1)-INDEX($F97:$N97,0,AB$110))/(INDEX($F$4:$N$4,0,AB$110+1)-INDEX($F$4:$N$4,0,AB$110))+AA116)))</f>
        <v>0.31675507721277579</v>
      </c>
      <c r="AC116" s="186" cm="1">
        <f t="array" ref="AC116">IF(AC$110=-1,AD116,IF(AC$110=99,AB116,IF(AC$110=0,INDEX($F97:$N97,0,AC$108),(INDEX($F97:$N97,0,AC$110+1)-INDEX($F97:$N97,0,AC$110))/(INDEX($F$4:$N$4,0,AC$110+1)-INDEX($F$4:$N$4,0,AC$110))+AB116)))</f>
        <v>0.32134641951448645</v>
      </c>
      <c r="AD116" s="186" cm="1">
        <f t="array" ref="AD116">IF(AD$110=-1,AE116,IF(AD$110=99,AC116,IF(AD$110=0,INDEX($F97:$N97,0,AD$108),(INDEX($F97:$N97,0,AD$110+1)-INDEX($F97:$N97,0,AD$110))/(INDEX($F$4:$N$4,0,AD$110+1)-INDEX($F$4:$N$4,0,AD$110))+AC116)))</f>
        <v>0.3259377618161971</v>
      </c>
      <c r="AE116" s="186" cm="1">
        <f t="array" ref="AE116">IF(AE$110=-1,AF116,IF(AE$110=99,AD116,IF(AE$110=0,INDEX($F97:$N97,0,AE$108),(INDEX($F97:$N97,0,AE$110+1)-INDEX($F97:$N97,0,AE$110))/(INDEX($F$4:$N$4,0,AE$110+1)-INDEX($F$4:$N$4,0,AE$110))+AD116)))</f>
        <v>0.33052910411790765</v>
      </c>
      <c r="AF116" s="186" cm="1">
        <f t="array" ref="AF116">IF(AF$110=-1,AG116,IF(AF$110=99,AE116,IF(AF$110=0,INDEX($F97:$N97,0,AF$108),(INDEX($F97:$N97,0,AF$110+1)-INDEX($F97:$N97,0,AF$110))/(INDEX($F$4:$N$4,0,AF$110+1)-INDEX($F$4:$N$4,0,AF$110))+AE116)))</f>
        <v>0.33884417862823712</v>
      </c>
      <c r="AG116" s="186" cm="1">
        <f t="array" ref="AG116">IF(AG$110=-1,AH116,IF(AG$110=99,AF116,IF(AG$110=0,INDEX($F97:$N97,0,AG$108),(INDEX($F97:$N97,0,AG$110+1)-INDEX($F97:$N97,0,AG$110))/(INDEX($F$4:$N$4,0,AG$110+1)-INDEX($F$4:$N$4,0,AG$110))+AF116)))</f>
        <v>0.34715925313856655</v>
      </c>
      <c r="AH116" s="186" cm="1">
        <f t="array" ref="AH116">IF(AH$110=-1,AI116,IF(AH$110=99,AG116,IF(AH$110=0,INDEX($F97:$N97,0,AH$108),(INDEX($F97:$N97,0,AH$110+1)-INDEX($F97:$N97,0,AH$110))/(INDEX($F$4:$N$4,0,AH$110+1)-INDEX($F$4:$N$4,0,AH$110))+AG116)))</f>
        <v>0.35547432764889597</v>
      </c>
      <c r="AI116" s="186" cm="1">
        <f t="array" ref="AI116">IF(AI$110=-1,AJ116,IF(AI$110=99,AH116,IF(AI$110=0,INDEX($F97:$N97,0,AI$108),(INDEX($F97:$N97,0,AI$110+1)-INDEX($F97:$N97,0,AI$110))/(INDEX($F$4:$N$4,0,AI$110+1)-INDEX($F$4:$N$4,0,AI$110))+AH116)))</f>
        <v>0.36378940215922539</v>
      </c>
      <c r="AJ116" s="186" cm="1">
        <f t="array" ref="AJ116">IF(AJ$110=-1,AK116,IF(AJ$110=99,AI116,IF(AJ$110=0,INDEX($F97:$N97,0,AJ$108),(INDEX($F97:$N97,0,AJ$110+1)-INDEX($F97:$N97,0,AJ$110))/(INDEX($F$4:$N$4,0,AJ$110+1)-INDEX($F$4:$N$4,0,AJ$110))+AI116)))</f>
        <v>0.37210447666955482</v>
      </c>
      <c r="AK116" s="186" cm="1">
        <f t="array" ref="AK116">IF(AK$110=-1,AL116,IF(AK$110=99,AJ116,IF(AK$110=0,INDEX($F97:$N97,0,AK$108),(INDEX($F97:$N97,0,AK$110+1)-INDEX($F97:$N97,0,AK$110))/(INDEX($F$4:$N$4,0,AK$110+1)-INDEX($F$4:$N$4,0,AK$110))+AJ116)))</f>
        <v>0.38041955117988424</v>
      </c>
      <c r="AL116" s="186" cm="1">
        <f t="array" ref="AL116">IF(AL$110=-1,AM116,IF(AL$110=99,AK116,IF(AL$110=0,INDEX($F97:$N97,0,AL$108),(INDEX($F97:$N97,0,AL$110+1)-INDEX($F97:$N97,0,AL$110))/(INDEX($F$4:$N$4,0,AL$110+1)-INDEX($F$4:$N$4,0,AL$110))+AK116)))</f>
        <v>0.38873462569021366</v>
      </c>
      <c r="AM116" s="186" cm="1">
        <f t="array" ref="AM116">IF(AM$110=-1,AN116,IF(AM$110=99,AL116,IF(AM$110=0,INDEX($F97:$N97,0,AM$108),(INDEX($F97:$N97,0,AM$110+1)-INDEX($F97:$N97,0,AM$110))/(INDEX($F$4:$N$4,0,AM$110+1)-INDEX($F$4:$N$4,0,AM$110))+AL116)))</f>
        <v>0.39704970020054309</v>
      </c>
      <c r="AN116" s="186" cm="1">
        <f t="array" ref="AN116">IF(AN$110=-1,AO116,IF(AN$110=99,AM116,IF(AN$110=0,INDEX($F97:$N97,0,AN$108),(INDEX($F97:$N97,0,AN$110+1)-INDEX($F97:$N97,0,AN$110))/(INDEX($F$4:$N$4,0,AN$110+1)-INDEX($F$4:$N$4,0,AN$110))+AM116)))</f>
        <v>0.40536477471087251</v>
      </c>
      <c r="AO116" s="186" cm="1">
        <f t="array" ref="AO116">IF(AO$110=-1,AP116,IF(AO$110=99,AN116,IF(AO$110=0,INDEX($F97:$N97,0,AO$108),(INDEX($F97:$N97,0,AO$110+1)-INDEX($F97:$N97,0,AO$110))/(INDEX($F$4:$N$4,0,AO$110+1)-INDEX($F$4:$N$4,0,AO$110))+AN116)))</f>
        <v>0.41367984922120216</v>
      </c>
      <c r="AP116" s="186" cm="1">
        <f t="array" ref="AP116">IF(AP$110=-1,AQ116,IF(AP$110=99,AO116,IF(AP$110=0,INDEX($F97:$N97,0,AP$108),(INDEX($F97:$N97,0,AP$110+1)-INDEX($F97:$N97,0,AP$110))/(INDEX($F$4:$N$4,0,AP$110+1)-INDEX($F$4:$N$4,0,AP$110))+AO116)))</f>
        <v>0.42485297812332368</v>
      </c>
      <c r="AQ116" s="186" cm="1">
        <f t="array" ref="AQ116">IF(AQ$110=-1,AR116,IF(AQ$110=99,AP116,IF(AQ$110=0,INDEX($F97:$N97,0,AQ$108),(INDEX($F97:$N97,0,AQ$110+1)-INDEX($F97:$N97,0,AQ$110))/(INDEX($F$4:$N$4,0,AQ$110+1)-INDEX($F$4:$N$4,0,AQ$110))+AP116)))</f>
        <v>0.4360261070254452</v>
      </c>
      <c r="AR116" s="186" cm="1">
        <f t="array" ref="AR116">IF(AR$110=-1,AS116,IF(AR$110=99,AQ116,IF(AR$110=0,INDEX($F97:$N97,0,AR$108),(INDEX($F97:$N97,0,AR$110+1)-INDEX($F97:$N97,0,AR$110))/(INDEX($F$4:$N$4,0,AR$110+1)-INDEX($F$4:$N$4,0,AR$110))+AQ116)))</f>
        <v>0.44719923592756672</v>
      </c>
      <c r="AS116" s="186" cm="1">
        <f t="array" ref="AS116">IF(AS$110=-1,AT116,IF(AS$110=99,AR116,IF(AS$110=0,INDEX($F97:$N97,0,AS$108),(INDEX($F97:$N97,0,AS$110+1)-INDEX($F97:$N97,0,AS$110))/(INDEX($F$4:$N$4,0,AS$110+1)-INDEX($F$4:$N$4,0,AS$110))+AR116)))</f>
        <v>0.45837236482968824</v>
      </c>
      <c r="AT116" s="186" cm="1">
        <f t="array" ref="AT116">IF(AT$110=-1,AU116,IF(AT$110=99,AS116,IF(AT$110=0,INDEX($F97:$N97,0,AT$108),(INDEX($F97:$N97,0,AT$110+1)-INDEX($F97:$N97,0,AT$110))/(INDEX($F$4:$N$4,0,AT$110+1)-INDEX($F$4:$N$4,0,AT$110))+AS116)))</f>
        <v>0.46954549373180976</v>
      </c>
      <c r="AU116" s="186" cm="1">
        <f t="array" ref="AU116">IF(AU$110=-1,AV116,IF(AU$110=99,AT116,IF(AU$110=0,INDEX($F97:$N97,0,AU$108),(INDEX($F97:$N97,0,AU$110+1)-INDEX($F97:$N97,0,AU$110))/(INDEX($F$4:$N$4,0,AU$110+1)-INDEX($F$4:$N$4,0,AU$110))+AT116)))</f>
        <v>0.48071862263393128</v>
      </c>
      <c r="AV116" s="186" cm="1">
        <f t="array" ref="AV116">IF(AV$110=-1,AW116,IF(AV$110=99,AU116,IF(AV$110=0,INDEX($F97:$N97,0,AV$108),(INDEX($F97:$N97,0,AV$110+1)-INDEX($F97:$N97,0,AV$110))/(INDEX($F$4:$N$4,0,AV$110+1)-INDEX($F$4:$N$4,0,AV$110))+AU116)))</f>
        <v>0.4918917515360528</v>
      </c>
      <c r="AW116" s="186" cm="1">
        <f t="array" ref="AW116">IF(AW$110=-1,AX116,IF(AW$110=99,AV116,IF(AW$110=0,INDEX($F97:$N97,0,AW$108),(INDEX($F97:$N97,0,AW$110+1)-INDEX($F97:$N97,0,AW$110))/(INDEX($F$4:$N$4,0,AW$110+1)-INDEX($F$4:$N$4,0,AW$110))+AV116)))</f>
        <v>0.50306488043817432</v>
      </c>
      <c r="AX116" s="186" cm="1">
        <f t="array" ref="AX116">IF(AX$110=-1,AY116,IF(AX$110=99,AW116,IF(AX$110=0,INDEX($F97:$N97,0,AX$108),(INDEX($F97:$N97,0,AX$110+1)-INDEX($F97:$N97,0,AX$110))/(INDEX($F$4:$N$4,0,AX$110+1)-INDEX($F$4:$N$4,0,AX$110))+AW116)))</f>
        <v>0.51423800934029584</v>
      </c>
      <c r="AY116" s="186" cm="1">
        <f t="array" ref="AY116">IF(AY$110=-1,AZ116,IF(AY$110=99,AX116,IF(AY$110=0,INDEX($F97:$N97,0,AY$108),(INDEX($F97:$N97,0,AY$110+1)-INDEX($F97:$N97,0,AY$110))/(INDEX($F$4:$N$4,0,AY$110+1)-INDEX($F$4:$N$4,0,AY$110))+AX116)))</f>
        <v>0.52541113824241736</v>
      </c>
      <c r="AZ116" s="186" cm="1">
        <f t="array" ref="AZ116">IF(AZ$110=-1,BA116,IF(AZ$110=99,AY116,IF(AZ$110=0,INDEX($F97:$N97,0,AZ$108),(INDEX($F97:$N97,0,AZ$110+1)-INDEX($F97:$N97,0,AZ$110))/(INDEX($F$4:$N$4,0,AZ$110+1)-INDEX($F$4:$N$4,0,AZ$110))+AY116)))</f>
        <v>0.52541113824241736</v>
      </c>
      <c r="BA116" s="186" cm="1">
        <f t="array" ref="BA116">IF(BA$110=-1,BB116,IF(BA$110=99,AZ116,IF(BA$110=0,INDEX($F97:$N97,0,BA$108),(INDEX($F97:$N97,0,BA$110+1)-INDEX($F97:$N97,0,BA$110))/(INDEX($F$4:$N$4,0,BA$110+1)-INDEX($F$4:$N$4,0,BA$110))+AZ116)))</f>
        <v>0.52541113824241736</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6.4658673224803351</v>
      </c>
      <c r="W117" s="186" cm="1">
        <f t="array" ref="W117">IF(W$110=-1,X117,IF(W$110=99,V117,IF(W$110=0,INDEX($F98:$N98,0,W$108),(INDEX($F98:$N98,0,W$110+1)-INDEX($F98:$N98,0,W$110))/(INDEX($F$4:$N$4,0,W$110+1)-INDEX($F$4:$N$4,0,W$110))+V117)))</f>
        <v>6.5685170085276718</v>
      </c>
      <c r="X117" s="186" cm="1">
        <f t="array" ref="X117">IF(X$110=-1,Y117,IF(X$110=99,W117,IF(X$110=0,INDEX($F98:$N98,0,X$108),(INDEX($F98:$N98,0,X$110+1)-INDEX($F98:$N98,0,X$110))/(INDEX($F$4:$N$4,0,X$110+1)-INDEX($F$4:$N$4,0,X$110))+W117)))</f>
        <v>6.6711666945750085</v>
      </c>
      <c r="Y117" s="186" cm="1">
        <f t="array" ref="Y117">IF(Y$110=-1,Z117,IF(Y$110=99,X117,IF(Y$110=0,INDEX($F98:$N98,0,Y$108),(INDEX($F98:$N98,0,Y$110+1)-INDEX($F98:$N98,0,Y$110))/(INDEX($F$4:$N$4,0,Y$110+1)-INDEX($F$4:$N$4,0,Y$110))+X117)))</f>
        <v>6.7738163806223453</v>
      </c>
      <c r="Z117" s="186" cm="1">
        <f t="array" ref="Z117">IF(Z$110=-1,AA117,IF(Z$110=99,Y117,IF(Z$110=0,INDEX($F98:$N98,0,Z$108),(INDEX($F98:$N98,0,Z$110+1)-INDEX($F98:$N98,0,Z$110))/(INDEX($F$4:$N$4,0,Z$110+1)-INDEX($F$4:$N$4,0,Z$110))+Y117)))</f>
        <v>6.876466066669682</v>
      </c>
      <c r="AA117" s="186" cm="1">
        <f t="array" ref="AA117">IF(AA$110=-1,AB117,IF(AA$110=99,Z117,IF(AA$110=0,INDEX($F98:$N98,0,AA$108),(INDEX($F98:$N98,0,AA$110+1)-INDEX($F98:$N98,0,AA$110))/(INDEX($F$4:$N$4,0,AA$110+1)-INDEX($F$4:$N$4,0,AA$110))+Z117)))</f>
        <v>6.9791157527170187</v>
      </c>
      <c r="AB117" s="186" cm="1">
        <f t="array" ref="AB117">IF(AB$110=-1,AC117,IF(AB$110=99,AA117,IF(AB$110=0,INDEX($F98:$N98,0,AB$108),(INDEX($F98:$N98,0,AB$110+1)-INDEX($F98:$N98,0,AB$110))/(INDEX($F$4:$N$4,0,AB$110+1)-INDEX($F$4:$N$4,0,AB$110))+AA117)))</f>
        <v>7.0817654387643554</v>
      </c>
      <c r="AC117" s="186" cm="1">
        <f t="array" ref="AC117">IF(AC$110=-1,AD117,IF(AC$110=99,AB117,IF(AC$110=0,INDEX($F98:$N98,0,AC$108),(INDEX($F98:$N98,0,AC$110+1)-INDEX($F98:$N98,0,AC$110))/(INDEX($F$4:$N$4,0,AC$110+1)-INDEX($F$4:$N$4,0,AC$110))+AB117)))</f>
        <v>7.1844151248116921</v>
      </c>
      <c r="AD117" s="186" cm="1">
        <f t="array" ref="AD117">IF(AD$110=-1,AE117,IF(AD$110=99,AC117,IF(AD$110=0,INDEX($F98:$N98,0,AD$108),(INDEX($F98:$N98,0,AD$110+1)-INDEX($F98:$N98,0,AD$110))/(INDEX($F$4:$N$4,0,AD$110+1)-INDEX($F$4:$N$4,0,AD$110))+AC117)))</f>
        <v>7.2870648108590288</v>
      </c>
      <c r="AE117" s="186" cm="1">
        <f t="array" ref="AE117">IF(AE$110=-1,AF117,IF(AE$110=99,AD117,IF(AE$110=0,INDEX($F98:$N98,0,AE$108),(INDEX($F98:$N98,0,AE$110+1)-INDEX($F98:$N98,0,AE$110))/(INDEX($F$4:$N$4,0,AE$110+1)-INDEX($F$4:$N$4,0,AE$110))+AD117)))</f>
        <v>7.389714496906362</v>
      </c>
      <c r="AF117" s="186" cm="1">
        <f t="array" ref="AF117">IF(AF$110=-1,AG117,IF(AF$110=99,AE117,IF(AF$110=0,INDEX($F98:$N98,0,AF$108),(INDEX($F98:$N98,0,AF$110+1)-INDEX($F98:$N98,0,AF$110))/(INDEX($F$4:$N$4,0,AF$110+1)-INDEX($F$4:$N$4,0,AF$110))+AE117)))</f>
        <v>7.5756165124514707</v>
      </c>
      <c r="AG117" s="186" cm="1">
        <f t="array" ref="AG117">IF(AG$110=-1,AH117,IF(AG$110=99,AF117,IF(AG$110=0,INDEX($F98:$N98,0,AG$108),(INDEX($F98:$N98,0,AG$110+1)-INDEX($F98:$N98,0,AG$110))/(INDEX($F$4:$N$4,0,AG$110+1)-INDEX($F$4:$N$4,0,AG$110))+AF117)))</f>
        <v>7.7615185279965795</v>
      </c>
      <c r="AH117" s="186" cm="1">
        <f t="array" ref="AH117">IF(AH$110=-1,AI117,IF(AH$110=99,AG117,IF(AH$110=0,INDEX($F98:$N98,0,AH$108),(INDEX($F98:$N98,0,AH$110+1)-INDEX($F98:$N98,0,AH$110))/(INDEX($F$4:$N$4,0,AH$110+1)-INDEX($F$4:$N$4,0,AH$110))+AG117)))</f>
        <v>7.9474205435416883</v>
      </c>
      <c r="AI117" s="186" cm="1">
        <f t="array" ref="AI117">IF(AI$110=-1,AJ117,IF(AI$110=99,AH117,IF(AI$110=0,INDEX($F98:$N98,0,AI$108),(INDEX($F98:$N98,0,AI$110+1)-INDEX($F98:$N98,0,AI$110))/(INDEX($F$4:$N$4,0,AI$110+1)-INDEX($F$4:$N$4,0,AI$110))+AH117)))</f>
        <v>8.1333225590867961</v>
      </c>
      <c r="AJ117" s="186" cm="1">
        <f t="array" ref="AJ117">IF(AJ$110=-1,AK117,IF(AJ$110=99,AI117,IF(AJ$110=0,INDEX($F98:$N98,0,AJ$108),(INDEX($F98:$N98,0,AJ$110+1)-INDEX($F98:$N98,0,AJ$110))/(INDEX($F$4:$N$4,0,AJ$110+1)-INDEX($F$4:$N$4,0,AJ$110))+AI117)))</f>
        <v>8.3192245746319049</v>
      </c>
      <c r="AK117" s="186" cm="1">
        <f t="array" ref="AK117">IF(AK$110=-1,AL117,IF(AK$110=99,AJ117,IF(AK$110=0,INDEX($F98:$N98,0,AK$108),(INDEX($F98:$N98,0,AK$110+1)-INDEX($F98:$N98,0,AK$110))/(INDEX($F$4:$N$4,0,AK$110+1)-INDEX($F$4:$N$4,0,AK$110))+AJ117)))</f>
        <v>8.5051265901770137</v>
      </c>
      <c r="AL117" s="186" cm="1">
        <f t="array" ref="AL117">IF(AL$110=-1,AM117,IF(AL$110=99,AK117,IF(AL$110=0,INDEX($F98:$N98,0,AL$108),(INDEX($F98:$N98,0,AL$110+1)-INDEX($F98:$N98,0,AL$110))/(INDEX($F$4:$N$4,0,AL$110+1)-INDEX($F$4:$N$4,0,AL$110))+AK117)))</f>
        <v>8.6910286057221224</v>
      </c>
      <c r="AM117" s="186" cm="1">
        <f t="array" ref="AM117">IF(AM$110=-1,AN117,IF(AM$110=99,AL117,IF(AM$110=0,INDEX($F98:$N98,0,AM$108),(INDEX($F98:$N98,0,AM$110+1)-INDEX($F98:$N98,0,AM$110))/(INDEX($F$4:$N$4,0,AM$110+1)-INDEX($F$4:$N$4,0,AM$110))+AL117)))</f>
        <v>8.8769306212672312</v>
      </c>
      <c r="AN117" s="186" cm="1">
        <f t="array" ref="AN117">IF(AN$110=-1,AO117,IF(AN$110=99,AM117,IF(AN$110=0,INDEX($F98:$N98,0,AN$108),(INDEX($F98:$N98,0,AN$110+1)-INDEX($F98:$N98,0,AN$110))/(INDEX($F$4:$N$4,0,AN$110+1)-INDEX($F$4:$N$4,0,AN$110))+AM117)))</f>
        <v>9.06283263681234</v>
      </c>
      <c r="AO117" s="186" cm="1">
        <f t="array" ref="AO117">IF(AO$110=-1,AP117,IF(AO$110=99,AN117,IF(AO$110=0,INDEX($F98:$N98,0,AO$108),(INDEX($F98:$N98,0,AO$110+1)-INDEX($F98:$N98,0,AO$110))/(INDEX($F$4:$N$4,0,AO$110+1)-INDEX($F$4:$N$4,0,AO$110))+AN117)))</f>
        <v>9.2487346523574487</v>
      </c>
      <c r="AP117" s="186" cm="1">
        <f t="array" ref="AP117">IF(AP$110=-1,AQ117,IF(AP$110=99,AO117,IF(AP$110=0,INDEX($F98:$N98,0,AP$108),(INDEX($F98:$N98,0,AP$110+1)-INDEX($F98:$N98,0,AP$110))/(INDEX($F$4:$N$4,0,AP$110+1)-INDEX($F$4:$N$4,0,AP$110))+AO117)))</f>
        <v>9.4985348411915229</v>
      </c>
      <c r="AQ117" s="186" cm="1">
        <f t="array" ref="AQ117">IF(AQ$110=-1,AR117,IF(AQ$110=99,AP117,IF(AQ$110=0,INDEX($F98:$N98,0,AQ$108),(INDEX($F98:$N98,0,AQ$110+1)-INDEX($F98:$N98,0,AQ$110))/(INDEX($F$4:$N$4,0,AQ$110+1)-INDEX($F$4:$N$4,0,AQ$110))+AP117)))</f>
        <v>9.7483350300255971</v>
      </c>
      <c r="AR117" s="186" cm="1">
        <f t="array" ref="AR117">IF(AR$110=-1,AS117,IF(AR$110=99,AQ117,IF(AR$110=0,INDEX($F98:$N98,0,AR$108),(INDEX($F98:$N98,0,AR$110+1)-INDEX($F98:$N98,0,AR$110))/(INDEX($F$4:$N$4,0,AR$110+1)-INDEX($F$4:$N$4,0,AR$110))+AQ117)))</f>
        <v>9.9981352188596713</v>
      </c>
      <c r="AS117" s="186" cm="1">
        <f t="array" ref="AS117">IF(AS$110=-1,AT117,IF(AS$110=99,AR117,IF(AS$110=0,INDEX($F98:$N98,0,AS$108),(INDEX($F98:$N98,0,AS$110+1)-INDEX($F98:$N98,0,AS$110))/(INDEX($F$4:$N$4,0,AS$110+1)-INDEX($F$4:$N$4,0,AS$110))+AR117)))</f>
        <v>10.247935407693745</v>
      </c>
      <c r="AT117" s="186" cm="1">
        <f t="array" ref="AT117">IF(AT$110=-1,AU117,IF(AT$110=99,AS117,IF(AT$110=0,INDEX($F98:$N98,0,AT$108),(INDEX($F98:$N98,0,AT$110+1)-INDEX($F98:$N98,0,AT$110))/(INDEX($F$4:$N$4,0,AT$110+1)-INDEX($F$4:$N$4,0,AT$110))+AS117)))</f>
        <v>10.49773559652782</v>
      </c>
      <c r="AU117" s="186" cm="1">
        <f t="array" ref="AU117">IF(AU$110=-1,AV117,IF(AU$110=99,AT117,IF(AU$110=0,INDEX($F98:$N98,0,AU$108),(INDEX($F98:$N98,0,AU$110+1)-INDEX($F98:$N98,0,AU$110))/(INDEX($F$4:$N$4,0,AU$110+1)-INDEX($F$4:$N$4,0,AU$110))+AT117)))</f>
        <v>10.747535785361894</v>
      </c>
      <c r="AV117" s="186" cm="1">
        <f t="array" ref="AV117">IF(AV$110=-1,AW117,IF(AV$110=99,AU117,IF(AV$110=0,INDEX($F98:$N98,0,AV$108),(INDEX($F98:$N98,0,AV$110+1)-INDEX($F98:$N98,0,AV$110))/(INDEX($F$4:$N$4,0,AV$110+1)-INDEX($F$4:$N$4,0,AV$110))+AU117)))</f>
        <v>10.997335974195968</v>
      </c>
      <c r="AW117" s="186" cm="1">
        <f t="array" ref="AW117">IF(AW$110=-1,AX117,IF(AW$110=99,AV117,IF(AW$110=0,INDEX($F98:$N98,0,AW$108),(INDEX($F98:$N98,0,AW$110+1)-INDEX($F98:$N98,0,AW$110))/(INDEX($F$4:$N$4,0,AW$110+1)-INDEX($F$4:$N$4,0,AW$110))+AV117)))</f>
        <v>11.247136163030042</v>
      </c>
      <c r="AX117" s="186" cm="1">
        <f t="array" ref="AX117">IF(AX$110=-1,AY117,IF(AX$110=99,AW117,IF(AX$110=0,INDEX($F98:$N98,0,AX$108),(INDEX($F98:$N98,0,AX$110+1)-INDEX($F98:$N98,0,AX$110))/(INDEX($F$4:$N$4,0,AX$110+1)-INDEX($F$4:$N$4,0,AX$110))+AW117)))</f>
        <v>11.496936351864116</v>
      </c>
      <c r="AY117" s="186" cm="1">
        <f t="array" ref="AY117">IF(AY$110=-1,AZ117,IF(AY$110=99,AX117,IF(AY$110=0,INDEX($F98:$N98,0,AY$108),(INDEX($F98:$N98,0,AY$110+1)-INDEX($F98:$N98,0,AY$110))/(INDEX($F$4:$N$4,0,AY$110+1)-INDEX($F$4:$N$4,0,AY$110))+AX117)))</f>
        <v>11.746736540698194</v>
      </c>
      <c r="AZ117" s="186" cm="1">
        <f t="array" ref="AZ117">IF(AZ$110=-1,BA117,IF(AZ$110=99,AY117,IF(AZ$110=0,INDEX($F98:$N98,0,AZ$108),(INDEX($F98:$N98,0,AZ$110+1)-INDEX($F98:$N98,0,AZ$110))/(INDEX($F$4:$N$4,0,AZ$110+1)-INDEX($F$4:$N$4,0,AZ$110))+AY117)))</f>
        <v>11.746736540698194</v>
      </c>
      <c r="BA117" s="186" cm="1">
        <f t="array" ref="BA117">IF(BA$110=-1,BB117,IF(BA$110=99,AZ117,IF(BA$110=0,INDEX($F98:$N98,0,BA$108),(INDEX($F98:$N98,0,BA$110+1)-INDEX($F98:$N98,0,BA$110))/(INDEX($F$4:$N$4,0,BA$110+1)-INDEX($F$4:$N$4,0,BA$110))+AZ117)))</f>
        <v>11.746736540698194</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2.1605565501075539</v>
      </c>
      <c r="W118" s="186" cm="1">
        <f t="array" ref="W118">IF(W$110=-1,X118,IF(W$110=99,V118,IF(W$110=0,INDEX($F99:$N99,0,W$108),(INDEX($F99:$N99,0,W$110+1)-INDEX($F99:$N99,0,W$110))/(INDEX($F$4:$N$4,0,W$110+1)-INDEX($F$4:$N$4,0,W$110))+V118)))</f>
        <v>2.1948567360679085</v>
      </c>
      <c r="X118" s="186" cm="1">
        <f t="array" ref="X118">IF(X$110=-1,Y118,IF(X$110=99,W118,IF(X$110=0,INDEX($F99:$N99,0,X$108),(INDEX($F99:$N99,0,X$110+1)-INDEX($F99:$N99,0,X$110))/(INDEX($F$4:$N$4,0,X$110+1)-INDEX($F$4:$N$4,0,X$110))+W118)))</f>
        <v>2.2291569220282632</v>
      </c>
      <c r="Y118" s="186" cm="1">
        <f t="array" ref="Y118">IF(Y$110=-1,Z118,IF(Y$110=99,X118,IF(Y$110=0,INDEX($F99:$N99,0,Y$108),(INDEX($F99:$N99,0,Y$110+1)-INDEX($F99:$N99,0,Y$110))/(INDEX($F$4:$N$4,0,Y$110+1)-INDEX($F$4:$N$4,0,Y$110))+X118)))</f>
        <v>2.2634571079886179</v>
      </c>
      <c r="Z118" s="186" cm="1">
        <f t="array" ref="Z118">IF(Z$110=-1,AA118,IF(Z$110=99,Y118,IF(Z$110=0,INDEX($F99:$N99,0,Z$108),(INDEX($F99:$N99,0,Z$110+1)-INDEX($F99:$N99,0,Z$110))/(INDEX($F$4:$N$4,0,Z$110+1)-INDEX($F$4:$N$4,0,Z$110))+Y118)))</f>
        <v>2.2977572939489725</v>
      </c>
      <c r="AA118" s="186" cm="1">
        <f t="array" ref="AA118">IF(AA$110=-1,AB118,IF(AA$110=99,Z118,IF(AA$110=0,INDEX($F99:$N99,0,AA$108),(INDEX($F99:$N99,0,AA$110+1)-INDEX($F99:$N99,0,AA$110))/(INDEX($F$4:$N$4,0,AA$110+1)-INDEX($F$4:$N$4,0,AA$110))+Z118)))</f>
        <v>2.3320574799093272</v>
      </c>
      <c r="AB118" s="186" cm="1">
        <f t="array" ref="AB118">IF(AB$110=-1,AC118,IF(AB$110=99,AA118,IF(AB$110=0,INDEX($F99:$N99,0,AB$108),(INDEX($F99:$N99,0,AB$110+1)-INDEX($F99:$N99,0,AB$110))/(INDEX($F$4:$N$4,0,AB$110+1)-INDEX($F$4:$N$4,0,AB$110))+AA118)))</f>
        <v>2.3663576658696819</v>
      </c>
      <c r="AC118" s="186" cm="1">
        <f t="array" ref="AC118">IF(AC$110=-1,AD118,IF(AC$110=99,AB118,IF(AC$110=0,INDEX($F99:$N99,0,AC$108),(INDEX($F99:$N99,0,AC$110+1)-INDEX($F99:$N99,0,AC$110))/(INDEX($F$4:$N$4,0,AC$110+1)-INDEX($F$4:$N$4,0,AC$110))+AB118)))</f>
        <v>2.4006578518300365</v>
      </c>
      <c r="AD118" s="186" cm="1">
        <f t="array" ref="AD118">IF(AD$110=-1,AE118,IF(AD$110=99,AC118,IF(AD$110=0,INDEX($F99:$N99,0,AD$108),(INDEX($F99:$N99,0,AD$110+1)-INDEX($F99:$N99,0,AD$110))/(INDEX($F$4:$N$4,0,AD$110+1)-INDEX($F$4:$N$4,0,AD$110))+AC118)))</f>
        <v>2.4349580377903912</v>
      </c>
      <c r="AE118" s="186" cm="1">
        <f t="array" ref="AE118">IF(AE$110=-1,AF118,IF(AE$110=99,AD118,IF(AE$110=0,INDEX($F99:$N99,0,AE$108),(INDEX($F99:$N99,0,AE$110+1)-INDEX($F99:$N99,0,AE$110))/(INDEX($F$4:$N$4,0,AE$110+1)-INDEX($F$4:$N$4,0,AE$110))+AD118)))</f>
        <v>2.4692582237507468</v>
      </c>
      <c r="AF118" s="186" cm="1">
        <f t="array" ref="AF118">IF(AF$110=-1,AG118,IF(AF$110=99,AE118,IF(AF$110=0,INDEX($F99:$N99,0,AF$108),(INDEX($F99:$N99,0,AF$110+1)-INDEX($F99:$N99,0,AF$110))/(INDEX($F$4:$N$4,0,AF$110+1)-INDEX($F$4:$N$4,0,AF$110))+AE118)))</f>
        <v>2.531377008027023</v>
      </c>
      <c r="AG118" s="186" cm="1">
        <f t="array" ref="AG118">IF(AG$110=-1,AH118,IF(AG$110=99,AF118,IF(AG$110=0,INDEX($F99:$N99,0,AG$108),(INDEX($F99:$N99,0,AG$110+1)-INDEX($F99:$N99,0,AG$110))/(INDEX($F$4:$N$4,0,AG$110+1)-INDEX($F$4:$N$4,0,AG$110))+AF118)))</f>
        <v>2.5934957923032993</v>
      </c>
      <c r="AH118" s="186" cm="1">
        <f t="array" ref="AH118">IF(AH$110=-1,AI118,IF(AH$110=99,AG118,IF(AH$110=0,INDEX($F99:$N99,0,AH$108),(INDEX($F99:$N99,0,AH$110+1)-INDEX($F99:$N99,0,AH$110))/(INDEX($F$4:$N$4,0,AH$110+1)-INDEX($F$4:$N$4,0,AH$110))+AG118)))</f>
        <v>2.6556145765795756</v>
      </c>
      <c r="AI118" s="186" cm="1">
        <f t="array" ref="AI118">IF(AI$110=-1,AJ118,IF(AI$110=99,AH118,IF(AI$110=0,INDEX($F99:$N99,0,AI$108),(INDEX($F99:$N99,0,AI$110+1)-INDEX($F99:$N99,0,AI$110))/(INDEX($F$4:$N$4,0,AI$110+1)-INDEX($F$4:$N$4,0,AI$110))+AH118)))</f>
        <v>2.7177333608558518</v>
      </c>
      <c r="AJ118" s="186" cm="1">
        <f t="array" ref="AJ118">IF(AJ$110=-1,AK118,IF(AJ$110=99,AI118,IF(AJ$110=0,INDEX($F99:$N99,0,AJ$108),(INDEX($F99:$N99,0,AJ$110+1)-INDEX($F99:$N99,0,AJ$110))/(INDEX($F$4:$N$4,0,AJ$110+1)-INDEX($F$4:$N$4,0,AJ$110))+AI118)))</f>
        <v>2.7798521451321281</v>
      </c>
      <c r="AK118" s="186" cm="1">
        <f t="array" ref="AK118">IF(AK$110=-1,AL118,IF(AK$110=99,AJ118,IF(AK$110=0,INDEX($F99:$N99,0,AK$108),(INDEX($F99:$N99,0,AK$110+1)-INDEX($F99:$N99,0,AK$110))/(INDEX($F$4:$N$4,0,AK$110+1)-INDEX($F$4:$N$4,0,AK$110))+AJ118)))</f>
        <v>2.8419709294084043</v>
      </c>
      <c r="AL118" s="186" cm="1">
        <f t="array" ref="AL118">IF(AL$110=-1,AM118,IF(AL$110=99,AK118,IF(AL$110=0,INDEX($F99:$N99,0,AL$108),(INDEX($F99:$N99,0,AL$110+1)-INDEX($F99:$N99,0,AL$110))/(INDEX($F$4:$N$4,0,AL$110+1)-INDEX($F$4:$N$4,0,AL$110))+AK118)))</f>
        <v>2.9040897136846806</v>
      </c>
      <c r="AM118" s="186" cm="1">
        <f t="array" ref="AM118">IF(AM$110=-1,AN118,IF(AM$110=99,AL118,IF(AM$110=0,INDEX($F99:$N99,0,AM$108),(INDEX($F99:$N99,0,AM$110+1)-INDEX($F99:$N99,0,AM$110))/(INDEX($F$4:$N$4,0,AM$110+1)-INDEX($F$4:$N$4,0,AM$110))+AL118)))</f>
        <v>2.9662084979609569</v>
      </c>
      <c r="AN118" s="186" cm="1">
        <f t="array" ref="AN118">IF(AN$110=-1,AO118,IF(AN$110=99,AM118,IF(AN$110=0,INDEX($F99:$N99,0,AN$108),(INDEX($F99:$N99,0,AN$110+1)-INDEX($F99:$N99,0,AN$110))/(INDEX($F$4:$N$4,0,AN$110+1)-INDEX($F$4:$N$4,0,AN$110))+AM118)))</f>
        <v>3.0283272822372331</v>
      </c>
      <c r="AO118" s="186" cm="1">
        <f t="array" ref="AO118">IF(AO$110=-1,AP118,IF(AO$110=99,AN118,IF(AO$110=0,INDEX($F99:$N99,0,AO$108),(INDEX($F99:$N99,0,AO$110+1)-INDEX($F99:$N99,0,AO$110))/(INDEX($F$4:$N$4,0,AO$110+1)-INDEX($F$4:$N$4,0,AO$110))+AN118)))</f>
        <v>3.0904460665135103</v>
      </c>
      <c r="AP118" s="186" cm="1">
        <f t="array" ref="AP118">IF(AP$110=-1,AQ118,IF(AP$110=99,AO118,IF(AP$110=0,INDEX($F99:$N99,0,AP$108),(INDEX($F99:$N99,0,AP$110+1)-INDEX($F99:$N99,0,AP$110))/(INDEX($F$4:$N$4,0,AP$110+1)-INDEX($F$4:$N$4,0,AP$110))+AO118)))</f>
        <v>3.1739162967681778</v>
      </c>
      <c r="AQ118" s="186" cm="1">
        <f t="array" ref="AQ118">IF(AQ$110=-1,AR118,IF(AQ$110=99,AP118,IF(AQ$110=0,INDEX($F99:$N99,0,AQ$108),(INDEX($F99:$N99,0,AQ$110+1)-INDEX($F99:$N99,0,AQ$110))/(INDEX($F$4:$N$4,0,AQ$110+1)-INDEX($F$4:$N$4,0,AQ$110))+AP118)))</f>
        <v>3.2573865270228453</v>
      </c>
      <c r="AR118" s="186" cm="1">
        <f t="array" ref="AR118">IF(AR$110=-1,AS118,IF(AR$110=99,AQ118,IF(AR$110=0,INDEX($F99:$N99,0,AR$108),(INDEX($F99:$N99,0,AR$110+1)-INDEX($F99:$N99,0,AR$110))/(INDEX($F$4:$N$4,0,AR$110+1)-INDEX($F$4:$N$4,0,AR$110))+AQ118)))</f>
        <v>3.3408567572775127</v>
      </c>
      <c r="AS118" s="186" cm="1">
        <f t="array" ref="AS118">IF(AS$110=-1,AT118,IF(AS$110=99,AR118,IF(AS$110=0,INDEX($F99:$N99,0,AS$108),(INDEX($F99:$N99,0,AS$110+1)-INDEX($F99:$N99,0,AS$110))/(INDEX($F$4:$N$4,0,AS$110+1)-INDEX($F$4:$N$4,0,AS$110))+AR118)))</f>
        <v>3.4243269875321802</v>
      </c>
      <c r="AT118" s="186" cm="1">
        <f t="array" ref="AT118">IF(AT$110=-1,AU118,IF(AT$110=99,AS118,IF(AT$110=0,INDEX($F99:$N99,0,AT$108),(INDEX($F99:$N99,0,AT$110+1)-INDEX($F99:$N99,0,AT$110))/(INDEX($F$4:$N$4,0,AT$110+1)-INDEX($F$4:$N$4,0,AT$110))+AS118)))</f>
        <v>3.5077972177868477</v>
      </c>
      <c r="AU118" s="186" cm="1">
        <f t="array" ref="AU118">IF(AU$110=-1,AV118,IF(AU$110=99,AT118,IF(AU$110=0,INDEX($F99:$N99,0,AU$108),(INDEX($F99:$N99,0,AU$110+1)-INDEX($F99:$N99,0,AU$110))/(INDEX($F$4:$N$4,0,AU$110+1)-INDEX($F$4:$N$4,0,AU$110))+AT118)))</f>
        <v>3.5912674480415152</v>
      </c>
      <c r="AV118" s="186" cm="1">
        <f t="array" ref="AV118">IF(AV$110=-1,AW118,IF(AV$110=99,AU118,IF(AV$110=0,INDEX($F99:$N99,0,AV$108),(INDEX($F99:$N99,0,AV$110+1)-INDEX($F99:$N99,0,AV$110))/(INDEX($F$4:$N$4,0,AV$110+1)-INDEX($F$4:$N$4,0,AV$110))+AU118)))</f>
        <v>3.6747376782961827</v>
      </c>
      <c r="AW118" s="186" cm="1">
        <f t="array" ref="AW118">IF(AW$110=-1,AX118,IF(AW$110=99,AV118,IF(AW$110=0,INDEX($F99:$N99,0,AW$108),(INDEX($F99:$N99,0,AW$110+1)-INDEX($F99:$N99,0,AW$110))/(INDEX($F$4:$N$4,0,AW$110+1)-INDEX($F$4:$N$4,0,AW$110))+AV118)))</f>
        <v>3.7582079085508502</v>
      </c>
      <c r="AX118" s="186" cm="1">
        <f t="array" ref="AX118">IF(AX$110=-1,AY118,IF(AX$110=99,AW118,IF(AX$110=0,INDEX($F99:$N99,0,AX$108),(INDEX($F99:$N99,0,AX$110+1)-INDEX($F99:$N99,0,AX$110))/(INDEX($F$4:$N$4,0,AX$110+1)-INDEX($F$4:$N$4,0,AX$110))+AW118)))</f>
        <v>3.8416781388055177</v>
      </c>
      <c r="AY118" s="186" cm="1">
        <f t="array" ref="AY118">IF(AY$110=-1,AZ118,IF(AY$110=99,AX118,IF(AY$110=0,INDEX($F99:$N99,0,AY$108),(INDEX($F99:$N99,0,AY$110+1)-INDEX($F99:$N99,0,AY$110))/(INDEX($F$4:$N$4,0,AY$110+1)-INDEX($F$4:$N$4,0,AY$110))+AX118)))</f>
        <v>3.9251483690601852</v>
      </c>
      <c r="AZ118" s="186" cm="1">
        <f t="array" ref="AZ118">IF(AZ$110=-1,BA118,IF(AZ$110=99,AY118,IF(AZ$110=0,INDEX($F99:$N99,0,AZ$108),(INDEX($F99:$N99,0,AZ$110+1)-INDEX($F99:$N99,0,AZ$110))/(INDEX($F$4:$N$4,0,AZ$110+1)-INDEX($F$4:$N$4,0,AZ$110))+AY118)))</f>
        <v>3.9251483690601852</v>
      </c>
      <c r="BA118" s="186" cm="1">
        <f t="array" ref="BA118">IF(BA$110=-1,BB118,IF(BA$110=99,AZ118,IF(BA$110=0,INDEX($F99:$N99,0,BA$108),(INDEX($F99:$N99,0,BA$110+1)-INDEX($F99:$N99,0,BA$110))/(INDEX($F$4:$N$4,0,BA$110+1)-INDEX($F$4:$N$4,0,BA$110))+AZ118)))</f>
        <v>3.9251483690601852</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0.11861230279784947</v>
      </c>
      <c r="W119" s="186" cm="1">
        <f t="array" ref="W119">IF(W$110=-1,X119,IF(W$110=99,V119,IF(W$110=0,INDEX($F100:$N100,0,W$108),(INDEX($F100:$N100,0,W$110+1)-INDEX($F100:$N100,0,W$110))/(INDEX($F$4:$N$4,0,W$110+1)-INDEX($F$4:$N$4,0,W$110))+V119)))</f>
        <v>0.12049534725829167</v>
      </c>
      <c r="X119" s="186" cm="1">
        <f t="array" ref="X119">IF(X$110=-1,Y119,IF(X$110=99,W119,IF(X$110=0,INDEX($F100:$N100,0,X$108),(INDEX($F100:$N100,0,X$110+1)-INDEX($F100:$N100,0,X$110))/(INDEX($F$4:$N$4,0,X$110+1)-INDEX($F$4:$N$4,0,X$110))+W119)))</f>
        <v>0.12237839171873387</v>
      </c>
      <c r="Y119" s="186" cm="1">
        <f t="array" ref="Y119">IF(Y$110=-1,Z119,IF(Y$110=99,X119,IF(Y$110=0,INDEX($F100:$N100,0,Y$108),(INDEX($F100:$N100,0,Y$110+1)-INDEX($F100:$N100,0,Y$110))/(INDEX($F$4:$N$4,0,Y$110+1)-INDEX($F$4:$N$4,0,Y$110))+X119)))</f>
        <v>0.12426143617917607</v>
      </c>
      <c r="Z119" s="186" cm="1">
        <f t="array" ref="Z119">IF(Z$110=-1,AA119,IF(Z$110=99,Y119,IF(Z$110=0,INDEX($F100:$N100,0,Z$108),(INDEX($F100:$N100,0,Z$110+1)-INDEX($F100:$N100,0,Z$110))/(INDEX($F$4:$N$4,0,Z$110+1)-INDEX($F$4:$N$4,0,Z$110))+Y119)))</f>
        <v>0.12614448063961828</v>
      </c>
      <c r="AA119" s="186" cm="1">
        <f t="array" ref="AA119">IF(AA$110=-1,AB119,IF(AA$110=99,Z119,IF(AA$110=0,INDEX($F100:$N100,0,AA$108),(INDEX($F100:$N100,0,AA$110+1)-INDEX($F100:$N100,0,AA$110))/(INDEX($F$4:$N$4,0,AA$110+1)-INDEX($F$4:$N$4,0,AA$110))+Z119)))</f>
        <v>0.12802752510006049</v>
      </c>
      <c r="AB119" s="186" cm="1">
        <f t="array" ref="AB119">IF(AB$110=-1,AC119,IF(AB$110=99,AA119,IF(AB$110=0,INDEX($F100:$N100,0,AB$108),(INDEX($F100:$N100,0,AB$110+1)-INDEX($F100:$N100,0,AB$110))/(INDEX($F$4:$N$4,0,AB$110+1)-INDEX($F$4:$N$4,0,AB$110))+AA119)))</f>
        <v>0.1299105695605027</v>
      </c>
      <c r="AC119" s="186" cm="1">
        <f t="array" ref="AC119">IF(AC$110=-1,AD119,IF(AC$110=99,AB119,IF(AC$110=0,INDEX($F100:$N100,0,AC$108),(INDEX($F100:$N100,0,AC$110+1)-INDEX($F100:$N100,0,AC$110))/(INDEX($F$4:$N$4,0,AC$110+1)-INDEX($F$4:$N$4,0,AC$110))+AB119)))</f>
        <v>0.13179361402094492</v>
      </c>
      <c r="AD119" s="186" cm="1">
        <f t="array" ref="AD119">IF(AD$110=-1,AE119,IF(AD$110=99,AC119,IF(AD$110=0,INDEX($F100:$N100,0,AD$108),(INDEX($F100:$N100,0,AD$110+1)-INDEX($F100:$N100,0,AD$110))/(INDEX($F$4:$N$4,0,AD$110+1)-INDEX($F$4:$N$4,0,AD$110))+AC119)))</f>
        <v>0.13367665848138713</v>
      </c>
      <c r="AE119" s="186" cm="1">
        <f t="array" ref="AE119">IF(AE$110=-1,AF119,IF(AE$110=99,AD119,IF(AE$110=0,INDEX($F100:$N100,0,AE$108),(INDEX($F100:$N100,0,AE$110+1)-INDEX($F100:$N100,0,AE$110))/(INDEX($F$4:$N$4,0,AE$110+1)-INDEX($F$4:$N$4,0,AE$110))+AD119)))</f>
        <v>0.13555970294182931</v>
      </c>
      <c r="AF119" s="186" cm="1">
        <f t="array" ref="AF119">IF(AF$110=-1,AG119,IF(AF$110=99,AE119,IF(AF$110=0,INDEX($F100:$N100,0,AF$108),(INDEX($F100:$N100,0,AF$110+1)-INDEX($F100:$N100,0,AF$110))/(INDEX($F$4:$N$4,0,AF$110+1)-INDEX($F$4:$N$4,0,AF$110))+AE119)))</f>
        <v>0.13896995945635804</v>
      </c>
      <c r="AG119" s="186" cm="1">
        <f t="array" ref="AG119">IF(AG$110=-1,AH119,IF(AG$110=99,AF119,IF(AG$110=0,INDEX($F100:$N100,0,AG$108),(INDEX($F100:$N100,0,AG$110+1)-INDEX($F100:$N100,0,AG$110))/(INDEX($F$4:$N$4,0,AG$110+1)-INDEX($F$4:$N$4,0,AG$110))+AF119)))</f>
        <v>0.14238021597088676</v>
      </c>
      <c r="AH119" s="186" cm="1">
        <f t="array" ref="AH119">IF(AH$110=-1,AI119,IF(AH$110=99,AG119,IF(AH$110=0,INDEX($F100:$N100,0,AH$108),(INDEX($F100:$N100,0,AH$110+1)-INDEX($F100:$N100,0,AH$110))/(INDEX($F$4:$N$4,0,AH$110+1)-INDEX($F$4:$N$4,0,AH$110))+AG119)))</f>
        <v>0.14579047248541549</v>
      </c>
      <c r="AI119" s="186" cm="1">
        <f t="array" ref="AI119">IF(AI$110=-1,AJ119,IF(AI$110=99,AH119,IF(AI$110=0,INDEX($F100:$N100,0,AI$108),(INDEX($F100:$N100,0,AI$110+1)-INDEX($F100:$N100,0,AI$110))/(INDEX($F$4:$N$4,0,AI$110+1)-INDEX($F$4:$N$4,0,AI$110))+AH119)))</f>
        <v>0.14920072899994422</v>
      </c>
      <c r="AJ119" s="186" cm="1">
        <f t="array" ref="AJ119">IF(AJ$110=-1,AK119,IF(AJ$110=99,AI119,IF(AJ$110=0,INDEX($F100:$N100,0,AJ$108),(INDEX($F100:$N100,0,AJ$110+1)-INDEX($F100:$N100,0,AJ$110))/(INDEX($F$4:$N$4,0,AJ$110+1)-INDEX($F$4:$N$4,0,AJ$110))+AI119)))</f>
        <v>0.15261098551447294</v>
      </c>
      <c r="AK119" s="186" cm="1">
        <f t="array" ref="AK119">IF(AK$110=-1,AL119,IF(AK$110=99,AJ119,IF(AK$110=0,INDEX($F100:$N100,0,AK$108),(INDEX($F100:$N100,0,AK$110+1)-INDEX($F100:$N100,0,AK$110))/(INDEX($F$4:$N$4,0,AK$110+1)-INDEX($F$4:$N$4,0,AK$110))+AJ119)))</f>
        <v>0.15602124202900167</v>
      </c>
      <c r="AL119" s="186" cm="1">
        <f t="array" ref="AL119">IF(AL$110=-1,AM119,IF(AL$110=99,AK119,IF(AL$110=0,INDEX($F100:$N100,0,AL$108),(INDEX($F100:$N100,0,AL$110+1)-INDEX($F100:$N100,0,AL$110))/(INDEX($F$4:$N$4,0,AL$110+1)-INDEX($F$4:$N$4,0,AL$110))+AK119)))</f>
        <v>0.15943149854353039</v>
      </c>
      <c r="AM119" s="186" cm="1">
        <f t="array" ref="AM119">IF(AM$110=-1,AN119,IF(AM$110=99,AL119,IF(AM$110=0,INDEX($F100:$N100,0,AM$108),(INDEX($F100:$N100,0,AM$110+1)-INDEX($F100:$N100,0,AM$110))/(INDEX($F$4:$N$4,0,AM$110+1)-INDEX($F$4:$N$4,0,AM$110))+AL119)))</f>
        <v>0.16284175505805912</v>
      </c>
      <c r="AN119" s="186" cm="1">
        <f t="array" ref="AN119">IF(AN$110=-1,AO119,IF(AN$110=99,AM119,IF(AN$110=0,INDEX($F100:$N100,0,AN$108),(INDEX($F100:$N100,0,AN$110+1)-INDEX($F100:$N100,0,AN$110))/(INDEX($F$4:$N$4,0,AN$110+1)-INDEX($F$4:$N$4,0,AN$110))+AM119)))</f>
        <v>0.16625201157258784</v>
      </c>
      <c r="AO119" s="186" cm="1">
        <f t="array" ref="AO119">IF(AO$110=-1,AP119,IF(AO$110=99,AN119,IF(AO$110=0,INDEX($F100:$N100,0,AO$108),(INDEX($F100:$N100,0,AO$110+1)-INDEX($F100:$N100,0,AO$110))/(INDEX($F$4:$N$4,0,AO$110+1)-INDEX($F$4:$N$4,0,AO$110))+AN119)))</f>
        <v>0.16966226808711651</v>
      </c>
      <c r="AP119" s="186" cm="1">
        <f t="array" ref="AP119">IF(AP$110=-1,AQ119,IF(AP$110=99,AO119,IF(AP$110=0,INDEX($F100:$N100,0,AP$108),(INDEX($F100:$N100,0,AP$110+1)-INDEX($F100:$N100,0,AP$110))/(INDEX($F$4:$N$4,0,AP$110+1)-INDEX($F$4:$N$4,0,AP$110))+AO119)))</f>
        <v>0.17424469673268006</v>
      </c>
      <c r="AQ119" s="186" cm="1">
        <f t="array" ref="AQ119">IF(AQ$110=-1,AR119,IF(AQ$110=99,AP119,IF(AQ$110=0,INDEX($F100:$N100,0,AQ$108),(INDEX($F100:$N100,0,AQ$110+1)-INDEX($F100:$N100,0,AQ$110))/(INDEX($F$4:$N$4,0,AQ$110+1)-INDEX($F$4:$N$4,0,AQ$110))+AP119)))</f>
        <v>0.17882712537824361</v>
      </c>
      <c r="AR119" s="186" cm="1">
        <f t="array" ref="AR119">IF(AR$110=-1,AS119,IF(AR$110=99,AQ119,IF(AR$110=0,INDEX($F100:$N100,0,AR$108),(INDEX($F100:$N100,0,AR$110+1)-INDEX($F100:$N100,0,AR$110))/(INDEX($F$4:$N$4,0,AR$110+1)-INDEX($F$4:$N$4,0,AR$110))+AQ119)))</f>
        <v>0.18340955402380715</v>
      </c>
      <c r="AS119" s="186" cm="1">
        <f t="array" ref="AS119">IF(AS$110=-1,AT119,IF(AS$110=99,AR119,IF(AS$110=0,INDEX($F100:$N100,0,AS$108),(INDEX($F100:$N100,0,AS$110+1)-INDEX($F100:$N100,0,AS$110))/(INDEX($F$4:$N$4,0,AS$110+1)-INDEX($F$4:$N$4,0,AS$110))+AR119)))</f>
        <v>0.1879919826693707</v>
      </c>
      <c r="AT119" s="186" cm="1">
        <f t="array" ref="AT119">IF(AT$110=-1,AU119,IF(AT$110=99,AS119,IF(AT$110=0,INDEX($F100:$N100,0,AT$108),(INDEX($F100:$N100,0,AT$110+1)-INDEX($F100:$N100,0,AT$110))/(INDEX($F$4:$N$4,0,AT$110+1)-INDEX($F$4:$N$4,0,AT$110))+AS119)))</f>
        <v>0.19257441131493425</v>
      </c>
      <c r="AU119" s="186" cm="1">
        <f t="array" ref="AU119">IF(AU$110=-1,AV119,IF(AU$110=99,AT119,IF(AU$110=0,INDEX($F100:$N100,0,AU$108),(INDEX($F100:$N100,0,AU$110+1)-INDEX($F100:$N100,0,AU$110))/(INDEX($F$4:$N$4,0,AU$110+1)-INDEX($F$4:$N$4,0,AU$110))+AT119)))</f>
        <v>0.19715683996049779</v>
      </c>
      <c r="AV119" s="186" cm="1">
        <f t="array" ref="AV119">IF(AV$110=-1,AW119,IF(AV$110=99,AU119,IF(AV$110=0,INDEX($F100:$N100,0,AV$108),(INDEX($F100:$N100,0,AV$110+1)-INDEX($F100:$N100,0,AV$110))/(INDEX($F$4:$N$4,0,AV$110+1)-INDEX($F$4:$N$4,0,AV$110))+AU119)))</f>
        <v>0.20173926860606134</v>
      </c>
      <c r="AW119" s="186" cm="1">
        <f t="array" ref="AW119">IF(AW$110=-1,AX119,IF(AW$110=99,AV119,IF(AW$110=0,INDEX($F100:$N100,0,AW$108),(INDEX($F100:$N100,0,AW$110+1)-INDEX($F100:$N100,0,AW$110))/(INDEX($F$4:$N$4,0,AW$110+1)-INDEX($F$4:$N$4,0,AW$110))+AV119)))</f>
        <v>0.20632169725162489</v>
      </c>
      <c r="AX119" s="186" cm="1">
        <f t="array" ref="AX119">IF(AX$110=-1,AY119,IF(AX$110=99,AW119,IF(AX$110=0,INDEX($F100:$N100,0,AX$108),(INDEX($F100:$N100,0,AX$110+1)-INDEX($F100:$N100,0,AX$110))/(INDEX($F$4:$N$4,0,AX$110+1)-INDEX($F$4:$N$4,0,AX$110))+AW119)))</f>
        <v>0.21090412589718843</v>
      </c>
      <c r="AY119" s="186" cm="1">
        <f t="array" ref="AY119">IF(AY$110=-1,AZ119,IF(AY$110=99,AX119,IF(AY$110=0,INDEX($F100:$N100,0,AY$108),(INDEX($F100:$N100,0,AY$110+1)-INDEX($F100:$N100,0,AY$110))/(INDEX($F$4:$N$4,0,AY$110+1)-INDEX($F$4:$N$4,0,AY$110))+AX119)))</f>
        <v>0.21548655454275209</v>
      </c>
      <c r="AZ119" s="186" cm="1">
        <f t="array" ref="AZ119">IF(AZ$110=-1,BA119,IF(AZ$110=99,AY119,IF(AZ$110=0,INDEX($F100:$N100,0,AZ$108),(INDEX($F100:$N100,0,AZ$110+1)-INDEX($F100:$N100,0,AZ$110))/(INDEX($F$4:$N$4,0,AZ$110+1)-INDEX($F$4:$N$4,0,AZ$110))+AY119)))</f>
        <v>0.21548655454275209</v>
      </c>
      <c r="BA119" s="186" cm="1">
        <f t="array" ref="BA119">IF(BA$110=-1,BB119,IF(BA$110=99,AZ119,IF(BA$110=0,INDEX($F100:$N100,0,BA$108),(INDEX($F100:$N100,0,BA$110+1)-INDEX($F100:$N100,0,BA$110))/(INDEX($F$4:$N$4,0,BA$110+1)-INDEX($F$4:$N$4,0,BA$110))+AZ119)))</f>
        <v>0.21548655454275209</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2.8545357327771033E-2</v>
      </c>
      <c r="W120" s="186" cm="1">
        <f t="array" ref="W120">IF(W$110=-1,X120,IF(W$110=99,V120,IF(W$110=0,INDEX($F101:$N101,0,W$108),(INDEX($F101:$N101,0,W$110+1)-INDEX($F101:$N101,0,W$110))/(INDEX($F$4:$N$4,0,W$110+1)-INDEX($F$4:$N$4,0,W$110))+V120)))</f>
        <v>2.8998532721212403E-2</v>
      </c>
      <c r="X120" s="186" cm="1">
        <f t="array" ref="X120">IF(X$110=-1,Y120,IF(X$110=99,W120,IF(X$110=0,INDEX($F101:$N101,0,X$108),(INDEX($F101:$N101,0,X$110+1)-INDEX($F101:$N101,0,X$110))/(INDEX($F$4:$N$4,0,X$110+1)-INDEX($F$4:$N$4,0,X$110))+W120)))</f>
        <v>2.9451708114653773E-2</v>
      </c>
      <c r="Y120" s="186" cm="1">
        <f t="array" ref="Y120">IF(Y$110=-1,Z120,IF(Y$110=99,X120,IF(Y$110=0,INDEX($F101:$N101,0,Y$108),(INDEX($F101:$N101,0,Y$110+1)-INDEX($F101:$N101,0,Y$110))/(INDEX($F$4:$N$4,0,Y$110+1)-INDEX($F$4:$N$4,0,Y$110))+X120)))</f>
        <v>2.9904883508095143E-2</v>
      </c>
      <c r="Z120" s="186" cm="1">
        <f t="array" ref="Z120">IF(Z$110=-1,AA120,IF(Z$110=99,Y120,IF(Z$110=0,INDEX($F101:$N101,0,Z$108),(INDEX($F101:$N101,0,Z$110+1)-INDEX($F101:$N101,0,Z$110))/(INDEX($F$4:$N$4,0,Z$110+1)-INDEX($F$4:$N$4,0,Z$110))+Y120)))</f>
        <v>3.0358058901536512E-2</v>
      </c>
      <c r="AA120" s="186" cm="1">
        <f t="array" ref="AA120">IF(AA$110=-1,AB120,IF(AA$110=99,Z120,IF(AA$110=0,INDEX($F101:$N101,0,AA$108),(INDEX($F101:$N101,0,AA$110+1)-INDEX($F101:$N101,0,AA$110))/(INDEX($F$4:$N$4,0,AA$110+1)-INDEX($F$4:$N$4,0,AA$110))+Z120)))</f>
        <v>3.0811234294977882E-2</v>
      </c>
      <c r="AB120" s="186" cm="1">
        <f t="array" ref="AB120">IF(AB$110=-1,AC120,IF(AB$110=99,AA120,IF(AB$110=0,INDEX($F101:$N101,0,AB$108),(INDEX($F101:$N101,0,AB$110+1)-INDEX($F101:$N101,0,AB$110))/(INDEX($F$4:$N$4,0,AB$110+1)-INDEX($F$4:$N$4,0,AB$110))+AA120)))</f>
        <v>3.1264409688419252E-2</v>
      </c>
      <c r="AC120" s="186" cm="1">
        <f t="array" ref="AC120">IF(AC$110=-1,AD120,IF(AC$110=99,AB120,IF(AC$110=0,INDEX($F101:$N101,0,AC$108),(INDEX($F101:$N101,0,AC$110+1)-INDEX($F101:$N101,0,AC$110))/(INDEX($F$4:$N$4,0,AC$110+1)-INDEX($F$4:$N$4,0,AC$110))+AB120)))</f>
        <v>3.1717585081860622E-2</v>
      </c>
      <c r="AD120" s="186" cm="1">
        <f t="array" ref="AD120">IF(AD$110=-1,AE120,IF(AD$110=99,AC120,IF(AD$110=0,INDEX($F101:$N101,0,AD$108),(INDEX($F101:$N101,0,AD$110+1)-INDEX($F101:$N101,0,AD$110))/(INDEX($F$4:$N$4,0,AD$110+1)-INDEX($F$4:$N$4,0,AD$110))+AC120)))</f>
        <v>3.2170760475301992E-2</v>
      </c>
      <c r="AE120" s="186" cm="1">
        <f t="array" ref="AE120">IF(AE$110=-1,AF120,IF(AE$110=99,AD120,IF(AE$110=0,INDEX($F101:$N101,0,AE$108),(INDEX($F101:$N101,0,AE$110+1)-INDEX($F101:$N101,0,AE$110))/(INDEX($F$4:$N$4,0,AE$110+1)-INDEX($F$4:$N$4,0,AE$110))+AD120)))</f>
        <v>3.2623935868743376E-2</v>
      </c>
      <c r="AF120" s="186" cm="1">
        <f t="array" ref="AF120">IF(AF$110=-1,AG120,IF(AF$110=99,AE120,IF(AF$110=0,INDEX($F101:$N101,0,AF$108),(INDEX($F101:$N101,0,AF$110+1)-INDEX($F101:$N101,0,AF$110))/(INDEX($F$4:$N$4,0,AF$110+1)-INDEX($F$4:$N$4,0,AF$110))+AE120)))</f>
        <v>3.3444651667107812E-2</v>
      </c>
      <c r="AG120" s="186" cm="1">
        <f t="array" ref="AG120">IF(AG$110=-1,AH120,IF(AG$110=99,AF120,IF(AG$110=0,INDEX($F101:$N101,0,AG$108),(INDEX($F101:$N101,0,AG$110+1)-INDEX($F101:$N101,0,AG$110))/(INDEX($F$4:$N$4,0,AG$110+1)-INDEX($F$4:$N$4,0,AG$110))+AF120)))</f>
        <v>3.4265367465472249E-2</v>
      </c>
      <c r="AH120" s="186" cm="1">
        <f t="array" ref="AH120">IF(AH$110=-1,AI120,IF(AH$110=99,AG120,IF(AH$110=0,INDEX($F101:$N101,0,AH$108),(INDEX($F101:$N101,0,AH$110+1)-INDEX($F101:$N101,0,AH$110))/(INDEX($F$4:$N$4,0,AH$110+1)-INDEX($F$4:$N$4,0,AH$110))+AG120)))</f>
        <v>3.5086083263836686E-2</v>
      </c>
      <c r="AI120" s="186" cm="1">
        <f t="array" ref="AI120">IF(AI$110=-1,AJ120,IF(AI$110=99,AH120,IF(AI$110=0,INDEX($F101:$N101,0,AI$108),(INDEX($F101:$N101,0,AI$110+1)-INDEX($F101:$N101,0,AI$110))/(INDEX($F$4:$N$4,0,AI$110+1)-INDEX($F$4:$N$4,0,AI$110))+AH120)))</f>
        <v>3.5906799062201122E-2</v>
      </c>
      <c r="AJ120" s="186" cm="1">
        <f t="array" ref="AJ120">IF(AJ$110=-1,AK120,IF(AJ$110=99,AI120,IF(AJ$110=0,INDEX($F101:$N101,0,AJ$108),(INDEX($F101:$N101,0,AJ$110+1)-INDEX($F101:$N101,0,AJ$110))/(INDEX($F$4:$N$4,0,AJ$110+1)-INDEX($F$4:$N$4,0,AJ$110))+AI120)))</f>
        <v>3.6727514860565559E-2</v>
      </c>
      <c r="AK120" s="186" cm="1">
        <f t="array" ref="AK120">IF(AK$110=-1,AL120,IF(AK$110=99,AJ120,IF(AK$110=0,INDEX($F101:$N101,0,AK$108),(INDEX($F101:$N101,0,AK$110+1)-INDEX($F101:$N101,0,AK$110))/(INDEX($F$4:$N$4,0,AK$110+1)-INDEX($F$4:$N$4,0,AK$110))+AJ120)))</f>
        <v>3.7548230658929996E-2</v>
      </c>
      <c r="AL120" s="186" cm="1">
        <f t="array" ref="AL120">IF(AL$110=-1,AM120,IF(AL$110=99,AK120,IF(AL$110=0,INDEX($F101:$N101,0,AL$108),(INDEX($F101:$N101,0,AL$110+1)-INDEX($F101:$N101,0,AL$110))/(INDEX($F$4:$N$4,0,AL$110+1)-INDEX($F$4:$N$4,0,AL$110))+AK120)))</f>
        <v>3.8368946457294432E-2</v>
      </c>
      <c r="AM120" s="186" cm="1">
        <f t="array" ref="AM120">IF(AM$110=-1,AN120,IF(AM$110=99,AL120,IF(AM$110=0,INDEX($F101:$N101,0,AM$108),(INDEX($F101:$N101,0,AM$110+1)-INDEX($F101:$N101,0,AM$110))/(INDEX($F$4:$N$4,0,AM$110+1)-INDEX($F$4:$N$4,0,AM$110))+AL120)))</f>
        <v>3.9189662255658869E-2</v>
      </c>
      <c r="AN120" s="186" cm="1">
        <f t="array" ref="AN120">IF(AN$110=-1,AO120,IF(AN$110=99,AM120,IF(AN$110=0,INDEX($F101:$N101,0,AN$108),(INDEX($F101:$N101,0,AN$110+1)-INDEX($F101:$N101,0,AN$110))/(INDEX($F$4:$N$4,0,AN$110+1)-INDEX($F$4:$N$4,0,AN$110))+AM120)))</f>
        <v>4.0010378054023306E-2</v>
      </c>
      <c r="AO120" s="186" cm="1">
        <f t="array" ref="AO120">IF(AO$110=-1,AP120,IF(AO$110=99,AN120,IF(AO$110=0,INDEX($F101:$N101,0,AO$108),(INDEX($F101:$N101,0,AO$110+1)-INDEX($F101:$N101,0,AO$110))/(INDEX($F$4:$N$4,0,AO$110+1)-INDEX($F$4:$N$4,0,AO$110))+AN120)))</f>
        <v>4.0831093852387743E-2</v>
      </c>
      <c r="AP120" s="186" cm="1">
        <f t="array" ref="AP120">IF(AP$110=-1,AQ120,IF(AP$110=99,AO120,IF(AP$110=0,INDEX($F101:$N101,0,AP$108),(INDEX($F101:$N101,0,AP$110+1)-INDEX($F101:$N101,0,AP$110))/(INDEX($F$4:$N$4,0,AP$110+1)-INDEX($F$4:$N$4,0,AP$110))+AO120)))</f>
        <v>4.193390578699422E-2</v>
      </c>
      <c r="AQ120" s="186" cm="1">
        <f t="array" ref="AQ120">IF(AQ$110=-1,AR120,IF(AQ$110=99,AP120,IF(AQ$110=0,INDEX($F101:$N101,0,AQ$108),(INDEX($F101:$N101,0,AQ$110+1)-INDEX($F101:$N101,0,AQ$110))/(INDEX($F$4:$N$4,0,AQ$110+1)-INDEX($F$4:$N$4,0,AQ$110))+AP120)))</f>
        <v>4.3036717721600698E-2</v>
      </c>
      <c r="AR120" s="186" cm="1">
        <f t="array" ref="AR120">IF(AR$110=-1,AS120,IF(AR$110=99,AQ120,IF(AR$110=0,INDEX($F101:$N101,0,AR$108),(INDEX($F101:$N101,0,AR$110+1)-INDEX($F101:$N101,0,AR$110))/(INDEX($F$4:$N$4,0,AR$110+1)-INDEX($F$4:$N$4,0,AR$110))+AQ120)))</f>
        <v>4.4139529656207176E-2</v>
      </c>
      <c r="AS120" s="186" cm="1">
        <f t="array" ref="AS120">IF(AS$110=-1,AT120,IF(AS$110=99,AR120,IF(AS$110=0,INDEX($F101:$N101,0,AS$108),(INDEX($F101:$N101,0,AS$110+1)-INDEX($F101:$N101,0,AS$110))/(INDEX($F$4:$N$4,0,AS$110+1)-INDEX($F$4:$N$4,0,AS$110))+AR120)))</f>
        <v>4.5242341590813653E-2</v>
      </c>
      <c r="AT120" s="186" cm="1">
        <f t="array" ref="AT120">IF(AT$110=-1,AU120,IF(AT$110=99,AS120,IF(AT$110=0,INDEX($F101:$N101,0,AT$108),(INDEX($F101:$N101,0,AT$110+1)-INDEX($F101:$N101,0,AT$110))/(INDEX($F$4:$N$4,0,AT$110+1)-INDEX($F$4:$N$4,0,AT$110))+AS120)))</f>
        <v>4.6345153525420131E-2</v>
      </c>
      <c r="AU120" s="186" cm="1">
        <f t="array" ref="AU120">IF(AU$110=-1,AV120,IF(AU$110=99,AT120,IF(AU$110=0,INDEX($F101:$N101,0,AU$108),(INDEX($F101:$N101,0,AU$110+1)-INDEX($F101:$N101,0,AU$110))/(INDEX($F$4:$N$4,0,AU$110+1)-INDEX($F$4:$N$4,0,AU$110))+AT120)))</f>
        <v>4.7447965460026609E-2</v>
      </c>
      <c r="AV120" s="186" cm="1">
        <f t="array" ref="AV120">IF(AV$110=-1,AW120,IF(AV$110=99,AU120,IF(AV$110=0,INDEX($F101:$N101,0,AV$108),(INDEX($F101:$N101,0,AV$110+1)-INDEX($F101:$N101,0,AV$110))/(INDEX($F$4:$N$4,0,AV$110+1)-INDEX($F$4:$N$4,0,AV$110))+AU120)))</f>
        <v>4.8550777394633086E-2</v>
      </c>
      <c r="AW120" s="186" cm="1">
        <f t="array" ref="AW120">IF(AW$110=-1,AX120,IF(AW$110=99,AV120,IF(AW$110=0,INDEX($F101:$N101,0,AW$108),(INDEX($F101:$N101,0,AW$110+1)-INDEX($F101:$N101,0,AW$110))/(INDEX($F$4:$N$4,0,AW$110+1)-INDEX($F$4:$N$4,0,AW$110))+AV120)))</f>
        <v>4.9653589329239564E-2</v>
      </c>
      <c r="AX120" s="186" cm="1">
        <f t="array" ref="AX120">IF(AX$110=-1,AY120,IF(AX$110=99,AW120,IF(AX$110=0,INDEX($F101:$N101,0,AX$108),(INDEX($F101:$N101,0,AX$110+1)-INDEX($F101:$N101,0,AX$110))/(INDEX($F$4:$N$4,0,AX$110+1)-INDEX($F$4:$N$4,0,AX$110))+AW120)))</f>
        <v>5.0756401263846042E-2</v>
      </c>
      <c r="AY120" s="186" cm="1">
        <f t="array" ref="AY120">IF(AY$110=-1,AZ120,IF(AY$110=99,AX120,IF(AY$110=0,INDEX($F101:$N101,0,AY$108),(INDEX($F101:$N101,0,AY$110+1)-INDEX($F101:$N101,0,AY$110))/(INDEX($F$4:$N$4,0,AY$110+1)-INDEX($F$4:$N$4,0,AY$110))+AX120)))</f>
        <v>5.1859213198452506E-2</v>
      </c>
      <c r="AZ120" s="186" cm="1">
        <f t="array" ref="AZ120">IF(AZ$110=-1,BA120,IF(AZ$110=99,AY120,IF(AZ$110=0,INDEX($F101:$N101,0,AZ$108),(INDEX($F101:$N101,0,AZ$110+1)-INDEX($F101:$N101,0,AZ$110))/(INDEX($F$4:$N$4,0,AZ$110+1)-INDEX($F$4:$N$4,0,AZ$110))+AY120)))</f>
        <v>5.1859213198452506E-2</v>
      </c>
      <c r="BA120" s="186" cm="1">
        <f t="array" ref="BA120">IF(BA$110=-1,BB120,IF(BA$110=99,AZ120,IF(BA$110=0,INDEX($F101:$N101,0,BA$108),(INDEX($F101:$N101,0,BA$110+1)-INDEX($F101:$N101,0,BA$110))/(INDEX($F$4:$N$4,0,BA$110+1)-INDEX($F$4:$N$4,0,BA$110))+AZ120)))</f>
        <v>5.1859213198452506E-2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22.91401044239953</v>
      </c>
      <c r="W121" s="186" cm="1">
        <f t="array" ref="W121">IF(W$110=-1,X121,IF(W$110=99,V121,IF(W$110=0,INDEX($F102:$N102,0,W$108),(INDEX($F102:$N102,0,W$110+1)-INDEX($F102:$N102,0,W$110))/(INDEX($F$4:$N$4,0,W$110+1)-INDEX($F$4:$N$4,0,W$110))+V121)))</f>
        <v>23.277784683454545</v>
      </c>
      <c r="X121" s="186" cm="1">
        <f t="array" ref="X121">IF(X$110=-1,Y121,IF(X$110=99,W121,IF(X$110=0,INDEX($F102:$N102,0,X$108),(INDEX($F102:$N102,0,X$110+1)-INDEX($F102:$N102,0,X$110))/(INDEX($F$4:$N$4,0,X$110+1)-INDEX($F$4:$N$4,0,X$110))+W121)))</f>
        <v>23.64155892450956</v>
      </c>
      <c r="Y121" s="186" cm="1">
        <f t="array" ref="Y121">IF(Y$110=-1,Z121,IF(Y$110=99,X121,IF(Y$110=0,INDEX($F102:$N102,0,Y$108),(INDEX($F102:$N102,0,Y$110+1)-INDEX($F102:$N102,0,Y$110))/(INDEX($F$4:$N$4,0,Y$110+1)-INDEX($F$4:$N$4,0,Y$110))+X121)))</f>
        <v>24.005333165564576</v>
      </c>
      <c r="Z121" s="186" cm="1">
        <f t="array" ref="Z121">IF(Z$110=-1,AA121,IF(Z$110=99,Y121,IF(Z$110=0,INDEX($F102:$N102,0,Z$108),(INDEX($F102:$N102,0,Z$110+1)-INDEX($F102:$N102,0,Z$110))/(INDEX($F$4:$N$4,0,Z$110+1)-INDEX($F$4:$N$4,0,Z$110))+Y121)))</f>
        <v>24.369107406619591</v>
      </c>
      <c r="AA121" s="186" cm="1">
        <f t="array" ref="AA121">IF(AA$110=-1,AB121,IF(AA$110=99,Z121,IF(AA$110=0,INDEX($F102:$N102,0,AA$108),(INDEX($F102:$N102,0,AA$110+1)-INDEX($F102:$N102,0,AA$110))/(INDEX($F$4:$N$4,0,AA$110+1)-INDEX($F$4:$N$4,0,AA$110))+Z121)))</f>
        <v>24.732881647674606</v>
      </c>
      <c r="AB121" s="186" cm="1">
        <f t="array" ref="AB121">IF(AB$110=-1,AC121,IF(AB$110=99,AA121,IF(AB$110=0,INDEX($F102:$N102,0,AB$108),(INDEX($F102:$N102,0,AB$110+1)-INDEX($F102:$N102,0,AB$110))/(INDEX($F$4:$N$4,0,AB$110+1)-INDEX($F$4:$N$4,0,AB$110))+AA121)))</f>
        <v>25.096655888729622</v>
      </c>
      <c r="AC121" s="186" cm="1">
        <f t="array" ref="AC121">IF(AC$110=-1,AD121,IF(AC$110=99,AB121,IF(AC$110=0,INDEX($F102:$N102,0,AC$108),(INDEX($F102:$N102,0,AC$110+1)-INDEX($F102:$N102,0,AC$110))/(INDEX($F$4:$N$4,0,AC$110+1)-INDEX($F$4:$N$4,0,AC$110))+AB121)))</f>
        <v>25.460430129784637</v>
      </c>
      <c r="AD121" s="186" cm="1">
        <f t="array" ref="AD121">IF(AD$110=-1,AE121,IF(AD$110=99,AC121,IF(AD$110=0,INDEX($F102:$N102,0,AD$108),(INDEX($F102:$N102,0,AD$110+1)-INDEX($F102:$N102,0,AD$110))/(INDEX($F$4:$N$4,0,AD$110+1)-INDEX($F$4:$N$4,0,AD$110))+AC121)))</f>
        <v>25.824204370839652</v>
      </c>
      <c r="AE121" s="186" cm="1">
        <f t="array" ref="AE121">IF(AE$110=-1,AF121,IF(AE$110=99,AD121,IF(AE$110=0,INDEX($F102:$N102,0,AE$108),(INDEX($F102:$N102,0,AE$110+1)-INDEX($F102:$N102,0,AE$110))/(INDEX($F$4:$N$4,0,AE$110+1)-INDEX($F$4:$N$4,0,AE$110))+AD121)))</f>
        <v>26.187978611894653</v>
      </c>
      <c r="AF121" s="186" cm="1">
        <f t="array" ref="AF121">IF(AF$110=-1,AG121,IF(AF$110=99,AE121,IF(AF$110=0,INDEX($F102:$N102,0,AF$108),(INDEX($F102:$N102,0,AF$110+1)-INDEX($F102:$N102,0,AF$110))/(INDEX($F$4:$N$4,0,AF$110+1)-INDEX($F$4:$N$4,0,AF$110))+AE121)))</f>
        <v>26.846785932399598</v>
      </c>
      <c r="AG121" s="186" cm="1">
        <f t="array" ref="AG121">IF(AG$110=-1,AH121,IF(AG$110=99,AF121,IF(AG$110=0,INDEX($F102:$N102,0,AG$108),(INDEX($F102:$N102,0,AG$110+1)-INDEX($F102:$N102,0,AG$110))/(INDEX($F$4:$N$4,0,AG$110+1)-INDEX($F$4:$N$4,0,AG$110))+AF121)))</f>
        <v>27.505593252904539</v>
      </c>
      <c r="AH121" s="186" cm="1">
        <f t="array" ref="AH121">IF(AH$110=-1,AI121,IF(AH$110=99,AG121,IF(AH$110=0,INDEX($F102:$N102,0,AH$108),(INDEX($F102:$N102,0,AH$110+1)-INDEX($F102:$N102,0,AH$110))/(INDEX($F$4:$N$4,0,AH$110+1)-INDEX($F$4:$N$4,0,AH$110))+AG121)))</f>
        <v>28.16440057340948</v>
      </c>
      <c r="AI121" s="186" cm="1">
        <f t="array" ref="AI121">IF(AI$110=-1,AJ121,IF(AI$110=99,AH121,IF(AI$110=0,INDEX($F102:$N102,0,AI$108),(INDEX($F102:$N102,0,AI$110+1)-INDEX($F102:$N102,0,AI$110))/(INDEX($F$4:$N$4,0,AI$110+1)-INDEX($F$4:$N$4,0,AI$110))+AH121)))</f>
        <v>28.823207893914422</v>
      </c>
      <c r="AJ121" s="186" cm="1">
        <f t="array" ref="AJ121">IF(AJ$110=-1,AK121,IF(AJ$110=99,AI121,IF(AJ$110=0,INDEX($F102:$N102,0,AJ$108),(INDEX($F102:$N102,0,AJ$110+1)-INDEX($F102:$N102,0,AJ$110))/(INDEX($F$4:$N$4,0,AJ$110+1)-INDEX($F$4:$N$4,0,AJ$110))+AI121)))</f>
        <v>29.482015214419363</v>
      </c>
      <c r="AK121" s="186" cm="1">
        <f t="array" ref="AK121">IF(AK$110=-1,AL121,IF(AK$110=99,AJ121,IF(AK$110=0,INDEX($F102:$N102,0,AK$108),(INDEX($F102:$N102,0,AK$110+1)-INDEX($F102:$N102,0,AK$110))/(INDEX($F$4:$N$4,0,AK$110+1)-INDEX($F$4:$N$4,0,AK$110))+AJ121)))</f>
        <v>30.140822534924304</v>
      </c>
      <c r="AL121" s="186" cm="1">
        <f t="array" ref="AL121">IF(AL$110=-1,AM121,IF(AL$110=99,AK121,IF(AL$110=0,INDEX($F102:$N102,0,AL$108),(INDEX($F102:$N102,0,AL$110+1)-INDEX($F102:$N102,0,AL$110))/(INDEX($F$4:$N$4,0,AL$110+1)-INDEX($F$4:$N$4,0,AL$110))+AK121)))</f>
        <v>30.799629855429245</v>
      </c>
      <c r="AM121" s="186" cm="1">
        <f t="array" ref="AM121">IF(AM$110=-1,AN121,IF(AM$110=99,AL121,IF(AM$110=0,INDEX($F102:$N102,0,AM$108),(INDEX($F102:$N102,0,AM$110+1)-INDEX($F102:$N102,0,AM$110))/(INDEX($F$4:$N$4,0,AM$110+1)-INDEX($F$4:$N$4,0,AM$110))+AL121)))</f>
        <v>31.458437175934186</v>
      </c>
      <c r="AN121" s="186" cm="1">
        <f t="array" ref="AN121">IF(AN$110=-1,AO121,IF(AN$110=99,AM121,IF(AN$110=0,INDEX($F102:$N102,0,AN$108),(INDEX($F102:$N102,0,AN$110+1)-INDEX($F102:$N102,0,AN$110))/(INDEX($F$4:$N$4,0,AN$110+1)-INDEX($F$4:$N$4,0,AN$110))+AM121)))</f>
        <v>32.117244496439127</v>
      </c>
      <c r="AO121" s="186" cm="1">
        <f t="array" ref="AO121">IF(AO$110=-1,AP121,IF(AO$110=99,AN121,IF(AO$110=0,INDEX($F102:$N102,0,AO$108),(INDEX($F102:$N102,0,AO$110+1)-INDEX($F102:$N102,0,AO$110))/(INDEX($F$4:$N$4,0,AO$110+1)-INDEX($F$4:$N$4,0,AO$110))+AN121)))</f>
        <v>32.776051816944083</v>
      </c>
      <c r="AP121" s="186" cm="1">
        <f t="array" ref="AP121">IF(AP$110=-1,AQ121,IF(AP$110=99,AO121,IF(AP$110=0,INDEX($F102:$N102,0,AP$108),(INDEX($F102:$N102,0,AP$110+1)-INDEX($F102:$N102,0,AP$110))/(INDEX($F$4:$N$4,0,AP$110+1)-INDEX($F$4:$N$4,0,AP$110))+AO121)))</f>
        <v>33.661304150464225</v>
      </c>
      <c r="AQ121" s="186" cm="1">
        <f t="array" ref="AQ121">IF(AQ$110=-1,AR121,IF(AQ$110=99,AP121,IF(AQ$110=0,INDEX($F102:$N102,0,AQ$108),(INDEX($F102:$N102,0,AQ$110+1)-INDEX($F102:$N102,0,AQ$110))/(INDEX($F$4:$N$4,0,AQ$110+1)-INDEX($F$4:$N$4,0,AQ$110))+AP121)))</f>
        <v>34.546556483984368</v>
      </c>
      <c r="AR121" s="186" cm="1">
        <f t="array" ref="AR121">IF(AR$110=-1,AS121,IF(AR$110=99,AQ121,IF(AR$110=0,INDEX($F102:$N102,0,AR$108),(INDEX($F102:$N102,0,AR$110+1)-INDEX($F102:$N102,0,AR$110))/(INDEX($F$4:$N$4,0,AR$110+1)-INDEX($F$4:$N$4,0,AR$110))+AQ121)))</f>
        <v>35.431808817504511</v>
      </c>
      <c r="AS121" s="186" cm="1">
        <f t="array" ref="AS121">IF(AS$110=-1,AT121,IF(AS$110=99,AR121,IF(AS$110=0,INDEX($F102:$N102,0,AS$108),(INDEX($F102:$N102,0,AS$110+1)-INDEX($F102:$N102,0,AS$110))/(INDEX($F$4:$N$4,0,AS$110+1)-INDEX($F$4:$N$4,0,AS$110))+AR121)))</f>
        <v>36.317061151024653</v>
      </c>
      <c r="AT121" s="186" cm="1">
        <f t="array" ref="AT121">IF(AT$110=-1,AU121,IF(AT$110=99,AS121,IF(AT$110=0,INDEX($F102:$N102,0,AT$108),(INDEX($F102:$N102,0,AT$110+1)-INDEX($F102:$N102,0,AT$110))/(INDEX($F$4:$N$4,0,AT$110+1)-INDEX($F$4:$N$4,0,AT$110))+AS121)))</f>
        <v>37.202313484544796</v>
      </c>
      <c r="AU121" s="186" cm="1">
        <f t="array" ref="AU121">IF(AU$110=-1,AV121,IF(AU$110=99,AT121,IF(AU$110=0,INDEX($F102:$N102,0,AU$108),(INDEX($F102:$N102,0,AU$110+1)-INDEX($F102:$N102,0,AU$110))/(INDEX($F$4:$N$4,0,AU$110+1)-INDEX($F$4:$N$4,0,AU$110))+AT121)))</f>
        <v>38.087565818064938</v>
      </c>
      <c r="AV121" s="186" cm="1">
        <f t="array" ref="AV121">IF(AV$110=-1,AW121,IF(AV$110=99,AU121,IF(AV$110=0,INDEX($F102:$N102,0,AV$108),(INDEX($F102:$N102,0,AV$110+1)-INDEX($F102:$N102,0,AV$110))/(INDEX($F$4:$N$4,0,AV$110+1)-INDEX($F$4:$N$4,0,AV$110))+AU121)))</f>
        <v>38.972818151585081</v>
      </c>
      <c r="AW121" s="186" cm="1">
        <f t="array" ref="AW121">IF(AW$110=-1,AX121,IF(AW$110=99,AV121,IF(AW$110=0,INDEX($F102:$N102,0,AW$108),(INDEX($F102:$N102,0,AW$110+1)-INDEX($F102:$N102,0,AW$110))/(INDEX($F$4:$N$4,0,AW$110+1)-INDEX($F$4:$N$4,0,AW$110))+AV121)))</f>
        <v>39.858070485105223</v>
      </c>
      <c r="AX121" s="186" cm="1">
        <f t="array" ref="AX121">IF(AX$110=-1,AY121,IF(AX$110=99,AW121,IF(AX$110=0,INDEX($F102:$N102,0,AX$108),(INDEX($F102:$N102,0,AX$110+1)-INDEX($F102:$N102,0,AX$110))/(INDEX($F$4:$N$4,0,AX$110+1)-INDEX($F$4:$N$4,0,AX$110))+AW121)))</f>
        <v>40.743322818625366</v>
      </c>
      <c r="AY121" s="186" cm="1">
        <f t="array" ref="AY121">IF(AY$110=-1,AZ121,IF(AY$110=99,AX121,IF(AY$110=0,INDEX($F102:$N102,0,AY$108),(INDEX($F102:$N102,0,AY$110+1)-INDEX($F102:$N102,0,AY$110))/(INDEX($F$4:$N$4,0,AY$110+1)-INDEX($F$4:$N$4,0,AY$110))+AX121)))</f>
        <v>41.628575152145515</v>
      </c>
      <c r="AZ121" s="186" cm="1">
        <f t="array" ref="AZ121">IF(AZ$110=-1,BA121,IF(AZ$110=99,AY121,IF(AZ$110=0,INDEX($F102:$N102,0,AZ$108),(INDEX($F102:$N102,0,AZ$110+1)-INDEX($F102:$N102,0,AZ$110))/(INDEX($F$4:$N$4,0,AZ$110+1)-INDEX($F$4:$N$4,0,AZ$110))+AY121)))</f>
        <v>41.628575152145515</v>
      </c>
      <c r="BA121" s="186" cm="1">
        <f t="array" ref="BA121">IF(BA$110=-1,BB121,IF(BA$110=99,AZ121,IF(BA$110=0,INDEX($F102:$N102,0,BA$108),(INDEX($F102:$N102,0,BA$110+1)-INDEX($F102:$N102,0,BA$110))/(INDEX($F$4:$N$4,0,BA$110+1)-INDEX($F$4:$N$4,0,BA$110))+AZ121)))</f>
        <v>41.628575152145515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26.142802822919457</v>
      </c>
      <c r="W122" s="186" cm="1">
        <f t="array" ref="W122">IF(W$110=-1,X122,IF(W$110=99,V122,IF(W$110=0,INDEX($F103:$N103,0,W$108),(INDEX($F103:$N103,0,W$110+1)-INDEX($F103:$N103,0,W$110))/(INDEX($F$4:$N$4,0,W$110+1)-INDEX($F$4:$N$4,0,W$110))+V122)))</f>
        <v>26.557836161577679</v>
      </c>
      <c r="X122" s="186" cm="1">
        <f t="array" ref="X122">IF(X$110=-1,Y122,IF(X$110=99,W122,IF(X$110=0,INDEX($F103:$N103,0,X$108),(INDEX($F103:$N103,0,X$110+1)-INDEX($F103:$N103,0,X$110))/(INDEX($F$4:$N$4,0,X$110+1)-INDEX($F$4:$N$4,0,X$110))+W122)))</f>
        <v>26.972869500235902</v>
      </c>
      <c r="Y122" s="186" cm="1">
        <f t="array" ref="Y122">IF(Y$110=-1,Z122,IF(Y$110=99,X122,IF(Y$110=0,INDEX($F103:$N103,0,Y$108),(INDEX($F103:$N103,0,Y$110+1)-INDEX($F103:$N103,0,Y$110))/(INDEX($F$4:$N$4,0,Y$110+1)-INDEX($F$4:$N$4,0,Y$110))+X122)))</f>
        <v>27.387902838894124</v>
      </c>
      <c r="Z122" s="186" cm="1">
        <f t="array" ref="Z122">IF(Z$110=-1,AA122,IF(Z$110=99,Y122,IF(Z$110=0,INDEX($F103:$N103,0,Z$108),(INDEX($F103:$N103,0,Z$110+1)-INDEX($F103:$N103,0,Z$110))/(INDEX($F$4:$N$4,0,Z$110+1)-INDEX($F$4:$N$4,0,Z$110))+Y122)))</f>
        <v>27.802936177552347</v>
      </c>
      <c r="AA122" s="186" cm="1">
        <f t="array" ref="AA122">IF(AA$110=-1,AB122,IF(AA$110=99,Z122,IF(AA$110=0,INDEX($F103:$N103,0,AA$108),(INDEX($F103:$N103,0,AA$110+1)-INDEX($F103:$N103,0,AA$110))/(INDEX($F$4:$N$4,0,AA$110+1)-INDEX($F$4:$N$4,0,AA$110))+Z122)))</f>
        <v>28.217969516210569</v>
      </c>
      <c r="AB122" s="186" cm="1">
        <f t="array" ref="AB122">IF(AB$110=-1,AC122,IF(AB$110=99,AA122,IF(AB$110=0,INDEX($F103:$N103,0,AB$108),(INDEX($F103:$N103,0,AB$110+1)-INDEX($F103:$N103,0,AB$110))/(INDEX($F$4:$N$4,0,AB$110+1)-INDEX($F$4:$N$4,0,AB$110))+AA122)))</f>
        <v>28.633002854868792</v>
      </c>
      <c r="AC122" s="186" cm="1">
        <f t="array" ref="AC122">IF(AC$110=-1,AD122,IF(AC$110=99,AB122,IF(AC$110=0,INDEX($F103:$N103,0,AC$108),(INDEX($F103:$N103,0,AC$110+1)-INDEX($F103:$N103,0,AC$110))/(INDEX($F$4:$N$4,0,AC$110+1)-INDEX($F$4:$N$4,0,AC$110))+AB122)))</f>
        <v>29.048036193527015</v>
      </c>
      <c r="AD122" s="186" cm="1">
        <f t="array" ref="AD122">IF(AD$110=-1,AE122,IF(AD$110=99,AC122,IF(AD$110=0,INDEX($F103:$N103,0,AD$108),(INDEX($F103:$N103,0,AD$110+1)-INDEX($F103:$N103,0,AD$110))/(INDEX($F$4:$N$4,0,AD$110+1)-INDEX($F$4:$N$4,0,AD$110))+AC122)))</f>
        <v>29.463069532185237</v>
      </c>
      <c r="AE122" s="186" cm="1">
        <f t="array" ref="AE122">IF(AE$110=-1,AF122,IF(AE$110=99,AD122,IF(AE$110=0,INDEX($F103:$N103,0,AE$108),(INDEX($F103:$N103,0,AE$110+1)-INDEX($F103:$N103,0,AE$110))/(INDEX($F$4:$N$4,0,AE$110+1)-INDEX($F$4:$N$4,0,AE$110))+AD122)))</f>
        <v>29.878102870843446</v>
      </c>
      <c r="AF122" s="186" cm="1">
        <f t="array" ref="AF122">IF(AF$110=-1,AG122,IF(AF$110=99,AE122,IF(AF$110=0,INDEX($F103:$N103,0,AF$108),(INDEX($F103:$N103,0,AF$110+1)-INDEX($F103:$N103,0,AF$110))/(INDEX($F$4:$N$4,0,AF$110+1)-INDEX($F$4:$N$4,0,AF$110))+AE122)))</f>
        <v>30.629742131964996</v>
      </c>
      <c r="AG122" s="186" cm="1">
        <f t="array" ref="AG122">IF(AG$110=-1,AH122,IF(AG$110=99,AF122,IF(AG$110=0,INDEX($F103:$N103,0,AG$108),(INDEX($F103:$N103,0,AG$110+1)-INDEX($F103:$N103,0,AG$110))/(INDEX($F$4:$N$4,0,AG$110+1)-INDEX($F$4:$N$4,0,AG$110))+AF122)))</f>
        <v>31.381381393086542</v>
      </c>
      <c r="AH122" s="186" cm="1">
        <f t="array" ref="AH122">IF(AH$110=-1,AI122,IF(AH$110=99,AG122,IF(AH$110=0,INDEX($F103:$N103,0,AH$108),(INDEX($F103:$N103,0,AH$110+1)-INDEX($F103:$N103,0,AH$110))/(INDEX($F$4:$N$4,0,AH$110+1)-INDEX($F$4:$N$4,0,AH$110))+AG122)))</f>
        <v>32.133020654208089</v>
      </c>
      <c r="AI122" s="186" cm="1">
        <f t="array" ref="AI122">IF(AI$110=-1,AJ122,IF(AI$110=99,AH122,IF(AI$110=0,INDEX($F103:$N103,0,AI$108),(INDEX($F103:$N103,0,AI$110+1)-INDEX($F103:$N103,0,AI$110))/(INDEX($F$4:$N$4,0,AI$110+1)-INDEX($F$4:$N$4,0,AI$110))+AH122)))</f>
        <v>32.884659915329635</v>
      </c>
      <c r="AJ122" s="186" cm="1">
        <f t="array" ref="AJ122">IF(AJ$110=-1,AK122,IF(AJ$110=99,AI122,IF(AJ$110=0,INDEX($F103:$N103,0,AJ$108),(INDEX($F103:$N103,0,AJ$110+1)-INDEX($F103:$N103,0,AJ$110))/(INDEX($F$4:$N$4,0,AJ$110+1)-INDEX($F$4:$N$4,0,AJ$110))+AI122)))</f>
        <v>33.636299176451182</v>
      </c>
      <c r="AK122" s="186" cm="1">
        <f t="array" ref="AK122">IF(AK$110=-1,AL122,IF(AK$110=99,AJ122,IF(AK$110=0,INDEX($F103:$N103,0,AK$108),(INDEX($F103:$N103,0,AK$110+1)-INDEX($F103:$N103,0,AK$110))/(INDEX($F$4:$N$4,0,AK$110+1)-INDEX($F$4:$N$4,0,AK$110))+AJ122)))</f>
        <v>34.387938437572728</v>
      </c>
      <c r="AL122" s="186" cm="1">
        <f t="array" ref="AL122">IF(AL$110=-1,AM122,IF(AL$110=99,AK122,IF(AL$110=0,INDEX($F103:$N103,0,AL$108),(INDEX($F103:$N103,0,AL$110+1)-INDEX($F103:$N103,0,AL$110))/(INDEX($F$4:$N$4,0,AL$110+1)-INDEX($F$4:$N$4,0,AL$110))+AK122)))</f>
        <v>35.139577698694275</v>
      </c>
      <c r="AM122" s="186" cm="1">
        <f t="array" ref="AM122">IF(AM$110=-1,AN122,IF(AM$110=99,AL122,IF(AM$110=0,INDEX($F103:$N103,0,AM$108),(INDEX($F103:$N103,0,AM$110+1)-INDEX($F103:$N103,0,AM$110))/(INDEX($F$4:$N$4,0,AM$110+1)-INDEX($F$4:$N$4,0,AM$110))+AL122)))</f>
        <v>35.891216959815821</v>
      </c>
      <c r="AN122" s="186" cm="1">
        <f t="array" ref="AN122">IF(AN$110=-1,AO122,IF(AN$110=99,AM122,IF(AN$110=0,INDEX($F103:$N103,0,AN$108),(INDEX($F103:$N103,0,AN$110+1)-INDEX($F103:$N103,0,AN$110))/(INDEX($F$4:$N$4,0,AN$110+1)-INDEX($F$4:$N$4,0,AN$110))+AM122)))</f>
        <v>36.642856220937368</v>
      </c>
      <c r="AO122" s="186" cm="1">
        <f t="array" ref="AO122">IF(AO$110=-1,AP122,IF(AO$110=99,AN122,IF(AO$110=0,INDEX($F103:$N103,0,AO$108),(INDEX($F103:$N103,0,AO$110+1)-INDEX($F103:$N103,0,AO$110))/(INDEX($F$4:$N$4,0,AO$110+1)-INDEX($F$4:$N$4,0,AO$110))+AN122)))</f>
        <v>37.394495482058929</v>
      </c>
      <c r="AP122" s="186" cm="1">
        <f t="array" ref="AP122">IF(AP$110=-1,AQ122,IF(AP$110=99,AO122,IF(AP$110=0,INDEX($F103:$N103,0,AP$108),(INDEX($F103:$N103,0,AP$110+1)-INDEX($F103:$N103,0,AP$110))/(INDEX($F$4:$N$4,0,AP$110+1)-INDEX($F$4:$N$4,0,AP$110))+AO122)))</f>
        <v>38.404487917120548</v>
      </c>
      <c r="AQ122" s="186" cm="1">
        <f t="array" ref="AQ122">IF(AQ$110=-1,AR122,IF(AQ$110=99,AP122,IF(AQ$110=0,INDEX($F103:$N103,0,AQ$108),(INDEX($F103:$N103,0,AQ$110+1)-INDEX($F103:$N103,0,AQ$110))/(INDEX($F$4:$N$4,0,AQ$110+1)-INDEX($F$4:$N$4,0,AQ$110))+AP122)))</f>
        <v>39.414480352182167</v>
      </c>
      <c r="AR122" s="186" cm="1">
        <f t="array" ref="AR122">IF(AR$110=-1,AS122,IF(AR$110=99,AQ122,IF(AR$110=0,INDEX($F103:$N103,0,AR$108),(INDEX($F103:$N103,0,AR$110+1)-INDEX($F103:$N103,0,AR$110))/(INDEX($F$4:$N$4,0,AR$110+1)-INDEX($F$4:$N$4,0,AR$110))+AQ122)))</f>
        <v>40.424472787243786</v>
      </c>
      <c r="AS122" s="186" cm="1">
        <f t="array" ref="AS122">IF(AS$110=-1,AT122,IF(AS$110=99,AR122,IF(AS$110=0,INDEX($F103:$N103,0,AS$108),(INDEX($F103:$N103,0,AS$110+1)-INDEX($F103:$N103,0,AS$110))/(INDEX($F$4:$N$4,0,AS$110+1)-INDEX($F$4:$N$4,0,AS$110))+AR122)))</f>
        <v>41.434465222305406</v>
      </c>
      <c r="AT122" s="186" cm="1">
        <f t="array" ref="AT122">IF(AT$110=-1,AU122,IF(AT$110=99,AS122,IF(AT$110=0,INDEX($F103:$N103,0,AT$108),(INDEX($F103:$N103,0,AT$110+1)-INDEX($F103:$N103,0,AT$110))/(INDEX($F$4:$N$4,0,AT$110+1)-INDEX($F$4:$N$4,0,AT$110))+AS122)))</f>
        <v>42.444457657367025</v>
      </c>
      <c r="AU122" s="186" cm="1">
        <f t="array" ref="AU122">IF(AU$110=-1,AV122,IF(AU$110=99,AT122,IF(AU$110=0,INDEX($F103:$N103,0,AU$108),(INDEX($F103:$N103,0,AU$110+1)-INDEX($F103:$N103,0,AU$110))/(INDEX($F$4:$N$4,0,AU$110+1)-INDEX($F$4:$N$4,0,AU$110))+AT122)))</f>
        <v>43.454450092428644</v>
      </c>
      <c r="AV122" s="186" cm="1">
        <f t="array" ref="AV122">IF(AV$110=-1,AW122,IF(AV$110=99,AU122,IF(AV$110=0,INDEX($F103:$N103,0,AV$108),(INDEX($F103:$N103,0,AV$110+1)-INDEX($F103:$N103,0,AV$110))/(INDEX($F$4:$N$4,0,AV$110+1)-INDEX($F$4:$N$4,0,AV$110))+AU122)))</f>
        <v>44.464442527490263</v>
      </c>
      <c r="AW122" s="186" cm="1">
        <f t="array" ref="AW122">IF(AW$110=-1,AX122,IF(AW$110=99,AV122,IF(AW$110=0,INDEX($F103:$N103,0,AW$108),(INDEX($F103:$N103,0,AW$110+1)-INDEX($F103:$N103,0,AW$110))/(INDEX($F$4:$N$4,0,AW$110+1)-INDEX($F$4:$N$4,0,AW$110))+AV122)))</f>
        <v>45.474434962551882</v>
      </c>
      <c r="AX122" s="186" cm="1">
        <f t="array" ref="AX122">IF(AX$110=-1,AY122,IF(AX$110=99,AW122,IF(AX$110=0,INDEX($F103:$N103,0,AX$108),(INDEX($F103:$N103,0,AX$110+1)-INDEX($F103:$N103,0,AX$110))/(INDEX($F$4:$N$4,0,AX$110+1)-INDEX($F$4:$N$4,0,AX$110))+AW122)))</f>
        <v>46.484427397613501</v>
      </c>
      <c r="AY122" s="186" cm="1">
        <f t="array" ref="AY122">IF(AY$110=-1,AZ122,IF(AY$110=99,AX122,IF(AY$110=0,INDEX($F103:$N103,0,AY$108),(INDEX($F103:$N103,0,AY$110+1)-INDEX($F103:$N103,0,AY$110))/(INDEX($F$4:$N$4,0,AY$110+1)-INDEX($F$4:$N$4,0,AY$110))+AX122)))</f>
        <v>47.494419832675106</v>
      </c>
      <c r="AZ122" s="186" cm="1">
        <f t="array" ref="AZ122">IF(AZ$110=-1,BA122,IF(AZ$110=99,AY122,IF(AZ$110=0,INDEX($F103:$N103,0,AZ$108),(INDEX($F103:$N103,0,AZ$110+1)-INDEX($F103:$N103,0,AZ$110))/(INDEX($F$4:$N$4,0,AZ$110+1)-INDEX($F$4:$N$4,0,AZ$110))+AY122)))</f>
        <v>47.494419832675106</v>
      </c>
      <c r="BA122" s="186" cm="1">
        <f t="array" ref="BA122">IF(BA$110=-1,BB122,IF(BA$110=99,AZ122,IF(BA$110=0,INDEX($F103:$N103,0,BA$108),(INDEX($F103:$N103,0,BA$110+1)-INDEX($F103:$N103,0,BA$110))/(INDEX($F$4:$N$4,0,BA$110+1)-INDEX($F$4:$N$4,0,BA$110))+AZ122)))</f>
        <v>47.494419832675106</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81.526335184002576</v>
      </c>
      <c r="W123" s="186" cm="1">
        <f t="array" ref="W123">IF(W$110=-1,X123,IF(W$110=99,V123,IF(W$110=0,INDEX($F104:$N104,0,W$108),(INDEX($F104:$N104,0,W$110+1)-INDEX($F104:$N104,0,W$110))/(INDEX($F$4:$N$4,0,W$110+1)-INDEX($F$4:$N$4,0,W$110))+V123)))</f>
        <v>81.739343149775223</v>
      </c>
      <c r="X123" s="186" cm="1">
        <f t="array" ref="X123">IF(X$110=-1,Y123,IF(X$110=99,W123,IF(X$110=0,INDEX($F104:$N104,0,X$108),(INDEX($F104:$N104,0,X$110+1)-INDEX($F104:$N104,0,X$110))/(INDEX($F$4:$N$4,0,X$110+1)-INDEX($F$4:$N$4,0,X$110))+W123)))</f>
        <v>81.95235111554787</v>
      </c>
      <c r="Y123" s="186" cm="1">
        <f t="array" ref="Y123">IF(Y$110=-1,Z123,IF(Y$110=99,X123,IF(Y$110=0,INDEX($F104:$N104,0,Y$108),(INDEX($F104:$N104,0,Y$110+1)-INDEX($F104:$N104,0,Y$110))/(INDEX($F$4:$N$4,0,Y$110+1)-INDEX($F$4:$N$4,0,Y$110))+X123)))</f>
        <v>82.165359081320517</v>
      </c>
      <c r="Z123" s="186" cm="1">
        <f t="array" ref="Z123">IF(Z$110=-1,AA123,IF(Z$110=99,Y123,IF(Z$110=0,INDEX($F104:$N104,0,Z$108),(INDEX($F104:$N104,0,Z$110+1)-INDEX($F104:$N104,0,Z$110))/(INDEX($F$4:$N$4,0,Z$110+1)-INDEX($F$4:$N$4,0,Z$110))+Y123)))</f>
        <v>82.378367047093164</v>
      </c>
      <c r="AA123" s="186" cm="1">
        <f t="array" ref="AA123">IF(AA$110=-1,AB123,IF(AA$110=99,Z123,IF(AA$110=0,INDEX($F104:$N104,0,AA$108),(INDEX($F104:$N104,0,AA$110+1)-INDEX($F104:$N104,0,AA$110))/(INDEX($F$4:$N$4,0,AA$110+1)-INDEX($F$4:$N$4,0,AA$110))+Z123)))</f>
        <v>82.591375012865811</v>
      </c>
      <c r="AB123" s="186" cm="1">
        <f t="array" ref="AB123">IF(AB$110=-1,AC123,IF(AB$110=99,AA123,IF(AB$110=0,INDEX($F104:$N104,0,AB$108),(INDEX($F104:$N104,0,AB$110+1)-INDEX($F104:$N104,0,AB$110))/(INDEX($F$4:$N$4,0,AB$110+1)-INDEX($F$4:$N$4,0,AB$110))+AA123)))</f>
        <v>82.804382978638458</v>
      </c>
      <c r="AC123" s="186" cm="1">
        <f t="array" ref="AC123">IF(AC$110=-1,AD123,IF(AC$110=99,AB123,IF(AC$110=0,INDEX($F104:$N104,0,AC$108),(INDEX($F104:$N104,0,AC$110+1)-INDEX($F104:$N104,0,AC$110))/(INDEX($F$4:$N$4,0,AC$110+1)-INDEX($F$4:$N$4,0,AC$110))+AB123)))</f>
        <v>83.017390944411105</v>
      </c>
      <c r="AD123" s="186" cm="1">
        <f t="array" ref="AD123">IF(AD$110=-1,AE123,IF(AD$110=99,AC123,IF(AD$110=0,INDEX($F104:$N104,0,AD$108),(INDEX($F104:$N104,0,AD$110+1)-INDEX($F104:$N104,0,AD$110))/(INDEX($F$4:$N$4,0,AD$110+1)-INDEX($F$4:$N$4,0,AD$110))+AC123)))</f>
        <v>83.230398910183752</v>
      </c>
      <c r="AE123" s="186" cm="1">
        <f t="array" ref="AE123">IF(AE$110=-1,AF123,IF(AE$110=99,AD123,IF(AE$110=0,INDEX($F104:$N104,0,AE$108),(INDEX($F104:$N104,0,AE$110+1)-INDEX($F104:$N104,0,AE$110))/(INDEX($F$4:$N$4,0,AE$110+1)-INDEX($F$4:$N$4,0,AE$110))+AD123)))</f>
        <v>83.443406875956384</v>
      </c>
      <c r="AF123" s="186" cm="1">
        <f t="array" ref="AF123">IF(AF$110=-1,AG123,IF(AF$110=99,AE123,IF(AF$110=0,INDEX($F104:$N104,0,AF$108),(INDEX($F104:$N104,0,AF$110+1)-INDEX($F104:$N104,0,AF$110))/(INDEX($F$4:$N$4,0,AF$110+1)-INDEX($F$4:$N$4,0,AF$110))+AE123)))</f>
        <v>84.41518772295008</v>
      </c>
      <c r="AG123" s="186" cm="1">
        <f t="array" ref="AG123">IF(AG$110=-1,AH123,IF(AG$110=99,AF123,IF(AG$110=0,INDEX($F104:$N104,0,AG$108),(INDEX($F104:$N104,0,AG$110+1)-INDEX($F104:$N104,0,AG$110))/(INDEX($F$4:$N$4,0,AG$110+1)-INDEX($F$4:$N$4,0,AG$110))+AF123)))</f>
        <v>85.386968569943775</v>
      </c>
      <c r="AH123" s="186" cm="1">
        <f t="array" ref="AH123">IF(AH$110=-1,AI123,IF(AH$110=99,AG123,IF(AH$110=0,INDEX($F104:$N104,0,AH$108),(INDEX($F104:$N104,0,AH$110+1)-INDEX($F104:$N104,0,AH$110))/(INDEX($F$4:$N$4,0,AH$110+1)-INDEX($F$4:$N$4,0,AH$110))+AG123)))</f>
        <v>86.358749416937471</v>
      </c>
      <c r="AI123" s="186" cm="1">
        <f t="array" ref="AI123">IF(AI$110=-1,AJ123,IF(AI$110=99,AH123,IF(AI$110=0,INDEX($F104:$N104,0,AI$108),(INDEX($F104:$N104,0,AI$110+1)-INDEX($F104:$N104,0,AI$110))/(INDEX($F$4:$N$4,0,AI$110+1)-INDEX($F$4:$N$4,0,AI$110))+AH123)))</f>
        <v>87.330530263931166</v>
      </c>
      <c r="AJ123" s="186" cm="1">
        <f t="array" ref="AJ123">IF(AJ$110=-1,AK123,IF(AJ$110=99,AI123,IF(AJ$110=0,INDEX($F104:$N104,0,AJ$108),(INDEX($F104:$N104,0,AJ$110+1)-INDEX($F104:$N104,0,AJ$110))/(INDEX($F$4:$N$4,0,AJ$110+1)-INDEX($F$4:$N$4,0,AJ$110))+AI123)))</f>
        <v>88.302311110924862</v>
      </c>
      <c r="AK123" s="186" cm="1">
        <f t="array" ref="AK123">IF(AK$110=-1,AL123,IF(AK$110=99,AJ123,IF(AK$110=0,INDEX($F104:$N104,0,AK$108),(INDEX($F104:$N104,0,AK$110+1)-INDEX($F104:$N104,0,AK$110))/(INDEX($F$4:$N$4,0,AK$110+1)-INDEX($F$4:$N$4,0,AK$110))+AJ123)))</f>
        <v>89.274091957918557</v>
      </c>
      <c r="AL123" s="186" cm="1">
        <f t="array" ref="AL123">IF(AL$110=-1,AM123,IF(AL$110=99,AK123,IF(AL$110=0,INDEX($F104:$N104,0,AL$108),(INDEX($F104:$N104,0,AL$110+1)-INDEX($F104:$N104,0,AL$110))/(INDEX($F$4:$N$4,0,AL$110+1)-INDEX($F$4:$N$4,0,AL$110))+AK123)))</f>
        <v>90.245872804912253</v>
      </c>
      <c r="AM123" s="186" cm="1">
        <f t="array" ref="AM123">IF(AM$110=-1,AN123,IF(AM$110=99,AL123,IF(AM$110=0,INDEX($F104:$N104,0,AM$108),(INDEX($F104:$N104,0,AM$110+1)-INDEX($F104:$N104,0,AM$110))/(INDEX($F$4:$N$4,0,AM$110+1)-INDEX($F$4:$N$4,0,AM$110))+AL123)))</f>
        <v>91.217653651905948</v>
      </c>
      <c r="AN123" s="186" cm="1">
        <f t="array" ref="AN123">IF(AN$110=-1,AO123,IF(AN$110=99,AM123,IF(AN$110=0,INDEX($F104:$N104,0,AN$108),(INDEX($F104:$N104,0,AN$110+1)-INDEX($F104:$N104,0,AN$110))/(INDEX($F$4:$N$4,0,AN$110+1)-INDEX($F$4:$N$4,0,AN$110))+AM123)))</f>
        <v>92.189434498899644</v>
      </c>
      <c r="AO123" s="186" cm="1">
        <f t="array" ref="AO123">IF(AO$110=-1,AP123,IF(AO$110=99,AN123,IF(AO$110=0,INDEX($F104:$N104,0,AO$108),(INDEX($F104:$N104,0,AO$110+1)-INDEX($F104:$N104,0,AO$110))/(INDEX($F$4:$N$4,0,AO$110+1)-INDEX($F$4:$N$4,0,AO$110))+AN123)))</f>
        <v>93.161215345893353</v>
      </c>
      <c r="AP123" s="186" cm="1">
        <f t="array" ref="AP123">IF(AP$110=-1,AQ123,IF(AP$110=99,AO123,IF(AP$110=0,INDEX($F104:$N104,0,AP$108),(INDEX($F104:$N104,0,AP$110+1)-INDEX($F104:$N104,0,AP$110))/(INDEX($F$4:$N$4,0,AP$110+1)-INDEX($F$4:$N$4,0,AP$110))+AO123)))</f>
        <v>94.825232469383081</v>
      </c>
      <c r="AQ123" s="186" cm="1">
        <f t="array" ref="AQ123">IF(AQ$110=-1,AR123,IF(AQ$110=99,AP123,IF(AQ$110=0,INDEX($F104:$N104,0,AQ$108),(INDEX($F104:$N104,0,AQ$110+1)-INDEX($F104:$N104,0,AQ$110))/(INDEX($F$4:$N$4,0,AQ$110+1)-INDEX($F$4:$N$4,0,AQ$110))+AP123)))</f>
        <v>96.48924959287281</v>
      </c>
      <c r="AR123" s="186" cm="1">
        <f t="array" ref="AR123">IF(AR$110=-1,AS123,IF(AR$110=99,AQ123,IF(AR$110=0,INDEX($F104:$N104,0,AR$108),(INDEX($F104:$N104,0,AR$110+1)-INDEX($F104:$N104,0,AR$110))/(INDEX($F$4:$N$4,0,AR$110+1)-INDEX($F$4:$N$4,0,AR$110))+AQ123)))</f>
        <v>98.153266716362538</v>
      </c>
      <c r="AS123" s="186" cm="1">
        <f t="array" ref="AS123">IF(AS$110=-1,AT123,IF(AS$110=99,AR123,IF(AS$110=0,INDEX($F104:$N104,0,AS$108),(INDEX($F104:$N104,0,AS$110+1)-INDEX($F104:$N104,0,AS$110))/(INDEX($F$4:$N$4,0,AS$110+1)-INDEX($F$4:$N$4,0,AS$110))+AR123)))</f>
        <v>99.817283839852266</v>
      </c>
      <c r="AT123" s="186" cm="1">
        <f t="array" ref="AT123">IF(AT$110=-1,AU123,IF(AT$110=99,AS123,IF(AT$110=0,INDEX($F104:$N104,0,AT$108),(INDEX($F104:$N104,0,AT$110+1)-INDEX($F104:$N104,0,AT$110))/(INDEX($F$4:$N$4,0,AT$110+1)-INDEX($F$4:$N$4,0,AT$110))+AS123)))</f>
        <v>101.48130096334199</v>
      </c>
      <c r="AU123" s="186" cm="1">
        <f t="array" ref="AU123">IF(AU$110=-1,AV123,IF(AU$110=99,AT123,IF(AU$110=0,INDEX($F104:$N104,0,AU$108),(INDEX($F104:$N104,0,AU$110+1)-INDEX($F104:$N104,0,AU$110))/(INDEX($F$4:$N$4,0,AU$110+1)-INDEX($F$4:$N$4,0,AU$110))+AT123)))</f>
        <v>103.14531808683172</v>
      </c>
      <c r="AV123" s="186" cm="1">
        <f t="array" ref="AV123">IF(AV$110=-1,AW123,IF(AV$110=99,AU123,IF(AV$110=0,INDEX($F104:$N104,0,AV$108),(INDEX($F104:$N104,0,AV$110+1)-INDEX($F104:$N104,0,AV$110))/(INDEX($F$4:$N$4,0,AV$110+1)-INDEX($F$4:$N$4,0,AV$110))+AU123)))</f>
        <v>104.80933521032145</v>
      </c>
      <c r="AW123" s="186" cm="1">
        <f t="array" ref="AW123">IF(AW$110=-1,AX123,IF(AW$110=99,AV123,IF(AW$110=0,INDEX($F104:$N104,0,AW$108),(INDEX($F104:$N104,0,AW$110+1)-INDEX($F104:$N104,0,AW$110))/(INDEX($F$4:$N$4,0,AW$110+1)-INDEX($F$4:$N$4,0,AW$110))+AV123)))</f>
        <v>106.47335233381118</v>
      </c>
      <c r="AX123" s="186" cm="1">
        <f t="array" ref="AX123">IF(AX$110=-1,AY123,IF(AX$110=99,AW123,IF(AX$110=0,INDEX($F104:$N104,0,AX$108),(INDEX($F104:$N104,0,AX$110+1)-INDEX($F104:$N104,0,AX$110))/(INDEX($F$4:$N$4,0,AX$110+1)-INDEX($F$4:$N$4,0,AX$110))+AW123)))</f>
        <v>108.13736945730091</v>
      </c>
      <c r="AY123" s="186" cm="1">
        <f t="array" ref="AY123">IF(AY$110=-1,AZ123,IF(AY$110=99,AX123,IF(AY$110=0,INDEX($F104:$N104,0,AY$108),(INDEX($F104:$N104,0,AY$110+1)-INDEX($F104:$N104,0,AY$110))/(INDEX($F$4:$N$4,0,AY$110+1)-INDEX($F$4:$N$4,0,AY$110))+AX123)))</f>
        <v>109.80138658079062</v>
      </c>
      <c r="AZ123" s="186" cm="1">
        <f t="array" ref="AZ123">IF(AZ$110=-1,BA123,IF(AZ$110=99,AY123,IF(AZ$110=0,INDEX($F104:$N104,0,AZ$108),(INDEX($F104:$N104,0,AZ$110+1)-INDEX($F104:$N104,0,AZ$110))/(INDEX($F$4:$N$4,0,AZ$110+1)-INDEX($F$4:$N$4,0,AZ$110))+AY123)))</f>
        <v>109.80138658079062</v>
      </c>
      <c r="BA123" s="186" cm="1">
        <f t="array" ref="BA123">IF(BA$110=-1,BB123,IF(BA$110=99,AZ123,IF(BA$110=0,INDEX($F104:$N104,0,BA$108),(INDEX($F104:$N104,0,BA$110+1)-INDEX($F104:$N104,0,BA$110))/(INDEX($F$4:$N$4,0,BA$110+1)-INDEX($F$4:$N$4,0,BA$110))+AZ123)))</f>
        <v>109.80138658079062</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46.18259757022156</v>
      </c>
      <c r="T137" s="186">
        <f t="shared" si="228"/>
        <v>46.767958670858199</v>
      </c>
      <c r="U137" s="186">
        <f t="shared" si="228"/>
        <v>47.353319771494839</v>
      </c>
      <c r="V137" s="186">
        <f t="shared" si="228"/>
        <v>47.938680872131478</v>
      </c>
      <c r="W137" s="186">
        <f t="shared" si="228"/>
        <v>48.524041972768117</v>
      </c>
      <c r="X137" s="186">
        <f t="shared" si="228"/>
        <v>49.109403073404756</v>
      </c>
      <c r="Y137" s="186">
        <f t="shared" si="228"/>
        <v>49.694764174041396</v>
      </c>
      <c r="Z137" s="186">
        <f t="shared" si="228"/>
        <v>50.280125274678035</v>
      </c>
      <c r="AA137" s="186">
        <f t="shared" si="228"/>
        <v>50.865486375314674</v>
      </c>
      <c r="AB137" s="186">
        <f t="shared" si="228"/>
        <v>51.450847475951299</v>
      </c>
      <c r="AC137" s="186">
        <f t="shared" si="228"/>
        <v>52.745189260236408</v>
      </c>
      <c r="AD137" s="186">
        <f t="shared" si="228"/>
        <v>54.039531044521517</v>
      </c>
      <c r="AE137" s="186">
        <f t="shared" si="228"/>
        <v>55.333872828806626</v>
      </c>
      <c r="AF137" s="186">
        <f t="shared" si="228"/>
        <v>56.628214613091735</v>
      </c>
      <c r="AG137" s="186">
        <f t="shared" si="228"/>
        <v>57.922556397376844</v>
      </c>
      <c r="AH137" s="186">
        <f t="shared" si="228"/>
        <v>59.216898181661954</v>
      </c>
      <c r="AI137" s="186">
        <f t="shared" si="228"/>
        <v>60.511239965947063</v>
      </c>
      <c r="AJ137" s="186">
        <f t="shared" si="228"/>
        <v>61.805581750232172</v>
      </c>
      <c r="AK137" s="186">
        <f t="shared" si="228"/>
        <v>63.099923534517281</v>
      </c>
      <c r="AL137" s="186">
        <f t="shared" si="228"/>
        <v>64.394265318802397</v>
      </c>
      <c r="AM137" s="186">
        <f t="shared" si="228"/>
        <v>73.090427681060348</v>
      </c>
      <c r="AN137" s="186">
        <f t="shared" si="228"/>
        <v>81.786590043318284</v>
      </c>
      <c r="AO137" s="186">
        <f t="shared" si="228"/>
        <v>81.786590043318284</v>
      </c>
      <c r="AP137" s="186">
        <f t="shared" si="228"/>
        <v>81.786590043318284</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3.5438771031743235</v>
      </c>
      <c r="T138" s="186">
        <f t="shared" si="229"/>
        <v>3.6001383677329724</v>
      </c>
      <c r="U138" s="186">
        <f t="shared" si="229"/>
        <v>3.6563996322916212</v>
      </c>
      <c r="V138" s="186">
        <f t="shared" si="229"/>
        <v>3.7126608968502701</v>
      </c>
      <c r="W138" s="186">
        <f t="shared" si="229"/>
        <v>3.768922161408919</v>
      </c>
      <c r="X138" s="186">
        <f t="shared" si="229"/>
        <v>3.8251834259675679</v>
      </c>
      <c r="Y138" s="186">
        <f t="shared" si="229"/>
        <v>3.8814446905262168</v>
      </c>
      <c r="Z138" s="186">
        <f t="shared" si="229"/>
        <v>3.9377059550848656</v>
      </c>
      <c r="AA138" s="186">
        <f t="shared" si="229"/>
        <v>3.9939672196435145</v>
      </c>
      <c r="AB138" s="186">
        <f t="shared" si="229"/>
        <v>4.0502284842021643</v>
      </c>
      <c r="AC138" s="186">
        <f t="shared" si="229"/>
        <v>4.1521195165210187</v>
      </c>
      <c r="AD138" s="186">
        <f t="shared" si="229"/>
        <v>4.2540105488398732</v>
      </c>
      <c r="AE138" s="186">
        <f t="shared" si="229"/>
        <v>4.3559015811587276</v>
      </c>
      <c r="AF138" s="186">
        <f t="shared" si="229"/>
        <v>4.457792613477582</v>
      </c>
      <c r="AG138" s="186">
        <f t="shared" si="229"/>
        <v>4.5596836457964365</v>
      </c>
      <c r="AH138" s="186">
        <f t="shared" si="229"/>
        <v>4.6615746781152909</v>
      </c>
      <c r="AI138" s="186">
        <f t="shared" si="229"/>
        <v>4.7634657104341454</v>
      </c>
      <c r="AJ138" s="186">
        <f t="shared" si="229"/>
        <v>4.8653567427529998</v>
      </c>
      <c r="AK138" s="186">
        <f t="shared" si="229"/>
        <v>4.9672477750718542</v>
      </c>
      <c r="AL138" s="186">
        <f t="shared" si="229"/>
        <v>5.0691388073907069</v>
      </c>
      <c r="AM138" s="186">
        <f t="shared" si="229"/>
        <v>5.7537037121636887</v>
      </c>
      <c r="AN138" s="186">
        <f t="shared" si="229"/>
        <v>6.4382686169366741</v>
      </c>
      <c r="AO138" s="186">
        <f t="shared" si="229"/>
        <v>6.4382686169366741</v>
      </c>
      <c r="AP138" s="186">
        <f t="shared" si="229"/>
        <v>6.4382686169366741</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0.97346238082083314</v>
      </c>
      <c r="T139" s="186">
        <f t="shared" si="230"/>
        <v>0.98891670470136384</v>
      </c>
      <c r="U139" s="186">
        <f t="shared" si="230"/>
        <v>1.0043710285818945</v>
      </c>
      <c r="V139" s="186">
        <f t="shared" si="230"/>
        <v>1.0198253524624252</v>
      </c>
      <c r="W139" s="186">
        <f t="shared" si="230"/>
        <v>1.0352796763429559</v>
      </c>
      <c r="X139" s="186">
        <f t="shared" si="230"/>
        <v>1.0507340002234866</v>
      </c>
      <c r="Y139" s="186">
        <f t="shared" si="230"/>
        <v>1.0661883241040173</v>
      </c>
      <c r="Z139" s="186">
        <f t="shared" si="230"/>
        <v>1.081642647984548</v>
      </c>
      <c r="AA139" s="186">
        <f t="shared" si="230"/>
        <v>1.0970969718650787</v>
      </c>
      <c r="AB139" s="186">
        <f t="shared" si="230"/>
        <v>1.1125512957456096</v>
      </c>
      <c r="AC139" s="186">
        <f t="shared" si="230"/>
        <v>1.1405395933128588</v>
      </c>
      <c r="AD139" s="186">
        <f t="shared" si="230"/>
        <v>1.168527890880108</v>
      </c>
      <c r="AE139" s="186">
        <f t="shared" si="230"/>
        <v>1.1965161884473572</v>
      </c>
      <c r="AF139" s="186">
        <f t="shared" si="230"/>
        <v>1.2245044860146064</v>
      </c>
      <c r="AG139" s="186">
        <f t="shared" si="230"/>
        <v>1.2524927835818556</v>
      </c>
      <c r="AH139" s="186">
        <f t="shared" si="230"/>
        <v>1.2804810811491047</v>
      </c>
      <c r="AI139" s="186">
        <f t="shared" si="230"/>
        <v>1.3084693787163539</v>
      </c>
      <c r="AJ139" s="186">
        <f t="shared" si="230"/>
        <v>1.3364576762836031</v>
      </c>
      <c r="AK139" s="186">
        <f t="shared" si="230"/>
        <v>1.3644459738508523</v>
      </c>
      <c r="AL139" s="186">
        <f t="shared" si="230"/>
        <v>1.3924342714181026</v>
      </c>
      <c r="AM139" s="186">
        <f t="shared" si="230"/>
        <v>1.5804763966458057</v>
      </c>
      <c r="AN139" s="186">
        <f t="shared" si="230"/>
        <v>1.7685185218735087</v>
      </c>
      <c r="AO139" s="186">
        <f t="shared" si="230"/>
        <v>1.7685185218735087</v>
      </c>
      <c r="AP139" s="186">
        <f t="shared" si="230"/>
        <v>1.7685185218735087</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3.2021294527239688</v>
      </c>
      <c r="T140" s="186">
        <f t="shared" si="231"/>
        <v>3.2529652596794008</v>
      </c>
      <c r="U140" s="186">
        <f t="shared" si="231"/>
        <v>3.3038010666348328</v>
      </c>
      <c r="V140" s="186">
        <f t="shared" si="231"/>
        <v>3.3546368735902647</v>
      </c>
      <c r="W140" s="186">
        <f t="shared" si="231"/>
        <v>3.4054726805456967</v>
      </c>
      <c r="X140" s="186">
        <f t="shared" si="231"/>
        <v>3.4563084875011287</v>
      </c>
      <c r="Y140" s="186">
        <f t="shared" si="231"/>
        <v>3.5071442944565607</v>
      </c>
      <c r="Z140" s="186">
        <f t="shared" si="231"/>
        <v>3.5579801014119927</v>
      </c>
      <c r="AA140" s="186">
        <f t="shared" si="231"/>
        <v>3.6088159083674247</v>
      </c>
      <c r="AB140" s="186">
        <f t="shared" si="231"/>
        <v>3.6596517153228549</v>
      </c>
      <c r="AC140" s="186">
        <f t="shared" si="231"/>
        <v>3.7517170624152829</v>
      </c>
      <c r="AD140" s="186">
        <f t="shared" si="231"/>
        <v>3.8437824095077113</v>
      </c>
      <c r="AE140" s="186">
        <f t="shared" si="231"/>
        <v>3.9358477566001397</v>
      </c>
      <c r="AF140" s="186">
        <f t="shared" si="231"/>
        <v>4.0279131036925682</v>
      </c>
      <c r="AG140" s="186">
        <f t="shared" si="231"/>
        <v>4.1199784507849966</v>
      </c>
      <c r="AH140" s="186">
        <f t="shared" si="231"/>
        <v>4.212043797877425</v>
      </c>
      <c r="AI140" s="186">
        <f t="shared" si="231"/>
        <v>4.3041091449698534</v>
      </c>
      <c r="AJ140" s="186">
        <f t="shared" si="231"/>
        <v>4.3961744920622818</v>
      </c>
      <c r="AK140" s="186">
        <f t="shared" si="231"/>
        <v>4.4882398391547103</v>
      </c>
      <c r="AL140" s="186">
        <f t="shared" si="231"/>
        <v>4.5803051862471369</v>
      </c>
      <c r="AM140" s="186">
        <f t="shared" si="231"/>
        <v>5.1988552600945841</v>
      </c>
      <c r="AN140" s="186">
        <f t="shared" si="231"/>
        <v>5.8174053339420286</v>
      </c>
      <c r="AO140" s="186">
        <f t="shared" si="231"/>
        <v>5.8174053339420286</v>
      </c>
      <c r="AP140" s="186">
        <f t="shared" si="231"/>
        <v>5.8174053339420286</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0.58077321340944388</v>
      </c>
      <c r="T141" s="186">
        <f t="shared" si="232"/>
        <v>0.58999335125760388</v>
      </c>
      <c r="U141" s="186">
        <f t="shared" si="232"/>
        <v>0.59921348910576389</v>
      </c>
      <c r="V141" s="186">
        <f t="shared" si="232"/>
        <v>0.60843362695392389</v>
      </c>
      <c r="W141" s="186">
        <f t="shared" si="232"/>
        <v>0.61765376480208389</v>
      </c>
      <c r="X141" s="186">
        <f t="shared" si="232"/>
        <v>0.6268739026502439</v>
      </c>
      <c r="Y141" s="186">
        <f t="shared" si="232"/>
        <v>0.6360940404984039</v>
      </c>
      <c r="Z141" s="186">
        <f t="shared" si="232"/>
        <v>0.6453141783465639</v>
      </c>
      <c r="AA141" s="186">
        <f t="shared" si="232"/>
        <v>0.65453431619472391</v>
      </c>
      <c r="AB141" s="186">
        <f t="shared" si="232"/>
        <v>0.66375445404288413</v>
      </c>
      <c r="AC141" s="186">
        <f t="shared" si="232"/>
        <v>0.68045243214275153</v>
      </c>
      <c r="AD141" s="186">
        <f t="shared" si="232"/>
        <v>0.69715041024261892</v>
      </c>
      <c r="AE141" s="186">
        <f t="shared" si="232"/>
        <v>0.71384838834248632</v>
      </c>
      <c r="AF141" s="186">
        <f t="shared" si="232"/>
        <v>0.73054636644235371</v>
      </c>
      <c r="AG141" s="186">
        <f t="shared" si="232"/>
        <v>0.74724434454222111</v>
      </c>
      <c r="AH141" s="186">
        <f t="shared" si="232"/>
        <v>0.7639423226420885</v>
      </c>
      <c r="AI141" s="186">
        <f t="shared" si="232"/>
        <v>0.78064030074195589</v>
      </c>
      <c r="AJ141" s="186">
        <f t="shared" si="232"/>
        <v>0.79733827884182329</v>
      </c>
      <c r="AK141" s="186">
        <f t="shared" si="232"/>
        <v>0.81403625694169068</v>
      </c>
      <c r="AL141" s="186">
        <f t="shared" si="232"/>
        <v>0.83073423504155852</v>
      </c>
      <c r="AM141" s="186">
        <f t="shared" si="232"/>
        <v>0.94292124039121283</v>
      </c>
      <c r="AN141" s="186">
        <f t="shared" si="232"/>
        <v>1.0551082457408674</v>
      </c>
      <c r="AO141" s="186">
        <f t="shared" si="232"/>
        <v>1.0551082457408674</v>
      </c>
      <c r="AP141" s="186">
        <f t="shared" si="232"/>
        <v>1.0551082457408674</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0.28920702340251186</v>
      </c>
      <c r="T142" s="186">
        <f t="shared" si="233"/>
        <v>0.29379836570422252</v>
      </c>
      <c r="U142" s="186">
        <f t="shared" si="233"/>
        <v>0.29838970800593317</v>
      </c>
      <c r="V142" s="186">
        <f t="shared" si="233"/>
        <v>0.30298105030764383</v>
      </c>
      <c r="W142" s="186">
        <f t="shared" si="233"/>
        <v>0.30757239260935448</v>
      </c>
      <c r="X142" s="186">
        <f t="shared" si="233"/>
        <v>0.31216373491106514</v>
      </c>
      <c r="Y142" s="186">
        <f t="shared" si="233"/>
        <v>0.31675507721277579</v>
      </c>
      <c r="Z142" s="186">
        <f t="shared" si="233"/>
        <v>0.32134641951448645</v>
      </c>
      <c r="AA142" s="186">
        <f t="shared" si="233"/>
        <v>0.3259377618161971</v>
      </c>
      <c r="AB142" s="186">
        <f t="shared" si="233"/>
        <v>0.33052910411790765</v>
      </c>
      <c r="AC142" s="186">
        <f t="shared" si="233"/>
        <v>0.33884417862823712</v>
      </c>
      <c r="AD142" s="186">
        <f t="shared" si="233"/>
        <v>0.34715925313856655</v>
      </c>
      <c r="AE142" s="186">
        <f t="shared" si="233"/>
        <v>0.35547432764889597</v>
      </c>
      <c r="AF142" s="186">
        <f t="shared" si="233"/>
        <v>0.36378940215922539</v>
      </c>
      <c r="AG142" s="186">
        <f t="shared" si="233"/>
        <v>0.37210447666955482</v>
      </c>
      <c r="AH142" s="186">
        <f t="shared" si="233"/>
        <v>0.38041955117988424</v>
      </c>
      <c r="AI142" s="186">
        <f t="shared" si="233"/>
        <v>0.38873462569021366</v>
      </c>
      <c r="AJ142" s="186">
        <f t="shared" si="233"/>
        <v>0.39704970020054309</v>
      </c>
      <c r="AK142" s="186">
        <f t="shared" si="233"/>
        <v>0.40536477471087251</v>
      </c>
      <c r="AL142" s="186">
        <f t="shared" si="233"/>
        <v>0.41367984922120216</v>
      </c>
      <c r="AM142" s="186">
        <f t="shared" si="233"/>
        <v>0.46954549373180976</v>
      </c>
      <c r="AN142" s="186">
        <f t="shared" si="233"/>
        <v>0.52541113824241736</v>
      </c>
      <c r="AO142" s="186">
        <f t="shared" si="233"/>
        <v>0.52541113824241736</v>
      </c>
      <c r="AP142" s="186">
        <f t="shared" si="233"/>
        <v>0.52541113824241736</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6.4658673224803351</v>
      </c>
      <c r="T143" s="186">
        <f t="shared" si="234"/>
        <v>6.5685170085276718</v>
      </c>
      <c r="U143" s="186">
        <f t="shared" si="234"/>
        <v>6.6711666945750085</v>
      </c>
      <c r="V143" s="186">
        <f t="shared" si="234"/>
        <v>6.7738163806223453</v>
      </c>
      <c r="W143" s="186">
        <f t="shared" si="234"/>
        <v>6.876466066669682</v>
      </c>
      <c r="X143" s="186">
        <f t="shared" si="234"/>
        <v>6.9791157527170187</v>
      </c>
      <c r="Y143" s="186">
        <f t="shared" si="234"/>
        <v>7.0817654387643554</v>
      </c>
      <c r="Z143" s="186">
        <f t="shared" si="234"/>
        <v>7.1844151248116921</v>
      </c>
      <c r="AA143" s="186">
        <f t="shared" si="234"/>
        <v>7.2870648108590288</v>
      </c>
      <c r="AB143" s="186">
        <f t="shared" si="234"/>
        <v>7.389714496906362</v>
      </c>
      <c r="AC143" s="186">
        <f t="shared" si="234"/>
        <v>7.5756165124514707</v>
      </c>
      <c r="AD143" s="186">
        <f t="shared" si="234"/>
        <v>7.7615185279965795</v>
      </c>
      <c r="AE143" s="186">
        <f t="shared" si="234"/>
        <v>7.9474205435416883</v>
      </c>
      <c r="AF143" s="186">
        <f t="shared" si="234"/>
        <v>8.1333225590867961</v>
      </c>
      <c r="AG143" s="186">
        <f t="shared" si="234"/>
        <v>8.3192245746319049</v>
      </c>
      <c r="AH143" s="186">
        <f t="shared" si="234"/>
        <v>8.5051265901770137</v>
      </c>
      <c r="AI143" s="186">
        <f t="shared" si="234"/>
        <v>8.6910286057221224</v>
      </c>
      <c r="AJ143" s="186">
        <f t="shared" si="234"/>
        <v>8.8769306212672312</v>
      </c>
      <c r="AK143" s="186">
        <f t="shared" si="234"/>
        <v>9.06283263681234</v>
      </c>
      <c r="AL143" s="186">
        <f t="shared" si="234"/>
        <v>9.2487346523574487</v>
      </c>
      <c r="AM143" s="186">
        <f t="shared" si="234"/>
        <v>10.49773559652782</v>
      </c>
      <c r="AN143" s="186">
        <f t="shared" si="234"/>
        <v>11.746736540698194</v>
      </c>
      <c r="AO143" s="186">
        <f t="shared" si="234"/>
        <v>11.746736540698194</v>
      </c>
      <c r="AP143" s="186">
        <f t="shared" si="234"/>
        <v>11.746736540698194</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2.1605565501075539</v>
      </c>
      <c r="T144" s="186">
        <f t="shared" si="235"/>
        <v>2.1948567360679085</v>
      </c>
      <c r="U144" s="186">
        <f t="shared" si="235"/>
        <v>2.2291569220282632</v>
      </c>
      <c r="V144" s="186">
        <f t="shared" si="235"/>
        <v>2.2634571079886179</v>
      </c>
      <c r="W144" s="186">
        <f t="shared" si="235"/>
        <v>2.2977572939489725</v>
      </c>
      <c r="X144" s="186">
        <f t="shared" si="235"/>
        <v>2.3320574799093272</v>
      </c>
      <c r="Y144" s="186">
        <f t="shared" si="235"/>
        <v>2.3663576658696819</v>
      </c>
      <c r="Z144" s="186">
        <f t="shared" si="235"/>
        <v>2.4006578518300365</v>
      </c>
      <c r="AA144" s="186">
        <f t="shared" si="235"/>
        <v>2.4349580377903912</v>
      </c>
      <c r="AB144" s="186">
        <f t="shared" si="235"/>
        <v>2.4692582237507468</v>
      </c>
      <c r="AC144" s="186">
        <f t="shared" si="235"/>
        <v>2.531377008027023</v>
      </c>
      <c r="AD144" s="186">
        <f t="shared" si="235"/>
        <v>2.5934957923032993</v>
      </c>
      <c r="AE144" s="186">
        <f t="shared" si="235"/>
        <v>2.6556145765795756</v>
      </c>
      <c r="AF144" s="186">
        <f t="shared" si="235"/>
        <v>2.7177333608558518</v>
      </c>
      <c r="AG144" s="186">
        <f t="shared" si="235"/>
        <v>2.7798521451321281</v>
      </c>
      <c r="AH144" s="186">
        <f t="shared" si="235"/>
        <v>2.8419709294084043</v>
      </c>
      <c r="AI144" s="186">
        <f t="shared" si="235"/>
        <v>2.9040897136846806</v>
      </c>
      <c r="AJ144" s="186">
        <f t="shared" si="235"/>
        <v>2.9662084979609569</v>
      </c>
      <c r="AK144" s="186">
        <f t="shared" si="235"/>
        <v>3.0283272822372331</v>
      </c>
      <c r="AL144" s="186">
        <f t="shared" si="235"/>
        <v>3.0904460665135103</v>
      </c>
      <c r="AM144" s="186">
        <f t="shared" si="235"/>
        <v>3.5077972177868477</v>
      </c>
      <c r="AN144" s="186">
        <f t="shared" si="235"/>
        <v>3.9251483690601852</v>
      </c>
      <c r="AO144" s="186">
        <f t="shared" si="235"/>
        <v>3.9251483690601852</v>
      </c>
      <c r="AP144" s="186">
        <f t="shared" si="235"/>
        <v>3.9251483690601852</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0.11861230279784947</v>
      </c>
      <c r="T145" s="186">
        <f t="shared" si="236"/>
        <v>0.12049534725829167</v>
      </c>
      <c r="U145" s="186">
        <f t="shared" si="236"/>
        <v>0.12237839171873387</v>
      </c>
      <c r="V145" s="186">
        <f t="shared" si="236"/>
        <v>0.12426143617917607</v>
      </c>
      <c r="W145" s="186">
        <f t="shared" si="236"/>
        <v>0.12614448063961828</v>
      </c>
      <c r="X145" s="186">
        <f t="shared" si="236"/>
        <v>0.12802752510006049</v>
      </c>
      <c r="Y145" s="186">
        <f t="shared" si="236"/>
        <v>0.1299105695605027</v>
      </c>
      <c r="Z145" s="186">
        <f t="shared" si="236"/>
        <v>0.13179361402094492</v>
      </c>
      <c r="AA145" s="186">
        <f t="shared" si="236"/>
        <v>0.13367665848138713</v>
      </c>
      <c r="AB145" s="186">
        <f t="shared" si="236"/>
        <v>0.13555970294182931</v>
      </c>
      <c r="AC145" s="186">
        <f t="shared" si="236"/>
        <v>0.13896995945635804</v>
      </c>
      <c r="AD145" s="186">
        <f t="shared" si="236"/>
        <v>0.14238021597088676</v>
      </c>
      <c r="AE145" s="186">
        <f t="shared" si="236"/>
        <v>0.14579047248541549</v>
      </c>
      <c r="AF145" s="186">
        <f t="shared" si="236"/>
        <v>0.14920072899994422</v>
      </c>
      <c r="AG145" s="186">
        <f t="shared" si="236"/>
        <v>0.15261098551447294</v>
      </c>
      <c r="AH145" s="186">
        <f t="shared" si="236"/>
        <v>0.15602124202900167</v>
      </c>
      <c r="AI145" s="186">
        <f t="shared" si="236"/>
        <v>0.15943149854353039</v>
      </c>
      <c r="AJ145" s="186">
        <f t="shared" si="236"/>
        <v>0.16284175505805912</v>
      </c>
      <c r="AK145" s="186">
        <f t="shared" si="236"/>
        <v>0.16625201157258784</v>
      </c>
      <c r="AL145" s="186">
        <f t="shared" si="236"/>
        <v>0.16966226808711651</v>
      </c>
      <c r="AM145" s="186">
        <f t="shared" si="236"/>
        <v>0.19257441131493425</v>
      </c>
      <c r="AN145" s="186">
        <f t="shared" si="236"/>
        <v>0.21548655454275209</v>
      </c>
      <c r="AO145" s="186">
        <f t="shared" si="236"/>
        <v>0.21548655454275209</v>
      </c>
      <c r="AP145" s="186">
        <f t="shared" si="236"/>
        <v>0.21548655454275209</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2.8545357327771033E-2</v>
      </c>
      <c r="T146" s="186">
        <f t="shared" si="237"/>
        <v>2.8998532721212403E-2</v>
      </c>
      <c r="U146" s="186">
        <f t="shared" si="237"/>
        <v>2.9451708114653773E-2</v>
      </c>
      <c r="V146" s="186">
        <f t="shared" si="237"/>
        <v>2.9904883508095143E-2</v>
      </c>
      <c r="W146" s="186">
        <f t="shared" si="237"/>
        <v>3.0358058901536512E-2</v>
      </c>
      <c r="X146" s="186">
        <f t="shared" si="237"/>
        <v>3.0811234294977882E-2</v>
      </c>
      <c r="Y146" s="186">
        <f t="shared" si="237"/>
        <v>3.1264409688419252E-2</v>
      </c>
      <c r="Z146" s="186">
        <f t="shared" si="237"/>
        <v>3.1717585081860622E-2</v>
      </c>
      <c r="AA146" s="186">
        <f t="shared" si="237"/>
        <v>3.2170760475301992E-2</v>
      </c>
      <c r="AB146" s="186">
        <f t="shared" si="237"/>
        <v>3.2623935868743376E-2</v>
      </c>
      <c r="AC146" s="186">
        <f t="shared" si="237"/>
        <v>3.3444651667107812E-2</v>
      </c>
      <c r="AD146" s="186">
        <f t="shared" si="237"/>
        <v>3.4265367465472249E-2</v>
      </c>
      <c r="AE146" s="186">
        <f t="shared" si="237"/>
        <v>3.5086083263836686E-2</v>
      </c>
      <c r="AF146" s="186">
        <f t="shared" si="237"/>
        <v>3.5906799062201122E-2</v>
      </c>
      <c r="AG146" s="186">
        <f t="shared" si="237"/>
        <v>3.6727514860565559E-2</v>
      </c>
      <c r="AH146" s="186">
        <f t="shared" si="237"/>
        <v>3.7548230658929996E-2</v>
      </c>
      <c r="AI146" s="186">
        <f t="shared" si="237"/>
        <v>3.8368946457294432E-2</v>
      </c>
      <c r="AJ146" s="186">
        <f t="shared" si="237"/>
        <v>3.9189662255658869E-2</v>
      </c>
      <c r="AK146" s="186">
        <f t="shared" si="237"/>
        <v>4.0010378054023306E-2</v>
      </c>
      <c r="AL146" s="186">
        <f t="shared" si="237"/>
        <v>4.0831093852387743E-2</v>
      </c>
      <c r="AM146" s="186">
        <f t="shared" si="237"/>
        <v>4.6345153525420131E-2</v>
      </c>
      <c r="AN146" s="186">
        <f t="shared" si="237"/>
        <v>5.1859213198452506E-2</v>
      </c>
      <c r="AO146" s="186">
        <f t="shared" si="237"/>
        <v>5.1859213198452506E-2</v>
      </c>
      <c r="AP146" s="186">
        <f t="shared" si="237"/>
        <v>5.1859213198452506E-2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22.91401044239953</v>
      </c>
      <c r="T147" s="186">
        <f t="shared" si="238"/>
        <v>23.277784683454545</v>
      </c>
      <c r="U147" s="186">
        <f t="shared" si="238"/>
        <v>23.64155892450956</v>
      </c>
      <c r="V147" s="186">
        <f t="shared" si="238"/>
        <v>24.005333165564576</v>
      </c>
      <c r="W147" s="186">
        <f t="shared" si="238"/>
        <v>24.369107406619591</v>
      </c>
      <c r="X147" s="186">
        <f t="shared" si="238"/>
        <v>24.732881647674606</v>
      </c>
      <c r="Y147" s="186">
        <f t="shared" si="238"/>
        <v>25.096655888729622</v>
      </c>
      <c r="Z147" s="186">
        <f t="shared" si="238"/>
        <v>25.460430129784637</v>
      </c>
      <c r="AA147" s="186">
        <f t="shared" si="238"/>
        <v>25.824204370839652</v>
      </c>
      <c r="AB147" s="186">
        <f t="shared" si="238"/>
        <v>26.187978611894653</v>
      </c>
      <c r="AC147" s="186">
        <f t="shared" si="238"/>
        <v>26.846785932399598</v>
      </c>
      <c r="AD147" s="186">
        <f t="shared" si="238"/>
        <v>27.505593252904539</v>
      </c>
      <c r="AE147" s="186">
        <f t="shared" si="238"/>
        <v>28.16440057340948</v>
      </c>
      <c r="AF147" s="186">
        <f t="shared" si="238"/>
        <v>28.823207893914422</v>
      </c>
      <c r="AG147" s="186">
        <f t="shared" si="238"/>
        <v>29.482015214419363</v>
      </c>
      <c r="AH147" s="186">
        <f t="shared" si="238"/>
        <v>30.140822534924304</v>
      </c>
      <c r="AI147" s="186">
        <f t="shared" si="238"/>
        <v>30.799629855429245</v>
      </c>
      <c r="AJ147" s="186">
        <f t="shared" si="238"/>
        <v>31.458437175934186</v>
      </c>
      <c r="AK147" s="186">
        <f t="shared" si="238"/>
        <v>32.117244496439127</v>
      </c>
      <c r="AL147" s="186">
        <f t="shared" si="238"/>
        <v>32.776051816944083</v>
      </c>
      <c r="AM147" s="186">
        <f t="shared" si="238"/>
        <v>37.202313484544796</v>
      </c>
      <c r="AN147" s="186">
        <f t="shared" si="238"/>
        <v>41.628575152145515</v>
      </c>
      <c r="AO147" s="186">
        <f t="shared" si="238"/>
        <v>41.628575152145515</v>
      </c>
      <c r="AP147" s="186">
        <f t="shared" si="238"/>
        <v>41.628575152145515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26.142802822919457</v>
      </c>
      <c r="T148" s="186">
        <f t="shared" si="239"/>
        <v>26.557836161577679</v>
      </c>
      <c r="U148" s="186">
        <f t="shared" si="239"/>
        <v>26.972869500235902</v>
      </c>
      <c r="V148" s="186">
        <f t="shared" si="239"/>
        <v>27.387902838894124</v>
      </c>
      <c r="W148" s="186">
        <f t="shared" si="239"/>
        <v>27.802936177552347</v>
      </c>
      <c r="X148" s="186">
        <f t="shared" si="239"/>
        <v>28.217969516210569</v>
      </c>
      <c r="Y148" s="186">
        <f t="shared" si="239"/>
        <v>28.633002854868792</v>
      </c>
      <c r="Z148" s="186">
        <f t="shared" si="239"/>
        <v>29.048036193527015</v>
      </c>
      <c r="AA148" s="186">
        <f t="shared" si="239"/>
        <v>29.463069532185237</v>
      </c>
      <c r="AB148" s="186">
        <f t="shared" si="239"/>
        <v>29.878102870843446</v>
      </c>
      <c r="AC148" s="186">
        <f t="shared" si="239"/>
        <v>30.629742131964996</v>
      </c>
      <c r="AD148" s="186">
        <f t="shared" si="239"/>
        <v>31.381381393086542</v>
      </c>
      <c r="AE148" s="186">
        <f t="shared" si="239"/>
        <v>32.133020654208089</v>
      </c>
      <c r="AF148" s="186">
        <f t="shared" si="239"/>
        <v>32.884659915329635</v>
      </c>
      <c r="AG148" s="186">
        <f t="shared" si="239"/>
        <v>33.636299176451182</v>
      </c>
      <c r="AH148" s="186">
        <f t="shared" si="239"/>
        <v>34.387938437572728</v>
      </c>
      <c r="AI148" s="186">
        <f t="shared" si="239"/>
        <v>35.139577698694275</v>
      </c>
      <c r="AJ148" s="186">
        <f t="shared" si="239"/>
        <v>35.891216959815821</v>
      </c>
      <c r="AK148" s="186">
        <f t="shared" si="239"/>
        <v>36.642856220937368</v>
      </c>
      <c r="AL148" s="186">
        <f t="shared" si="239"/>
        <v>37.394495482058929</v>
      </c>
      <c r="AM148" s="186">
        <f t="shared" si="239"/>
        <v>42.444457657367025</v>
      </c>
      <c r="AN148" s="186">
        <f t="shared" si="239"/>
        <v>47.494419832675106</v>
      </c>
      <c r="AO148" s="186">
        <f t="shared" si="239"/>
        <v>47.494419832675106</v>
      </c>
      <c r="AP148" s="186">
        <f t="shared" si="239"/>
        <v>47.494419832675106</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81.526335184002576</v>
      </c>
      <c r="T149" s="186">
        <f t="shared" si="240"/>
        <v>81.739343149775223</v>
      </c>
      <c r="U149" s="186">
        <f t="shared" si="240"/>
        <v>81.95235111554787</v>
      </c>
      <c r="V149" s="186">
        <f t="shared" si="240"/>
        <v>82.165359081320517</v>
      </c>
      <c r="W149" s="186">
        <f t="shared" si="240"/>
        <v>82.378367047093164</v>
      </c>
      <c r="X149" s="186">
        <f t="shared" si="240"/>
        <v>82.591375012865811</v>
      </c>
      <c r="Y149" s="186">
        <f t="shared" si="240"/>
        <v>82.804382978638458</v>
      </c>
      <c r="Z149" s="186">
        <f t="shared" si="240"/>
        <v>83.017390944411105</v>
      </c>
      <c r="AA149" s="186">
        <f t="shared" si="240"/>
        <v>83.230398910183752</v>
      </c>
      <c r="AB149" s="186">
        <f t="shared" si="240"/>
        <v>83.443406875956384</v>
      </c>
      <c r="AC149" s="186">
        <f t="shared" si="240"/>
        <v>84.41518772295008</v>
      </c>
      <c r="AD149" s="186">
        <f t="shared" si="240"/>
        <v>85.386968569943775</v>
      </c>
      <c r="AE149" s="186">
        <f t="shared" si="240"/>
        <v>86.358749416937471</v>
      </c>
      <c r="AF149" s="186">
        <f t="shared" si="240"/>
        <v>87.330530263931166</v>
      </c>
      <c r="AG149" s="186">
        <f t="shared" si="240"/>
        <v>88.302311110924862</v>
      </c>
      <c r="AH149" s="186">
        <f t="shared" si="240"/>
        <v>89.274091957918557</v>
      </c>
      <c r="AI149" s="186">
        <f t="shared" si="240"/>
        <v>90.245872804912253</v>
      </c>
      <c r="AJ149" s="186">
        <f t="shared" si="240"/>
        <v>91.217653651905948</v>
      </c>
      <c r="AK149" s="186">
        <f t="shared" si="240"/>
        <v>92.189434498899644</v>
      </c>
      <c r="AL149" s="186">
        <f t="shared" si="240"/>
        <v>93.161215345893353</v>
      </c>
      <c r="AM149" s="186">
        <f t="shared" si="240"/>
        <v>101.48130096334199</v>
      </c>
      <c r="AN149" s="186">
        <f t="shared" si="240"/>
        <v>109.80138658079062</v>
      </c>
      <c r="AO149" s="186">
        <f t="shared" si="240"/>
        <v>109.80138658079062</v>
      </c>
      <c r="AP149" s="186">
        <f t="shared" si="240"/>
        <v>109.80138658079062</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18.373284617336946</v>
      </c>
      <c r="U176" s="186" cm="1">
        <f t="array" ref="U176">IF(U$174=-1,V176,IF(U$174=99,T176,IF(U$174=0,INDEX($F43:$N43,0,U$172),(INDEX($F43:$N43,0,U$174+1)-INDEX($F43:$N43,0,U$174))/(INDEX($F$4:$N$4,0,U$174+1)-INDEX($F$4:$N$4,0,U$174))+T176)))</f>
        <v>18.606164677614228</v>
      </c>
      <c r="V176" s="186" cm="1">
        <f t="array" ref="V176">IF(V$174=-1,W176,IF(V$174=99,U176,IF(V$174=0,INDEX($F43:$N43,0,V$172),(INDEX($F43:$N43,0,V$174+1)-INDEX($F43:$N43,0,V$174))/(INDEX($F$4:$N$4,0,V$174+1)-INDEX($F$4:$N$4,0,V$174))+U176)))</f>
        <v>18.839044737891509</v>
      </c>
      <c r="W176" s="186" cm="1">
        <f t="array" ref="W176">IF(W$174=-1,X176,IF(W$174=99,V176,IF(W$174=0,INDEX($F43:$N43,0,W$172),(INDEX($F43:$N43,0,W$174+1)-INDEX($F43:$N43,0,W$174))/(INDEX($F$4:$N$4,0,W$174+1)-INDEX($F$4:$N$4,0,W$174))+V176)))</f>
        <v>19.071924798168791</v>
      </c>
      <c r="X176" s="186" cm="1">
        <f t="array" ref="X176">IF(X$174=-1,Y176,IF(X$174=99,W176,IF(X$174=0,INDEX($F43:$N43,0,X$172),(INDEX($F43:$N43,0,X$174+1)-INDEX($F43:$N43,0,X$174))/(INDEX($F$4:$N$4,0,X$174+1)-INDEX($F$4:$N$4,0,X$174))+W176)))</f>
        <v>19.304804858446072</v>
      </c>
      <c r="Y176" s="186" cm="1">
        <f t="array" ref="Y176">IF(Y$174=-1,Z176,IF(Y$174=99,X176,IF(Y$174=0,INDEX($F43:$N43,0,Y$172),(INDEX($F43:$N43,0,Y$174+1)-INDEX($F43:$N43,0,Y$174))/(INDEX($F$4:$N$4,0,Y$174+1)-INDEX($F$4:$N$4,0,Y$174))+X176)))</f>
        <v>19.537684918723354</v>
      </c>
      <c r="Z176" s="186" cm="1">
        <f t="array" ref="Z176">IF(Z$174=-1,AA176,IF(Z$174=99,Y176,IF(Z$174=0,INDEX($F43:$N43,0,Z$172),(INDEX($F43:$N43,0,Z$174+1)-INDEX($F43:$N43,0,Z$174))/(INDEX($F$4:$N$4,0,Z$174+1)-INDEX($F$4:$N$4,0,Z$174))+Y176)))</f>
        <v>19.770564979000635</v>
      </c>
      <c r="AA176" s="186" cm="1">
        <f t="array" ref="AA176">IF(AA$174=-1,AB176,IF(AA$174=99,Z176,IF(AA$174=0,INDEX($F43:$N43,0,AA$172),(INDEX($F43:$N43,0,AA$174+1)-INDEX($F43:$N43,0,AA$174))/(INDEX($F$4:$N$4,0,AA$174+1)-INDEX($F$4:$N$4,0,AA$174))+Z176)))</f>
        <v>20.003445039277917</v>
      </c>
      <c r="AB176" s="186" cm="1">
        <f t="array" ref="AB176">IF(AB$174=-1,AC176,IF(AB$174=99,AA176,IF(AB$174=0,INDEX($F43:$N43,0,AB$172),(INDEX($F43:$N43,0,AB$174+1)-INDEX($F43:$N43,0,AB$174))/(INDEX($F$4:$N$4,0,AB$174+1)-INDEX($F$4:$N$4,0,AB$174))+AA176)))</f>
        <v>20.236325099555199</v>
      </c>
      <c r="AC176" s="186" cm="1">
        <f t="array" ref="AC176">IF(AC$174=-1,AD176,IF(AC$174=99,AB176,IF(AC$174=0,INDEX($F43:$N43,0,AC$172),(INDEX($F43:$N43,0,AC$174+1)-INDEX($F43:$N43,0,AC$174))/(INDEX($F$4:$N$4,0,AC$174+1)-INDEX($F$4:$N$4,0,AC$174))+AB176)))</f>
        <v>20.469205159832466</v>
      </c>
      <c r="AD176" s="186" cm="1">
        <f t="array" ref="AD176">IF(AD$174=-1,AE176,IF(AD$174=99,AC176,IF(AD$174=0,INDEX($F43:$N43,0,AD$172),(INDEX($F43:$N43,0,AD$174+1)-INDEX($F43:$N43,0,AD$174))/(INDEX($F$4:$N$4,0,AD$174+1)-INDEX($F$4:$N$4,0,AD$174))+AC176)))</f>
        <v>20.984146095292452</v>
      </c>
      <c r="AE176" s="186" cm="1">
        <f t="array" ref="AE176">IF(AE$174=-1,AF176,IF(AE$174=99,AD176,IF(AE$174=0,INDEX($F43:$N43,0,AE$172),(INDEX($F43:$N43,0,AE$174+1)-INDEX($F43:$N43,0,AE$174))/(INDEX($F$4:$N$4,0,AE$174+1)-INDEX($F$4:$N$4,0,AE$174))+AD176)))</f>
        <v>21.499087030752442</v>
      </c>
      <c r="AF176" s="186" cm="1">
        <f t="array" ref="AF176">IF(AF$174=-1,AG176,IF(AF$174=99,AE176,IF(AF$174=0,INDEX($F43:$N43,0,AF$172),(INDEX($F43:$N43,0,AF$174+1)-INDEX($F43:$N43,0,AF$174))/(INDEX($F$4:$N$4,0,AF$174+1)-INDEX($F$4:$N$4,0,AF$174))+AE176)))</f>
        <v>22.014027966212431</v>
      </c>
      <c r="AG176" s="186" cm="1">
        <f t="array" ref="AG176">IF(AG$174=-1,AH176,IF(AG$174=99,AF176,IF(AG$174=0,INDEX($F43:$N43,0,AG$172),(INDEX($F43:$N43,0,AG$174+1)-INDEX($F43:$N43,0,AG$174))/(INDEX($F$4:$N$4,0,AG$174+1)-INDEX($F$4:$N$4,0,AG$174))+AF176)))</f>
        <v>22.528968901672421</v>
      </c>
      <c r="AH176" s="186" cm="1">
        <f t="array" ref="AH176">IF(AH$174=-1,AI176,IF(AH$174=99,AG176,IF(AH$174=0,INDEX($F43:$N43,0,AH$172),(INDEX($F43:$N43,0,AH$174+1)-INDEX($F43:$N43,0,AH$174))/(INDEX($F$4:$N$4,0,AH$174+1)-INDEX($F$4:$N$4,0,AH$174))+AG176)))</f>
        <v>23.043909837132411</v>
      </c>
      <c r="AI176" s="186" cm="1">
        <f t="array" ref="AI176">IF(AI$174=-1,AJ176,IF(AI$174=99,AH176,IF(AI$174=0,INDEX($F43:$N43,0,AI$172),(INDEX($F43:$N43,0,AI$174+1)-INDEX($F43:$N43,0,AI$174))/(INDEX($F$4:$N$4,0,AI$174+1)-INDEX($F$4:$N$4,0,AI$174))+AH176)))</f>
        <v>23.5588507725924</v>
      </c>
      <c r="AJ176" s="186" cm="1">
        <f t="array" ref="AJ176">IF(AJ$174=-1,AK176,IF(AJ$174=99,AI176,IF(AJ$174=0,INDEX($F43:$N43,0,AJ$172),(INDEX($F43:$N43,0,AJ$174+1)-INDEX($F43:$N43,0,AJ$174))/(INDEX($F$4:$N$4,0,AJ$174+1)-INDEX($F$4:$N$4,0,AJ$174))+AI176)))</f>
        <v>24.07379170805239</v>
      </c>
      <c r="AK176" s="186" cm="1">
        <f t="array" ref="AK176">IF(AK$174=-1,AL176,IF(AK$174=99,AJ176,IF(AK$174=0,INDEX($F43:$N43,0,AK$172),(INDEX($F43:$N43,0,AK$174+1)-INDEX($F43:$N43,0,AK$174))/(INDEX($F$4:$N$4,0,AK$174+1)-INDEX($F$4:$N$4,0,AK$174))+AJ176)))</f>
        <v>24.58873264351238</v>
      </c>
      <c r="AL176" s="186" cm="1">
        <f t="array" ref="AL176">IF(AL$174=-1,AM176,IF(AL$174=99,AK176,IF(AL$174=0,INDEX($F43:$N43,0,AL$172),(INDEX($F43:$N43,0,AL$174+1)-INDEX($F43:$N43,0,AL$174))/(INDEX($F$4:$N$4,0,AL$174+1)-INDEX($F$4:$N$4,0,AL$174))+AK176)))</f>
        <v>25.103673578972369</v>
      </c>
      <c r="AM176" s="186" cm="1">
        <f t="array" ref="AM176">IF(AM$174=-1,AN176,IF(AM$174=99,AL176,IF(AM$174=0,INDEX($F43:$N43,0,AM$172),(INDEX($F43:$N43,0,AM$174+1)-INDEX($F43:$N43,0,AM$174))/(INDEX($F$4:$N$4,0,AM$174+1)-INDEX($F$4:$N$4,0,AM$174))+AL176)))</f>
        <v>25.618614514432345</v>
      </c>
      <c r="AN176" s="186" cm="1">
        <f t="array" ref="AN176">IF(AN$174=-1,AO176,IF(AN$174=99,AM176,IF(AN$174=0,INDEX($F43:$N43,0,AN$172),(INDEX($F43:$N43,0,AN$174+1)-INDEX($F43:$N43,0,AN$174))/(INDEX($F$4:$N$4,0,AN$174+1)-INDEX($F$4:$N$4,0,AN$174))+AM176)))</f>
        <v>26.310550761272484</v>
      </c>
      <c r="AO176" s="186" cm="1">
        <f t="array" ref="AO176">IF(AO$174=-1,AP176,IF(AO$174=99,AN176,IF(AO$174=0,INDEX($F43:$N43,0,AO$172),(INDEX($F43:$N43,0,AO$174+1)-INDEX($F43:$N43,0,AO$174))/(INDEX($F$4:$N$4,0,AO$174+1)-INDEX($F$4:$N$4,0,AO$174))+AN176)))</f>
        <v>32.537976982833747</v>
      </c>
      <c r="AP176" s="186" cm="1">
        <f t="array" ref="AP176">IF(AP$174=-1,AQ176,IF(AP$174=99,AO176,IF(AP$174=0,INDEX($F43:$N43,0,AP$172),(INDEX($F43:$N43,0,AP$174+1)-INDEX($F43:$N43,0,AP$174))/(INDEX($F$4:$N$4,0,AP$174+1)-INDEX($F$4:$N$4,0,AP$174))+AO176)))</f>
        <v>32.537976982833747</v>
      </c>
      <c r="AQ176" s="186" cm="1">
        <f t="array" ref="AQ176">IF(AQ$174=-1,AR176,IF(AQ$174=99,AP176,IF(AQ$174=0,INDEX($F43:$N43,0,AQ$172),(INDEX($F43:$N43,0,AQ$174+1)-INDEX($F43:$N43,0,AQ$174))/(INDEX($F$4:$N$4,0,AQ$174+1)-INDEX($F$4:$N$4,0,AQ$174))+AP176)))</f>
        <v>32.537976982833747</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5.659249487595301</v>
      </c>
      <c r="U177" s="186" cm="1">
        <f t="array" ref="U177">IF(U$174=-1,V177,IF(U$174=99,T177,IF(U$174=0,INDEX($F46:$N46,0,U$172),(INDEX($F46:$N46,0,U$174+1)-INDEX($F46:$N46,0,U$174))/(INDEX($F$4:$N$4,0,U$174+1)-INDEX($F$4:$N$4,0,U$174))+T177)))</f>
        <v>5.7490936112359892</v>
      </c>
      <c r="V177" s="186" cm="1">
        <f t="array" ref="V177">IF(V$174=-1,W177,IF(V$174=99,U177,IF(V$174=0,INDEX($F46:$N46,0,V$172),(INDEX($F46:$N46,0,V$174+1)-INDEX($F46:$N46,0,V$174))/(INDEX($F$4:$N$4,0,V$174+1)-INDEX($F$4:$N$4,0,V$174))+U177)))</f>
        <v>5.8389377348766773</v>
      </c>
      <c r="W177" s="186" cm="1">
        <f t="array" ref="W177">IF(W$174=-1,X177,IF(W$174=99,V177,IF(W$174=0,INDEX($F46:$N46,0,W$172),(INDEX($F46:$N46,0,W$174+1)-INDEX($F46:$N46,0,W$174))/(INDEX($F$4:$N$4,0,W$174+1)-INDEX($F$4:$N$4,0,W$174))+V177)))</f>
        <v>5.9287818585173655</v>
      </c>
      <c r="X177" s="186" cm="1">
        <f t="array" ref="X177">IF(X$174=-1,Y177,IF(X$174=99,W177,IF(X$174=0,INDEX($F46:$N46,0,X$172),(INDEX($F46:$N46,0,X$174+1)-INDEX($F46:$N46,0,X$174))/(INDEX($F$4:$N$4,0,X$174+1)-INDEX($F$4:$N$4,0,X$174))+W177)))</f>
        <v>6.0186259821580537</v>
      </c>
      <c r="Y177" s="186" cm="1">
        <f t="array" ref="Y177">IF(Y$174=-1,Z177,IF(Y$174=99,X177,IF(Y$174=0,INDEX($F46:$N46,0,Y$172),(INDEX($F46:$N46,0,Y$174+1)-INDEX($F46:$N46,0,Y$174))/(INDEX($F$4:$N$4,0,Y$174+1)-INDEX($F$4:$N$4,0,Y$174))+X177)))</f>
        <v>6.1084701057987418</v>
      </c>
      <c r="Z177" s="186" cm="1">
        <f t="array" ref="Z177">IF(Z$174=-1,AA177,IF(Z$174=99,Y177,IF(Z$174=0,INDEX($F46:$N46,0,Z$172),(INDEX($F46:$N46,0,Z$174+1)-INDEX($F46:$N46,0,Z$174))/(INDEX($F$4:$N$4,0,Z$174+1)-INDEX($F$4:$N$4,0,Z$174))+Y177)))</f>
        <v>6.19831422943943</v>
      </c>
      <c r="AA177" s="186" cm="1">
        <f t="array" ref="AA177">IF(AA$174=-1,AB177,IF(AA$174=99,Z177,IF(AA$174=0,INDEX($F46:$N46,0,AA$172),(INDEX($F46:$N46,0,AA$174+1)-INDEX($F46:$N46,0,AA$174))/(INDEX($F$4:$N$4,0,AA$174+1)-INDEX($F$4:$N$4,0,AA$174))+Z177)))</f>
        <v>6.2881583530801182</v>
      </c>
      <c r="AB177" s="186" cm="1">
        <f t="array" ref="AB177">IF(AB$174=-1,AC177,IF(AB$174=99,AA177,IF(AB$174=0,INDEX($F46:$N46,0,AB$172),(INDEX($F46:$N46,0,AB$174+1)-INDEX($F46:$N46,0,AB$174))/(INDEX($F$4:$N$4,0,AB$174+1)-INDEX($F$4:$N$4,0,AB$174))+AA177)))</f>
        <v>6.3780024767208063</v>
      </c>
      <c r="AC177" s="186" cm="1">
        <f t="array" ref="AC177">IF(AC$174=-1,AD177,IF(AC$174=99,AB177,IF(AC$174=0,INDEX($F46:$N46,0,AC$172),(INDEX($F46:$N46,0,AC$174+1)-INDEX($F46:$N46,0,AC$174))/(INDEX($F$4:$N$4,0,AC$174+1)-INDEX($F$4:$N$4,0,AC$174))+AB177)))</f>
        <v>6.4678466003614945</v>
      </c>
      <c r="AD177" s="186" cm="1">
        <f t="array" ref="AD177">IF(AD$174=-1,AE177,IF(AD$174=99,AC177,IF(AD$174=0,INDEX($F46:$N46,0,AD$172),(INDEX($F46:$N46,0,AD$174+1)-INDEX($F46:$N46,0,AD$174))/(INDEX($F$4:$N$4,0,AD$174+1)-INDEX($F$4:$N$4,0,AD$174))+AC177)))</f>
        <v>6.6305573139820471</v>
      </c>
      <c r="AE177" s="186" cm="1">
        <f t="array" ref="AE177">IF(AE$174=-1,AF177,IF(AE$174=99,AD177,IF(AE$174=0,INDEX($F46:$N46,0,AE$172),(INDEX($F46:$N46,0,AE$174+1)-INDEX($F46:$N46,0,AE$174))/(INDEX($F$4:$N$4,0,AE$174+1)-INDEX($F$4:$N$4,0,AE$174))+AD177)))</f>
        <v>6.7932680276026005</v>
      </c>
      <c r="AF177" s="186" cm="1">
        <f t="array" ref="AF177">IF(AF$174=-1,AG177,IF(AF$174=99,AE177,IF(AF$174=0,INDEX($F46:$N46,0,AF$172),(INDEX($F46:$N46,0,AF$174+1)-INDEX($F46:$N46,0,AF$174))/(INDEX($F$4:$N$4,0,AF$174+1)-INDEX($F$4:$N$4,0,AF$174))+AE177)))</f>
        <v>6.955978741223154</v>
      </c>
      <c r="AG177" s="186" cm="1">
        <f t="array" ref="AG177">IF(AG$174=-1,AH177,IF(AG$174=99,AF177,IF(AG$174=0,INDEX($F46:$N46,0,AG$172),(INDEX($F46:$N46,0,AG$174+1)-INDEX($F46:$N46,0,AG$174))/(INDEX($F$4:$N$4,0,AG$174+1)-INDEX($F$4:$N$4,0,AG$174))+AF177)))</f>
        <v>7.1186894548437074</v>
      </c>
      <c r="AH177" s="186" cm="1">
        <f t="array" ref="AH177">IF(AH$174=-1,AI177,IF(AH$174=99,AG177,IF(AH$174=0,INDEX($F46:$N46,0,AH$172),(INDEX($F46:$N46,0,AH$174+1)-INDEX($F46:$N46,0,AH$174))/(INDEX($F$4:$N$4,0,AH$174+1)-INDEX($F$4:$N$4,0,AH$174))+AG177)))</f>
        <v>7.2814001684642609</v>
      </c>
      <c r="AI177" s="186" cm="1">
        <f t="array" ref="AI177">IF(AI$174=-1,AJ177,IF(AI$174=99,AH177,IF(AI$174=0,INDEX($F46:$N46,0,AI$172),(INDEX($F46:$N46,0,AI$174+1)-INDEX($F46:$N46,0,AI$174))/(INDEX($F$4:$N$4,0,AI$174+1)-INDEX($F$4:$N$4,0,AI$174))+AH177)))</f>
        <v>7.4441108820848143</v>
      </c>
      <c r="AJ177" s="186" cm="1">
        <f t="array" ref="AJ177">IF(AJ$174=-1,AK177,IF(AJ$174=99,AI177,IF(AJ$174=0,INDEX($F46:$N46,0,AJ$172),(INDEX($F46:$N46,0,AJ$174+1)-INDEX($F46:$N46,0,AJ$174))/(INDEX($F$4:$N$4,0,AJ$174+1)-INDEX($F$4:$N$4,0,AJ$174))+AI177)))</f>
        <v>7.6068215957053678</v>
      </c>
      <c r="AK177" s="186" cm="1">
        <f t="array" ref="AK177">IF(AK$174=-1,AL177,IF(AK$174=99,AJ177,IF(AK$174=0,INDEX($F46:$N46,0,AK$172),(INDEX($F46:$N46,0,AK$174+1)-INDEX($F46:$N46,0,AK$174))/(INDEX($F$4:$N$4,0,AK$174+1)-INDEX($F$4:$N$4,0,AK$174))+AJ177)))</f>
        <v>7.7695323093259212</v>
      </c>
      <c r="AL177" s="186" cm="1">
        <f t="array" ref="AL177">IF(AL$174=-1,AM177,IF(AL$174=99,AK177,IF(AL$174=0,INDEX($F46:$N46,0,AL$172),(INDEX($F46:$N46,0,AL$174+1)-INDEX($F46:$N46,0,AL$174))/(INDEX($F$4:$N$4,0,AL$174+1)-INDEX($F$4:$N$4,0,AL$174))+AK177)))</f>
        <v>7.9322430229464747</v>
      </c>
      <c r="AM177" s="186" cm="1">
        <f t="array" ref="AM177">IF(AM$174=-1,AN177,IF(AM$174=99,AL177,IF(AM$174=0,INDEX($F46:$N46,0,AM$172),(INDEX($F46:$N46,0,AM$174+1)-INDEX($F46:$N46,0,AM$174))/(INDEX($F$4:$N$4,0,AM$174+1)-INDEX($F$4:$N$4,0,AM$174))+AL177)))</f>
        <v>8.0949537365670245</v>
      </c>
      <c r="AN177" s="186" cm="1">
        <f t="array" ref="AN177">IF(AN$174=-1,AO177,IF(AN$174=99,AM177,IF(AN$174=0,INDEX($F46:$N46,0,AN$172),(INDEX($F46:$N46,0,AN$174+1)-INDEX($F46:$N46,0,AN$174))/(INDEX($F$4:$N$4,0,AN$174+1)-INDEX($F$4:$N$4,0,AN$174))+AM177)))</f>
        <v>8.3135913175989451</v>
      </c>
      <c r="AO177" s="186" cm="1">
        <f t="array" ref="AO177">IF(AO$174=-1,AP177,IF(AO$174=99,AN177,IF(AO$174=0,INDEX($F46:$N46,0,AO$172),(INDEX($F46:$N46,0,AO$174+1)-INDEX($F46:$N46,0,AO$174))/(INDEX($F$4:$N$4,0,AO$174+1)-INDEX($F$4:$N$4,0,AO$174))+AN177)))</f>
        <v>10.281329546886237</v>
      </c>
      <c r="AP177" s="186" cm="1">
        <f t="array" ref="AP177">IF(AP$174=-1,AQ177,IF(AP$174=99,AO177,IF(AP$174=0,INDEX($F46:$N46,0,AP$172),(INDEX($F46:$N46,0,AP$174+1)-INDEX($F46:$N46,0,AP$174))/(INDEX($F$4:$N$4,0,AP$174+1)-INDEX($F$4:$N$4,0,AP$174))+AO177)))</f>
        <v>10.281329546886237</v>
      </c>
      <c r="AQ177" s="186" cm="1">
        <f t="array" ref="AQ177">IF(AQ$174=-1,AR177,IF(AQ$174=99,AP177,IF(AQ$174=0,INDEX($F46:$N46,0,AQ$172),(INDEX($F46:$N46,0,AQ$174+1)-INDEX($F46:$N46,0,AQ$174))/(INDEX($F$4:$N$4,0,AQ$174+1)-INDEX($F$4:$N$4,0,AQ$174))+AP177)))</f>
        <v>10.281329546886237</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2.3708890837479206</v>
      </c>
      <c r="U178" s="186" cm="1">
        <f t="array" ref="U178">IF(U$174=-1,V178,IF(U$174=99,T178,IF(U$174=0,INDEX($F51:$N51,0,U$172),(INDEX($F51:$N51,0,U$174+1)-INDEX($F51:$N51,0,U$174))/(INDEX($F$4:$N$4,0,U$174+1)-INDEX($F$4:$N$4,0,U$174))+T178)))</f>
        <v>2.4085284301745995</v>
      </c>
      <c r="V178" s="186" cm="1">
        <f t="array" ref="V178">IF(V$174=-1,W178,IF(V$174=99,U178,IF(V$174=0,INDEX($F51:$N51,0,V$172),(INDEX($F51:$N51,0,V$174+1)-INDEX($F51:$N51,0,V$174))/(INDEX($F$4:$N$4,0,V$174+1)-INDEX($F$4:$N$4,0,V$174))+U178)))</f>
        <v>2.4461677766012784</v>
      </c>
      <c r="W178" s="186" cm="1">
        <f t="array" ref="W178">IF(W$174=-1,X178,IF(W$174=99,V178,IF(W$174=0,INDEX($F51:$N51,0,W$172),(INDEX($F51:$N51,0,W$174+1)-INDEX($F51:$N51,0,W$174))/(INDEX($F$4:$N$4,0,W$174+1)-INDEX($F$4:$N$4,0,W$174))+V178)))</f>
        <v>2.4838071230279573</v>
      </c>
      <c r="X178" s="186" cm="1">
        <f t="array" ref="X178">IF(X$174=-1,Y178,IF(X$174=99,W178,IF(X$174=0,INDEX($F51:$N51,0,X$172),(INDEX($F51:$N51,0,X$174+1)-INDEX($F51:$N51,0,X$174))/(INDEX($F$4:$N$4,0,X$174+1)-INDEX($F$4:$N$4,0,X$174))+W178)))</f>
        <v>2.5214464694546361</v>
      </c>
      <c r="Y178" s="186" cm="1">
        <f t="array" ref="Y178">IF(Y$174=-1,Z178,IF(Y$174=99,X178,IF(Y$174=0,INDEX($F51:$N51,0,Y$172),(INDEX($F51:$N51,0,Y$174+1)-INDEX($F51:$N51,0,Y$174))/(INDEX($F$4:$N$4,0,Y$174+1)-INDEX($F$4:$N$4,0,Y$174))+X178)))</f>
        <v>2.559085815881315</v>
      </c>
      <c r="Z178" s="186" cm="1">
        <f t="array" ref="Z178">IF(Z$174=-1,AA178,IF(Z$174=99,Y178,IF(Z$174=0,INDEX($F51:$N51,0,Z$172),(INDEX($F51:$N51,0,Z$174+1)-INDEX($F51:$N51,0,Z$174))/(INDEX($F$4:$N$4,0,Z$174+1)-INDEX($F$4:$N$4,0,Z$174))+Y178)))</f>
        <v>2.5967251623079939</v>
      </c>
      <c r="AA178" s="186" cm="1">
        <f t="array" ref="AA178">IF(AA$174=-1,AB178,IF(AA$174=99,Z178,IF(AA$174=0,INDEX($F51:$N51,0,AA$172),(INDEX($F51:$N51,0,AA$174+1)-INDEX($F51:$N51,0,AA$174))/(INDEX($F$4:$N$4,0,AA$174+1)-INDEX($F$4:$N$4,0,AA$174))+Z178)))</f>
        <v>2.6343645087346728</v>
      </c>
      <c r="AB178" s="186" cm="1">
        <f t="array" ref="AB178">IF(AB$174=-1,AC178,IF(AB$174=99,AA178,IF(AB$174=0,INDEX($F51:$N51,0,AB$172),(INDEX($F51:$N51,0,AB$174+1)-INDEX($F51:$N51,0,AB$174))/(INDEX($F$4:$N$4,0,AB$174+1)-INDEX($F$4:$N$4,0,AB$174))+AA178)))</f>
        <v>2.6720038551613516</v>
      </c>
      <c r="AC178" s="186" cm="1">
        <f t="array" ref="AC178">IF(AC$174=-1,AD178,IF(AC$174=99,AB178,IF(AC$174=0,INDEX($F51:$N51,0,AC$172),(INDEX($F51:$N51,0,AC$174+1)-INDEX($F51:$N51,0,AC$174))/(INDEX($F$4:$N$4,0,AC$174+1)-INDEX($F$4:$N$4,0,AC$174))+AB178)))</f>
        <v>2.7096432015880318</v>
      </c>
      <c r="AD178" s="186" cm="1">
        <f t="array" ref="AD178">IF(AD$174=-1,AE178,IF(AD$174=99,AC178,IF(AD$174=0,INDEX($F51:$N51,0,AD$172),(INDEX($F51:$N51,0,AD$174+1)-INDEX($F51:$N51,0,AD$174))/(INDEX($F$4:$N$4,0,AD$174+1)-INDEX($F$4:$N$4,0,AD$174))+AC178)))</f>
        <v>2.7778093171793983</v>
      </c>
      <c r="AE178" s="186" cm="1">
        <f t="array" ref="AE178">IF(AE$174=-1,AF178,IF(AE$174=99,AD178,IF(AE$174=0,INDEX($F51:$N51,0,AE$172),(INDEX($F51:$N51,0,AE$174+1)-INDEX($F51:$N51,0,AE$174))/(INDEX($F$4:$N$4,0,AE$174+1)-INDEX($F$4:$N$4,0,AE$174))+AD178)))</f>
        <v>2.8459754327707647</v>
      </c>
      <c r="AF178" s="186" cm="1">
        <f t="array" ref="AF178">IF(AF$174=-1,AG178,IF(AF$174=99,AE178,IF(AF$174=0,INDEX($F51:$N51,0,AF$172),(INDEX($F51:$N51,0,AF$174+1)-INDEX($F51:$N51,0,AF$174))/(INDEX($F$4:$N$4,0,AF$174+1)-INDEX($F$4:$N$4,0,AF$174))+AE178)))</f>
        <v>2.9141415483621311</v>
      </c>
      <c r="AG178" s="186" cm="1">
        <f t="array" ref="AG178">IF(AG$174=-1,AH178,IF(AG$174=99,AF178,IF(AG$174=0,INDEX($F51:$N51,0,AG$172),(INDEX($F51:$N51,0,AG$174+1)-INDEX($F51:$N51,0,AG$174))/(INDEX($F$4:$N$4,0,AG$174+1)-INDEX($F$4:$N$4,0,AG$174))+AF178)))</f>
        <v>2.9823076639534976</v>
      </c>
      <c r="AH178" s="186" cm="1">
        <f t="array" ref="AH178">IF(AH$174=-1,AI178,IF(AH$174=99,AG178,IF(AH$174=0,INDEX($F51:$N51,0,AH$172),(INDEX($F51:$N51,0,AH$174+1)-INDEX($F51:$N51,0,AH$174))/(INDEX($F$4:$N$4,0,AH$174+1)-INDEX($F$4:$N$4,0,AH$174))+AG178)))</f>
        <v>3.050473779544864</v>
      </c>
      <c r="AI178" s="186" cm="1">
        <f t="array" ref="AI178">IF(AI$174=-1,AJ178,IF(AI$174=99,AH178,IF(AI$174=0,INDEX($F51:$N51,0,AI$172),(INDEX($F51:$N51,0,AI$174+1)-INDEX($F51:$N51,0,AI$174))/(INDEX($F$4:$N$4,0,AI$174+1)-INDEX($F$4:$N$4,0,AI$174))+AH178)))</f>
        <v>3.1186398951362304</v>
      </c>
      <c r="AJ178" s="186" cm="1">
        <f t="array" ref="AJ178">IF(AJ$174=-1,AK178,IF(AJ$174=99,AI178,IF(AJ$174=0,INDEX($F51:$N51,0,AJ$172),(INDEX($F51:$N51,0,AJ$174+1)-INDEX($F51:$N51,0,AJ$174))/(INDEX($F$4:$N$4,0,AJ$174+1)-INDEX($F$4:$N$4,0,AJ$174))+AI178)))</f>
        <v>3.1868060107275968</v>
      </c>
      <c r="AK178" s="186" cm="1">
        <f t="array" ref="AK178">IF(AK$174=-1,AL178,IF(AK$174=99,AJ178,IF(AK$174=0,INDEX($F51:$N51,0,AK$172),(INDEX($F51:$N51,0,AK$174+1)-INDEX($F51:$N51,0,AK$174))/(INDEX($F$4:$N$4,0,AK$174+1)-INDEX($F$4:$N$4,0,AK$174))+AJ178)))</f>
        <v>3.2549721263189633</v>
      </c>
      <c r="AL178" s="186" cm="1">
        <f t="array" ref="AL178">IF(AL$174=-1,AM178,IF(AL$174=99,AK178,IF(AL$174=0,INDEX($F51:$N51,0,AL$172),(INDEX($F51:$N51,0,AL$174+1)-INDEX($F51:$N51,0,AL$174))/(INDEX($F$4:$N$4,0,AL$174+1)-INDEX($F$4:$N$4,0,AL$174))+AK178)))</f>
        <v>3.3231382419103297</v>
      </c>
      <c r="AM178" s="186" cm="1">
        <f t="array" ref="AM178">IF(AM$174=-1,AN178,IF(AM$174=99,AL178,IF(AM$174=0,INDEX($F51:$N51,0,AM$172),(INDEX($F51:$N51,0,AM$174+1)-INDEX($F51:$N51,0,AM$174))/(INDEX($F$4:$N$4,0,AM$174+1)-INDEX($F$4:$N$4,0,AM$174))+AL178)))</f>
        <v>3.3913043575016975</v>
      </c>
      <c r="AN178" s="186" cm="1">
        <f t="array" ref="AN178">IF(AN$174=-1,AO178,IF(AN$174=99,AM178,IF(AN$174=0,INDEX($F51:$N51,0,AN$172),(INDEX($F51:$N51,0,AN$174+1)-INDEX($F51:$N51,0,AN$174))/(INDEX($F$4:$N$4,0,AN$174+1)-INDEX($F$4:$N$4,0,AN$174))+AM178)))</f>
        <v>3.4829005055955138</v>
      </c>
      <c r="AO178" s="186" cm="1">
        <f t="array" ref="AO178">IF(AO$174=-1,AP178,IF(AO$174=99,AN178,IF(AO$174=0,INDEX($F51:$N51,0,AO$172),(INDEX($F51:$N51,0,AO$174+1)-INDEX($F51:$N51,0,AO$174))/(INDEX($F$4:$N$4,0,AO$174+1)-INDEX($F$4:$N$4,0,AO$174))+AN178)))</f>
        <v>4.3072658384398617</v>
      </c>
      <c r="AP178" s="186" cm="1">
        <f t="array" ref="AP178">IF(AP$174=-1,AQ178,IF(AP$174=99,AO178,IF(AP$174=0,INDEX($F51:$N51,0,AP$172),(INDEX($F51:$N51,0,AP$174+1)-INDEX($F51:$N51,0,AP$174))/(INDEX($F$4:$N$4,0,AP$174+1)-INDEX($F$4:$N$4,0,AP$174))+AO178)))</f>
        <v>4.3072658384398617</v>
      </c>
      <c r="AQ178" s="186" cm="1">
        <f t="array" ref="AQ178">IF(AQ$174=-1,AR178,IF(AQ$174=99,AP178,IF(AQ$174=0,INDEX($F51:$N51,0,AQ$172),(INDEX($F51:$N51,0,AQ$174+1)-INDEX($F51:$N51,0,AQ$174))/(INDEX($F$4:$N$4,0,AQ$174+1)-INDEX($F$4:$N$4,0,AQ$174))+AP178)))</f>
        <v>4.3072658384398617</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15.86641489574872</v>
      </c>
      <c r="U179" s="186" cm="1">
        <f t="array" ref="U179">IF(U$174=-1,V179,IF(U$174=99,T179,IF(U$174=0,INDEX($F52:$N52,0,U$172),(INDEX($F52:$N52,0,U$174+1)-INDEX($F52:$N52,0,U$174))/(INDEX($F$4:$N$4,0,U$174+1)-INDEX($F$4:$N$4,0,U$174))+T179)))</f>
        <v>16.118304151515357</v>
      </c>
      <c r="V179" s="186" cm="1">
        <f t="array" ref="V179">IF(V$174=-1,W179,IF(V$174=99,U179,IF(V$174=0,INDEX($F52:$N52,0,V$172),(INDEX($F52:$N52,0,V$174+1)-INDEX($F52:$N52,0,V$174))/(INDEX($F$4:$N$4,0,V$174+1)-INDEX($F$4:$N$4,0,V$174))+U179)))</f>
        <v>16.370193407281995</v>
      </c>
      <c r="W179" s="186" cm="1">
        <f t="array" ref="W179">IF(W$174=-1,X179,IF(W$174=99,V179,IF(W$174=0,INDEX($F52:$N52,0,W$172),(INDEX($F52:$N52,0,W$174+1)-INDEX($F52:$N52,0,W$174))/(INDEX($F$4:$N$4,0,W$174+1)-INDEX($F$4:$N$4,0,W$174))+V179)))</f>
        <v>16.622082663048634</v>
      </c>
      <c r="X179" s="186" cm="1">
        <f t="array" ref="X179">IF(X$174=-1,Y179,IF(X$174=99,W179,IF(X$174=0,INDEX($F52:$N52,0,X$172),(INDEX($F52:$N52,0,X$174+1)-INDEX($F52:$N52,0,X$174))/(INDEX($F$4:$N$4,0,X$174+1)-INDEX($F$4:$N$4,0,X$174))+W179)))</f>
        <v>16.873971918815272</v>
      </c>
      <c r="Y179" s="186" cm="1">
        <f t="array" ref="Y179">IF(Y$174=-1,Z179,IF(Y$174=99,X179,IF(Y$174=0,INDEX($F52:$N52,0,Y$172),(INDEX($F52:$N52,0,Y$174+1)-INDEX($F52:$N52,0,Y$174))/(INDEX($F$4:$N$4,0,Y$174+1)-INDEX($F$4:$N$4,0,Y$174))+X179)))</f>
        <v>17.12586117458191</v>
      </c>
      <c r="Z179" s="186" cm="1">
        <f t="array" ref="Z179">IF(Z$174=-1,AA179,IF(Z$174=99,Y179,IF(Z$174=0,INDEX($F52:$N52,0,Z$172),(INDEX($F52:$N52,0,Z$174+1)-INDEX($F52:$N52,0,Z$174))/(INDEX($F$4:$N$4,0,Z$174+1)-INDEX($F$4:$N$4,0,Z$174))+Y179)))</f>
        <v>17.377750430348549</v>
      </c>
      <c r="AA179" s="186" cm="1">
        <f t="array" ref="AA179">IF(AA$174=-1,AB179,IF(AA$174=99,Z179,IF(AA$174=0,INDEX($F52:$N52,0,AA$172),(INDEX($F52:$N52,0,AA$174+1)-INDEX($F52:$N52,0,AA$174))/(INDEX($F$4:$N$4,0,AA$174+1)-INDEX($F$4:$N$4,0,AA$174))+Z179)))</f>
        <v>17.629639686115187</v>
      </c>
      <c r="AB179" s="186" cm="1">
        <f t="array" ref="AB179">IF(AB$174=-1,AC179,IF(AB$174=99,AA179,IF(AB$174=0,INDEX($F52:$N52,0,AB$172),(INDEX($F52:$N52,0,AB$174+1)-INDEX($F52:$N52,0,AB$174))/(INDEX($F$4:$N$4,0,AB$174+1)-INDEX($F$4:$N$4,0,AB$174))+AA179)))</f>
        <v>17.881528941881825</v>
      </c>
      <c r="AC179" s="186" cm="1">
        <f t="array" ref="AC179">IF(AC$174=-1,AD179,IF(AC$174=99,AB179,IF(AC$174=0,INDEX($F52:$N52,0,AC$172),(INDEX($F52:$N52,0,AC$174+1)-INDEX($F52:$N52,0,AC$174))/(INDEX($F$4:$N$4,0,AC$174+1)-INDEX($F$4:$N$4,0,AC$174))+AB179)))</f>
        <v>18.133418197648453</v>
      </c>
      <c r="AD179" s="186" cm="1">
        <f t="array" ref="AD179">IF(AD$174=-1,AE179,IF(AD$174=99,AC179,IF(AD$174=0,INDEX($F52:$N52,0,AD$172),(INDEX($F52:$N52,0,AD$174+1)-INDEX($F52:$N52,0,AD$174))/(INDEX($F$4:$N$4,0,AD$174+1)-INDEX($F$4:$N$4,0,AD$174))+AC179)))</f>
        <v>18.589598066718693</v>
      </c>
      <c r="AE179" s="186" cm="1">
        <f t="array" ref="AE179">IF(AE$174=-1,AF179,IF(AE$174=99,AD179,IF(AE$174=0,INDEX($F52:$N52,0,AE$172),(INDEX($F52:$N52,0,AE$174+1)-INDEX($F52:$N52,0,AE$174))/(INDEX($F$4:$N$4,0,AE$174+1)-INDEX($F$4:$N$4,0,AE$174))+AD179)))</f>
        <v>19.045777935788934</v>
      </c>
      <c r="AF179" s="186" cm="1">
        <f t="array" ref="AF179">IF(AF$174=-1,AG179,IF(AF$174=99,AE179,IF(AF$174=0,INDEX($F52:$N52,0,AF$172),(INDEX($F52:$N52,0,AF$174+1)-INDEX($F52:$N52,0,AF$174))/(INDEX($F$4:$N$4,0,AF$174+1)-INDEX($F$4:$N$4,0,AF$174))+AE179)))</f>
        <v>19.501957804859174</v>
      </c>
      <c r="AG179" s="186" cm="1">
        <f t="array" ref="AG179">IF(AG$174=-1,AH179,IF(AG$174=99,AF179,IF(AG$174=0,INDEX($F52:$N52,0,AG$172),(INDEX($F52:$N52,0,AG$174+1)-INDEX($F52:$N52,0,AG$174))/(INDEX($F$4:$N$4,0,AG$174+1)-INDEX($F$4:$N$4,0,AG$174))+AF179)))</f>
        <v>19.958137673929414</v>
      </c>
      <c r="AH179" s="186" cm="1">
        <f t="array" ref="AH179">IF(AH$174=-1,AI179,IF(AH$174=99,AG179,IF(AH$174=0,INDEX($F52:$N52,0,AH$172),(INDEX($F52:$N52,0,AH$174+1)-INDEX($F52:$N52,0,AH$174))/(INDEX($F$4:$N$4,0,AH$174+1)-INDEX($F$4:$N$4,0,AH$174))+AG179)))</f>
        <v>20.414317542999655</v>
      </c>
      <c r="AI179" s="186" cm="1">
        <f t="array" ref="AI179">IF(AI$174=-1,AJ179,IF(AI$174=99,AH179,IF(AI$174=0,INDEX($F52:$N52,0,AI$172),(INDEX($F52:$N52,0,AI$174+1)-INDEX($F52:$N52,0,AI$174))/(INDEX($F$4:$N$4,0,AI$174+1)-INDEX($F$4:$N$4,0,AI$174))+AH179)))</f>
        <v>20.870497412069895</v>
      </c>
      <c r="AJ179" s="186" cm="1">
        <f t="array" ref="AJ179">IF(AJ$174=-1,AK179,IF(AJ$174=99,AI179,IF(AJ$174=0,INDEX($F52:$N52,0,AJ$172),(INDEX($F52:$N52,0,AJ$174+1)-INDEX($F52:$N52,0,AJ$174))/(INDEX($F$4:$N$4,0,AJ$174+1)-INDEX($F$4:$N$4,0,AJ$174))+AI179)))</f>
        <v>21.326677281140135</v>
      </c>
      <c r="AK179" s="186" cm="1">
        <f t="array" ref="AK179">IF(AK$174=-1,AL179,IF(AK$174=99,AJ179,IF(AK$174=0,INDEX($F52:$N52,0,AK$172),(INDEX($F52:$N52,0,AK$174+1)-INDEX($F52:$N52,0,AK$174))/(INDEX($F$4:$N$4,0,AK$174+1)-INDEX($F$4:$N$4,0,AK$174))+AJ179)))</f>
        <v>21.782857150210376</v>
      </c>
      <c r="AL179" s="186" cm="1">
        <f t="array" ref="AL179">IF(AL$174=-1,AM179,IF(AL$174=99,AK179,IF(AL$174=0,INDEX($F52:$N52,0,AL$172),(INDEX($F52:$N52,0,AL$174+1)-INDEX($F52:$N52,0,AL$174))/(INDEX($F$4:$N$4,0,AL$174+1)-INDEX($F$4:$N$4,0,AL$174))+AK179)))</f>
        <v>22.239037019280616</v>
      </c>
      <c r="AM179" s="186" cm="1">
        <f t="array" ref="AM179">IF(AM$174=-1,AN179,IF(AM$174=99,AL179,IF(AM$174=0,INDEX($F52:$N52,0,AM$172),(INDEX($F52:$N52,0,AM$174+1)-INDEX($F52:$N52,0,AM$174))/(INDEX($F$4:$N$4,0,AM$174+1)-INDEX($F$4:$N$4,0,AM$174))+AL179)))</f>
        <v>22.695216888350849</v>
      </c>
      <c r="AN179" s="186" cm="1">
        <f t="array" ref="AN179">IF(AN$174=-1,AO179,IF(AN$174=99,AM179,IF(AN$174=0,INDEX($F52:$N52,0,AN$172),(INDEX($F52:$N52,0,AN$174+1)-INDEX($F52:$N52,0,AN$174))/(INDEX($F$4:$N$4,0,AN$174+1)-INDEX($F$4:$N$4,0,AN$174))+AM179)))</f>
        <v>23.308194736395745</v>
      </c>
      <c r="AO179" s="186" cm="1">
        <f t="array" ref="AO179">IF(AO$174=-1,AP179,IF(AO$174=99,AN179,IF(AO$174=0,INDEX($F52:$N52,0,AO$172),(INDEX($F52:$N52,0,AO$174+1)-INDEX($F52:$N52,0,AO$174))/(INDEX($F$4:$N$4,0,AO$174+1)-INDEX($F$4:$N$4,0,AO$174))+AN179)))</f>
        <v>28.824995368799804</v>
      </c>
      <c r="AP179" s="186" cm="1">
        <f t="array" ref="AP179">IF(AP$174=-1,AQ179,IF(AP$174=99,AO179,IF(AP$174=0,INDEX($F52:$N52,0,AP$172),(INDEX($F52:$N52,0,AP$174+1)-INDEX($F52:$N52,0,AP$174))/(INDEX($F$4:$N$4,0,AP$174+1)-INDEX($F$4:$N$4,0,AP$174))+AO179)))</f>
        <v>28.824995368799804</v>
      </c>
      <c r="AQ179" s="186" cm="1">
        <f t="array" ref="AQ179">IF(AQ$174=-1,AR179,IF(AQ$174=99,AP179,IF(AQ$174=0,INDEX($F52:$N52,0,AQ$172),(INDEX($F52:$N52,0,AQ$174+1)-INDEX($F52:$N52,0,AQ$174))/(INDEX($F$4:$N$4,0,AQ$174+1)-INDEX($F$4:$N$4,0,AQ$174))+AP179)))</f>
        <v>28.824995368799804</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5.2918525824203781</v>
      </c>
      <c r="U180" s="186" cm="1">
        <f t="array" ref="U180">IF(U$174=-1,V180,IF(U$174=99,T180,IF(U$174=0,INDEX($F53:$N53,0,U$172),(INDEX($F53:$N53,0,U$174+1)-INDEX($F53:$N53,0,U$174))/(INDEX($F$4:$N$4,0,U$174+1)-INDEX($F$4:$N$4,0,U$174))+T180)))</f>
        <v>5.3758640505038064</v>
      </c>
      <c r="V180" s="186" cm="1">
        <f t="array" ref="V180">IF(V$174=-1,W180,IF(V$174=99,U180,IF(V$174=0,INDEX($F53:$N53,0,V$172),(INDEX($F53:$N53,0,V$174+1)-INDEX($F53:$N53,0,V$174))/(INDEX($F$4:$N$4,0,V$174+1)-INDEX($F$4:$N$4,0,V$174))+U180)))</f>
        <v>5.4598755185872347</v>
      </c>
      <c r="W180" s="186" cm="1">
        <f t="array" ref="W180">IF(W$174=-1,X180,IF(W$174=99,V180,IF(W$174=0,INDEX($F53:$N53,0,W$172),(INDEX($F53:$N53,0,W$174+1)-INDEX($F53:$N53,0,W$174))/(INDEX($F$4:$N$4,0,W$174+1)-INDEX($F$4:$N$4,0,W$174))+V180)))</f>
        <v>5.543886986670663</v>
      </c>
      <c r="X180" s="186" cm="1">
        <f t="array" ref="X180">IF(X$174=-1,Y180,IF(X$174=99,W180,IF(X$174=0,INDEX($F53:$N53,0,X$172),(INDEX($F53:$N53,0,X$174+1)-INDEX($F53:$N53,0,X$174))/(INDEX($F$4:$N$4,0,X$174+1)-INDEX($F$4:$N$4,0,X$174))+W180)))</f>
        <v>5.6278984547540913</v>
      </c>
      <c r="Y180" s="186" cm="1">
        <f t="array" ref="Y180">IF(Y$174=-1,Z180,IF(Y$174=99,X180,IF(Y$174=0,INDEX($F53:$N53,0,Y$172),(INDEX($F53:$N53,0,Y$174+1)-INDEX($F53:$N53,0,Y$174))/(INDEX($F$4:$N$4,0,Y$174+1)-INDEX($F$4:$N$4,0,Y$174))+X180)))</f>
        <v>5.7119099228375196</v>
      </c>
      <c r="Z180" s="186" cm="1">
        <f t="array" ref="Z180">IF(Z$174=-1,AA180,IF(Z$174=99,Y180,IF(Z$174=0,INDEX($F53:$N53,0,Z$172),(INDEX($F53:$N53,0,Z$174+1)-INDEX($F53:$N53,0,Z$174))/(INDEX($F$4:$N$4,0,Z$174+1)-INDEX($F$4:$N$4,0,Z$174))+Y180)))</f>
        <v>5.7959213909209479</v>
      </c>
      <c r="AA180" s="186" cm="1">
        <f t="array" ref="AA180">IF(AA$174=-1,AB180,IF(AA$174=99,Z180,IF(AA$174=0,INDEX($F53:$N53,0,AA$172),(INDEX($F53:$N53,0,AA$174+1)-INDEX($F53:$N53,0,AA$174))/(INDEX($F$4:$N$4,0,AA$174+1)-INDEX($F$4:$N$4,0,AA$174))+Z180)))</f>
        <v>5.8799328590043762</v>
      </c>
      <c r="AB180" s="186" cm="1">
        <f t="array" ref="AB180">IF(AB$174=-1,AC180,IF(AB$174=99,AA180,IF(AB$174=0,INDEX($F53:$N53,0,AB$172),(INDEX($F53:$N53,0,AB$174+1)-INDEX($F53:$N53,0,AB$174))/(INDEX($F$4:$N$4,0,AB$174+1)-INDEX($F$4:$N$4,0,AB$174))+AA180)))</f>
        <v>5.9639443270878045</v>
      </c>
      <c r="AC180" s="186" cm="1">
        <f t="array" ref="AC180">IF(AC$174=-1,AD180,IF(AC$174=99,AB180,IF(AC$174=0,INDEX($F53:$N53,0,AC$172),(INDEX($F53:$N53,0,AC$174+1)-INDEX($F53:$N53,0,AC$174))/(INDEX($F$4:$N$4,0,AC$174+1)-INDEX($F$4:$N$4,0,AC$174))+AB180)))</f>
        <v>6.0479557951712319</v>
      </c>
      <c r="AD180" s="186" cm="1">
        <f t="array" ref="AD180">IF(AD$174=-1,AE180,IF(AD$174=99,AC180,IF(AD$174=0,INDEX($F53:$N53,0,AD$172),(INDEX($F53:$N53,0,AD$174+1)-INDEX($F53:$N53,0,AD$174))/(INDEX($F$4:$N$4,0,AD$174+1)-INDEX($F$4:$N$4,0,AD$174))+AC180)))</f>
        <v>6.2001033744479068</v>
      </c>
      <c r="AE180" s="186" cm="1">
        <f t="array" ref="AE180">IF(AE$174=-1,AF180,IF(AE$174=99,AD180,IF(AE$174=0,INDEX($F53:$N53,0,AE$172),(INDEX($F53:$N53,0,AE$174+1)-INDEX($F53:$N53,0,AE$174))/(INDEX($F$4:$N$4,0,AE$174+1)-INDEX($F$4:$N$4,0,AE$174))+AD180)))</f>
        <v>6.3522509537245817</v>
      </c>
      <c r="AF180" s="186" cm="1">
        <f t="array" ref="AF180">IF(AF$174=-1,AG180,IF(AF$174=99,AE180,IF(AF$174=0,INDEX($F53:$N53,0,AF$172),(INDEX($F53:$N53,0,AF$174+1)-INDEX($F53:$N53,0,AF$174))/(INDEX($F$4:$N$4,0,AF$174+1)-INDEX($F$4:$N$4,0,AF$174))+AE180)))</f>
        <v>6.5043985330012566</v>
      </c>
      <c r="AG180" s="186" cm="1">
        <f t="array" ref="AG180">IF(AG$174=-1,AH180,IF(AG$174=99,AF180,IF(AG$174=0,INDEX($F53:$N53,0,AG$172),(INDEX($F53:$N53,0,AG$174+1)-INDEX($F53:$N53,0,AG$174))/(INDEX($F$4:$N$4,0,AG$174+1)-INDEX($F$4:$N$4,0,AG$174))+AF180)))</f>
        <v>6.6565461122779315</v>
      </c>
      <c r="AH180" s="186" cm="1">
        <f t="array" ref="AH180">IF(AH$174=-1,AI180,IF(AH$174=99,AG180,IF(AH$174=0,INDEX($F53:$N53,0,AH$172),(INDEX($F53:$N53,0,AH$174+1)-INDEX($F53:$N53,0,AH$174))/(INDEX($F$4:$N$4,0,AH$174+1)-INDEX($F$4:$N$4,0,AH$174))+AG180)))</f>
        <v>6.8086936915546064</v>
      </c>
      <c r="AI180" s="186" cm="1">
        <f t="array" ref="AI180">IF(AI$174=-1,AJ180,IF(AI$174=99,AH180,IF(AI$174=0,INDEX($F53:$N53,0,AI$172),(INDEX($F53:$N53,0,AI$174+1)-INDEX($F53:$N53,0,AI$174))/(INDEX($F$4:$N$4,0,AI$174+1)-INDEX($F$4:$N$4,0,AI$174))+AH180)))</f>
        <v>6.9608412708312812</v>
      </c>
      <c r="AJ180" s="186" cm="1">
        <f t="array" ref="AJ180">IF(AJ$174=-1,AK180,IF(AJ$174=99,AI180,IF(AJ$174=0,INDEX($F53:$N53,0,AJ$172),(INDEX($F53:$N53,0,AJ$174+1)-INDEX($F53:$N53,0,AJ$174))/(INDEX($F$4:$N$4,0,AJ$174+1)-INDEX($F$4:$N$4,0,AJ$174))+AI180)))</f>
        <v>7.1129888501079561</v>
      </c>
      <c r="AK180" s="186" cm="1">
        <f t="array" ref="AK180">IF(AK$174=-1,AL180,IF(AK$174=99,AJ180,IF(AK$174=0,INDEX($F53:$N53,0,AK$172),(INDEX($F53:$N53,0,AK$174+1)-INDEX($F53:$N53,0,AK$174))/(INDEX($F$4:$N$4,0,AK$174+1)-INDEX($F$4:$N$4,0,AK$174))+AJ180)))</f>
        <v>7.265136429384631</v>
      </c>
      <c r="AL180" s="186" cm="1">
        <f t="array" ref="AL180">IF(AL$174=-1,AM180,IF(AL$174=99,AK180,IF(AL$174=0,INDEX($F53:$N53,0,AL$172),(INDEX($F53:$N53,0,AL$174+1)-INDEX($F53:$N53,0,AL$174))/(INDEX($F$4:$N$4,0,AL$174+1)-INDEX($F$4:$N$4,0,AL$174))+AK180)))</f>
        <v>7.4172840086613059</v>
      </c>
      <c r="AM180" s="186" cm="1">
        <f t="array" ref="AM180">IF(AM$174=-1,AN180,IF(AM$174=99,AL180,IF(AM$174=0,INDEX($F53:$N53,0,AM$172),(INDEX($F53:$N53,0,AM$174+1)-INDEX($F53:$N53,0,AM$174))/(INDEX($F$4:$N$4,0,AM$174+1)-INDEX($F$4:$N$4,0,AM$174))+AL180)))</f>
        <v>7.5694315879379781</v>
      </c>
      <c r="AN180" s="186" cm="1">
        <f t="array" ref="AN180">IF(AN$174=-1,AO180,IF(AN$174=99,AM180,IF(AN$174=0,INDEX($F53:$N53,0,AN$172),(INDEX($F53:$N53,0,AN$174+1)-INDEX($F53:$N53,0,AN$174))/(INDEX($F$4:$N$4,0,AN$174+1)-INDEX($F$4:$N$4,0,AN$174))+AM180)))</f>
        <v>7.7738752779244296</v>
      </c>
      <c r="AO180" s="186" cm="1">
        <f t="array" ref="AO180">IF(AO$174=-1,AP180,IF(AO$174=99,AN180,IF(AO$174=0,INDEX($F53:$N53,0,AO$172),(INDEX($F53:$N53,0,AO$174+1)-INDEX($F53:$N53,0,AO$174))/(INDEX($F$4:$N$4,0,AO$174+1)-INDEX($F$4:$N$4,0,AO$174))+AN180)))</f>
        <v>9.6138684878024918</v>
      </c>
      <c r="AP180" s="186" cm="1">
        <f t="array" ref="AP180">IF(AP$174=-1,AQ180,IF(AP$174=99,AO180,IF(AP$174=0,INDEX($F53:$N53,0,AP$172),(INDEX($F53:$N53,0,AP$174+1)-INDEX($F53:$N53,0,AP$174))/(INDEX($F$4:$N$4,0,AP$174+1)-INDEX($F$4:$N$4,0,AP$174))+AO180)))</f>
        <v>9.6138684878024918</v>
      </c>
      <c r="AQ180" s="186" cm="1">
        <f t="array" ref="AQ180">IF(AQ$174=-1,AR180,IF(AQ$174=99,AP180,IF(AQ$174=0,INDEX($F53:$N53,0,AQ$172),(INDEX($F53:$N53,0,AQ$174+1)-INDEX($F53:$N53,0,AQ$174))/(INDEX($F$4:$N$4,0,AQ$174+1)-INDEX($F$4:$N$4,0,AQ$174))+AP180)))</f>
        <v>9.6138684878024918</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3.1900449205490538</v>
      </c>
      <c r="U181" s="186" cm="1">
        <f t="array" ref="U181">IF(U$174=-1,V181,IF(U$174=99,T181,IF(U$174=0,INDEX($F54:$N54,0,U$172),(INDEX($F54:$N54,0,U$174+1)-INDEX($F54:$N54,0,U$174))/(INDEX($F$4:$N$4,0,U$174+1)-INDEX($F$4:$N$4,0,U$174))+T181)))</f>
        <v>3.240688878001253</v>
      </c>
      <c r="V181" s="186" cm="1">
        <f t="array" ref="V181">IF(V$174=-1,W181,IF(V$174=99,U181,IF(V$174=0,INDEX($F54:$N54,0,V$172),(INDEX($F54:$N54,0,V$174+1)-INDEX($F54:$N54,0,V$174))/(INDEX($F$4:$N$4,0,V$174+1)-INDEX($F$4:$N$4,0,V$174))+U181)))</f>
        <v>3.2913328354534523</v>
      </c>
      <c r="W181" s="186" cm="1">
        <f t="array" ref="W181">IF(W$174=-1,X181,IF(W$174=99,V181,IF(W$174=0,INDEX($F54:$N54,0,W$172),(INDEX($F54:$N54,0,W$174+1)-INDEX($F54:$N54,0,W$174))/(INDEX($F$4:$N$4,0,W$174+1)-INDEX($F$4:$N$4,0,W$174))+V181)))</f>
        <v>3.3419767929056516</v>
      </c>
      <c r="X181" s="186" cm="1">
        <f t="array" ref="X181">IF(X$174=-1,Y181,IF(X$174=99,W181,IF(X$174=0,INDEX($F54:$N54,0,X$172),(INDEX($F54:$N54,0,X$174+1)-INDEX($F54:$N54,0,X$174))/(INDEX($F$4:$N$4,0,X$174+1)-INDEX($F$4:$N$4,0,X$174))+W181)))</f>
        <v>3.3926207503578509</v>
      </c>
      <c r="Y181" s="186" cm="1">
        <f t="array" ref="Y181">IF(Y$174=-1,Z181,IF(Y$174=99,X181,IF(Y$174=0,INDEX($F54:$N54,0,Y$172),(INDEX($F54:$N54,0,Y$174+1)-INDEX($F54:$N54,0,Y$174))/(INDEX($F$4:$N$4,0,Y$174+1)-INDEX($F$4:$N$4,0,Y$174))+X181)))</f>
        <v>3.4432647078100502</v>
      </c>
      <c r="Z181" s="186" cm="1">
        <f t="array" ref="Z181">IF(Z$174=-1,AA181,IF(Z$174=99,Y181,IF(Z$174=0,INDEX($F54:$N54,0,Z$172),(INDEX($F54:$N54,0,Z$174+1)-INDEX($F54:$N54,0,Z$174))/(INDEX($F$4:$N$4,0,Z$174+1)-INDEX($F$4:$N$4,0,Z$174))+Y181)))</f>
        <v>3.4939086652622495</v>
      </c>
      <c r="AA181" s="186" cm="1">
        <f t="array" ref="AA181">IF(AA$174=-1,AB181,IF(AA$174=99,Z181,IF(AA$174=0,INDEX($F54:$N54,0,AA$172),(INDEX($F54:$N54,0,AA$174+1)-INDEX($F54:$N54,0,AA$174))/(INDEX($F$4:$N$4,0,AA$174+1)-INDEX($F$4:$N$4,0,AA$174))+Z181)))</f>
        <v>3.5445526227144488</v>
      </c>
      <c r="AB181" s="186" cm="1">
        <f t="array" ref="AB181">IF(AB$174=-1,AC181,IF(AB$174=99,AA181,IF(AB$174=0,INDEX($F54:$N54,0,AB$172),(INDEX($F54:$N54,0,AB$174+1)-INDEX($F54:$N54,0,AB$174))/(INDEX($F$4:$N$4,0,AB$174+1)-INDEX($F$4:$N$4,0,AB$174))+AA181)))</f>
        <v>3.5951965801666481</v>
      </c>
      <c r="AC181" s="186" cm="1">
        <f t="array" ref="AC181">IF(AC$174=-1,AD181,IF(AC$174=99,AB181,IF(AC$174=0,INDEX($F54:$N54,0,AC$172),(INDEX($F54:$N54,0,AC$174+1)-INDEX($F54:$N54,0,AC$174))/(INDEX($F$4:$N$4,0,AC$174+1)-INDEX($F$4:$N$4,0,AC$174))+AB181)))</f>
        <v>3.6458405376188483</v>
      </c>
      <c r="AD181" s="186" cm="1">
        <f t="array" ref="AD181">IF(AD$174=-1,AE181,IF(AD$174=99,AC181,IF(AD$174=0,INDEX($F54:$N54,0,AD$172),(INDEX($F54:$N54,0,AD$174+1)-INDEX($F54:$N54,0,AD$174))/(INDEX($F$4:$N$4,0,AD$174+1)-INDEX($F$4:$N$4,0,AD$174))+AC181)))</f>
        <v>3.7375584388426573</v>
      </c>
      <c r="AE181" s="186" cm="1">
        <f t="array" ref="AE181">IF(AE$174=-1,AF181,IF(AE$174=99,AD181,IF(AE$174=0,INDEX($F54:$N54,0,AE$172),(INDEX($F54:$N54,0,AE$174+1)-INDEX($F54:$N54,0,AE$174))/(INDEX($F$4:$N$4,0,AE$174+1)-INDEX($F$4:$N$4,0,AE$174))+AD181)))</f>
        <v>3.8292763400664662</v>
      </c>
      <c r="AF181" s="186" cm="1">
        <f t="array" ref="AF181">IF(AF$174=-1,AG181,IF(AF$174=99,AE181,IF(AF$174=0,INDEX($F54:$N54,0,AF$172),(INDEX($F54:$N54,0,AF$174+1)-INDEX($F54:$N54,0,AF$174))/(INDEX($F$4:$N$4,0,AF$174+1)-INDEX($F$4:$N$4,0,AF$174))+AE181)))</f>
        <v>3.9209942412902752</v>
      </c>
      <c r="AG181" s="186" cm="1">
        <f t="array" ref="AG181">IF(AG$174=-1,AH181,IF(AG$174=99,AF181,IF(AG$174=0,INDEX($F54:$N54,0,AG$172),(INDEX($F54:$N54,0,AG$174+1)-INDEX($F54:$N54,0,AG$174))/(INDEX($F$4:$N$4,0,AG$174+1)-INDEX($F$4:$N$4,0,AG$174))+AF181)))</f>
        <v>4.0127121425140837</v>
      </c>
      <c r="AH181" s="186" cm="1">
        <f t="array" ref="AH181">IF(AH$174=-1,AI181,IF(AH$174=99,AG181,IF(AH$174=0,INDEX($F54:$N54,0,AH$172),(INDEX($F54:$N54,0,AH$174+1)-INDEX($F54:$N54,0,AH$174))/(INDEX($F$4:$N$4,0,AH$174+1)-INDEX($F$4:$N$4,0,AH$174))+AG181)))</f>
        <v>4.1044300437378922</v>
      </c>
      <c r="AI181" s="186" cm="1">
        <f t="array" ref="AI181">IF(AI$174=-1,AJ181,IF(AI$174=99,AH181,IF(AI$174=0,INDEX($F54:$N54,0,AI$172),(INDEX($F54:$N54,0,AI$174+1)-INDEX($F54:$N54,0,AI$174))/(INDEX($F$4:$N$4,0,AI$174+1)-INDEX($F$4:$N$4,0,AI$174))+AH181)))</f>
        <v>4.1961479449617007</v>
      </c>
      <c r="AJ181" s="186" cm="1">
        <f t="array" ref="AJ181">IF(AJ$174=-1,AK181,IF(AJ$174=99,AI181,IF(AJ$174=0,INDEX($F54:$N54,0,AJ$172),(INDEX($F54:$N54,0,AJ$174+1)-INDEX($F54:$N54,0,AJ$174))/(INDEX($F$4:$N$4,0,AJ$174+1)-INDEX($F$4:$N$4,0,AJ$174))+AI181)))</f>
        <v>4.2878658461855093</v>
      </c>
      <c r="AK181" s="186" cm="1">
        <f t="array" ref="AK181">IF(AK$174=-1,AL181,IF(AK$174=99,AJ181,IF(AK$174=0,INDEX($F54:$N54,0,AK$172),(INDEX($F54:$N54,0,AK$174+1)-INDEX($F54:$N54,0,AK$174))/(INDEX($F$4:$N$4,0,AK$174+1)-INDEX($F$4:$N$4,0,AK$174))+AJ181)))</f>
        <v>4.3795837474093178</v>
      </c>
      <c r="AL181" s="186" cm="1">
        <f t="array" ref="AL181">IF(AL$174=-1,AM181,IF(AL$174=99,AK181,IF(AL$174=0,INDEX($F54:$N54,0,AL$172),(INDEX($F54:$N54,0,AL$174+1)-INDEX($F54:$N54,0,AL$174))/(INDEX($F$4:$N$4,0,AL$174+1)-INDEX($F$4:$N$4,0,AL$174))+AK181)))</f>
        <v>4.4713016486331263</v>
      </c>
      <c r="AM181" s="186" cm="1">
        <f t="array" ref="AM181">IF(AM$174=-1,AN181,IF(AM$174=99,AL181,IF(AM$174=0,INDEX($F54:$N54,0,AM$172),(INDEX($F54:$N54,0,AM$174+1)-INDEX($F54:$N54,0,AM$174))/(INDEX($F$4:$N$4,0,AM$174+1)-INDEX($F$4:$N$4,0,AM$174))+AL181)))</f>
        <v>4.5630195498569375</v>
      </c>
      <c r="AN181" s="186" cm="1">
        <f t="array" ref="AN181">IF(AN$174=-1,AO181,IF(AN$174=99,AM181,IF(AN$174=0,INDEX($F54:$N54,0,AN$172),(INDEX($F54:$N54,0,AN$174+1)-INDEX($F54:$N54,0,AN$174))/(INDEX($F$4:$N$4,0,AN$174+1)-INDEX($F$4:$N$4,0,AN$174))+AM181)))</f>
        <v>4.6862626947899901</v>
      </c>
      <c r="AO181" s="186" cm="1">
        <f t="array" ref="AO181">IF(AO$174=-1,AP181,IF(AO$174=99,AN181,IF(AO$174=0,INDEX($F54:$N54,0,AO$172),(INDEX($F54:$N54,0,AO$174+1)-INDEX($F54:$N54,0,AO$174))/(INDEX($F$4:$N$4,0,AO$174+1)-INDEX($F$4:$N$4,0,AO$174))+AN181)))</f>
        <v>5.7954509991874659</v>
      </c>
      <c r="AP181" s="186" cm="1">
        <f t="array" ref="AP181">IF(AP$174=-1,AQ181,IF(AP$174=99,AO181,IF(AP$174=0,INDEX($F54:$N54,0,AP$172),(INDEX($F54:$N54,0,AP$174+1)-INDEX($F54:$N54,0,AP$174))/(INDEX($F$4:$N$4,0,AP$174+1)-INDEX($F$4:$N$4,0,AP$174))+AO181)))</f>
        <v>5.7954509991874659</v>
      </c>
      <c r="AQ181" s="186" cm="1">
        <f t="array" ref="AQ181">IF(AQ$174=-1,AR181,IF(AQ$174=99,AP181,IF(AQ$174=0,INDEX($F54:$N54,0,AQ$172),(INDEX($F54:$N54,0,AQ$174+1)-INDEX($F54:$N54,0,AQ$174))/(INDEX($F$4:$N$4,0,AQ$174+1)-INDEX($F$4:$N$4,0,AQ$174))+AP181)))</f>
        <v>5.7954509991874659</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104.79371667459962</v>
      </c>
      <c r="U182" s="186" cm="1">
        <f t="array" ref="U182">IF(U$174=-1,V182,IF(U$174=99,T182,IF(U$174=0,INDEX($F55:$N55,0,U$172),(INDEX($F55:$N55,0,U$174+1)-INDEX($F55:$N55,0,U$174))/(INDEX($F$4:$N$4,0,U$174+1)-INDEX($F$4:$N$4,0,U$174))+T182)))</f>
        <v>106.45738244129134</v>
      </c>
      <c r="V182" s="186" cm="1">
        <f t="array" ref="V182">IF(V$174=-1,W182,IF(V$174=99,U182,IF(V$174=0,INDEX($F55:$N55,0,V$172),(INDEX($F55:$N55,0,V$174+1)-INDEX($F55:$N55,0,V$174))/(INDEX($F$4:$N$4,0,V$174+1)-INDEX($F$4:$N$4,0,V$174))+U182)))</f>
        <v>108.12104820798307</v>
      </c>
      <c r="W182" s="186" cm="1">
        <f t="array" ref="W182">IF(W$174=-1,X182,IF(W$174=99,V182,IF(W$174=0,INDEX($F55:$N55,0,W$172),(INDEX($F55:$N55,0,W$174+1)-INDEX($F55:$N55,0,W$174))/(INDEX($F$4:$N$4,0,W$174+1)-INDEX($F$4:$N$4,0,W$174))+V182)))</f>
        <v>109.78471397467479</v>
      </c>
      <c r="X182" s="186" cm="1">
        <f t="array" ref="X182">IF(X$174=-1,Y182,IF(X$174=99,W182,IF(X$174=0,INDEX($F55:$N55,0,X$172),(INDEX($F55:$N55,0,X$174+1)-INDEX($F55:$N55,0,X$174))/(INDEX($F$4:$N$4,0,X$174+1)-INDEX($F$4:$N$4,0,X$174))+W182)))</f>
        <v>111.44837974136651</v>
      </c>
      <c r="Y182" s="186" cm="1">
        <f t="array" ref="Y182">IF(Y$174=-1,Z182,IF(Y$174=99,X182,IF(Y$174=0,INDEX($F55:$N55,0,Y$172),(INDEX($F55:$N55,0,Y$174+1)-INDEX($F55:$N55,0,Y$174))/(INDEX($F$4:$N$4,0,Y$174+1)-INDEX($F$4:$N$4,0,Y$174))+X182)))</f>
        <v>113.11204550805823</v>
      </c>
      <c r="Z182" s="186" cm="1">
        <f t="array" ref="Z182">IF(Z$174=-1,AA182,IF(Z$174=99,Y182,IF(Z$174=0,INDEX($F55:$N55,0,Z$172),(INDEX($F55:$N55,0,Z$174+1)-INDEX($F55:$N55,0,Z$174))/(INDEX($F$4:$N$4,0,Z$174+1)-INDEX($F$4:$N$4,0,Z$174))+Y182)))</f>
        <v>114.77571127474995</v>
      </c>
      <c r="AA182" s="186" cm="1">
        <f t="array" ref="AA182">IF(AA$174=-1,AB182,IF(AA$174=99,Z182,IF(AA$174=0,INDEX($F55:$N55,0,AA$172),(INDEX($F55:$N55,0,AA$174+1)-INDEX($F55:$N55,0,AA$174))/(INDEX($F$4:$N$4,0,AA$174+1)-INDEX($F$4:$N$4,0,AA$174))+Z182)))</f>
        <v>116.43937704144167</v>
      </c>
      <c r="AB182" s="186" cm="1">
        <f t="array" ref="AB182">IF(AB$174=-1,AC182,IF(AB$174=99,AA182,IF(AB$174=0,INDEX($F55:$N55,0,AB$172),(INDEX($F55:$N55,0,AB$174+1)-INDEX($F55:$N55,0,AB$174))/(INDEX($F$4:$N$4,0,AB$174+1)-INDEX($F$4:$N$4,0,AB$174))+AA182)))</f>
        <v>118.1030428081334</v>
      </c>
      <c r="AC182" s="186" cm="1">
        <f t="array" ref="AC182">IF(AC$174=-1,AD182,IF(AC$174=99,AB182,IF(AC$174=0,INDEX($F55:$N55,0,AC$172),(INDEX($F55:$N55,0,AC$174+1)-INDEX($F55:$N55,0,AC$174))/(INDEX($F$4:$N$4,0,AC$174+1)-INDEX($F$4:$N$4,0,AC$174))+AB182)))</f>
        <v>119.76670857482507</v>
      </c>
      <c r="AD182" s="186" cm="1">
        <f t="array" ref="AD182">IF(AD$174=-1,AE182,IF(AD$174=99,AC182,IF(AD$174=0,INDEX($F55:$N55,0,AD$172),(INDEX($F55:$N55,0,AD$174+1)-INDEX($F55:$N55,0,AD$174))/(INDEX($F$4:$N$4,0,AD$174+1)-INDEX($F$4:$N$4,0,AD$174))+AC182)))</f>
        <v>122.77966293572557</v>
      </c>
      <c r="AE182" s="186" cm="1">
        <f t="array" ref="AE182">IF(AE$174=-1,AF182,IF(AE$174=99,AD182,IF(AE$174=0,INDEX($F55:$N55,0,AE$172),(INDEX($F55:$N55,0,AE$174+1)-INDEX($F55:$N55,0,AE$174))/(INDEX($F$4:$N$4,0,AE$174+1)-INDEX($F$4:$N$4,0,AE$174))+AD182)))</f>
        <v>125.79261729662606</v>
      </c>
      <c r="AF182" s="186" cm="1">
        <f t="array" ref="AF182">IF(AF$174=-1,AG182,IF(AF$174=99,AE182,IF(AF$174=0,INDEX($F55:$N55,0,AF$172),(INDEX($F55:$N55,0,AF$174+1)-INDEX($F55:$N55,0,AF$174))/(INDEX($F$4:$N$4,0,AF$174+1)-INDEX($F$4:$N$4,0,AF$174))+AE182)))</f>
        <v>128.80557165752657</v>
      </c>
      <c r="AG182" s="186" cm="1">
        <f t="array" ref="AG182">IF(AG$174=-1,AH182,IF(AG$174=99,AF182,IF(AG$174=0,INDEX($F55:$N55,0,AG$172),(INDEX($F55:$N55,0,AG$174+1)-INDEX($F55:$N55,0,AG$174))/(INDEX($F$4:$N$4,0,AG$174+1)-INDEX($F$4:$N$4,0,AG$174))+AF182)))</f>
        <v>131.81852601842706</v>
      </c>
      <c r="AH182" s="186" cm="1">
        <f t="array" ref="AH182">IF(AH$174=-1,AI182,IF(AH$174=99,AG182,IF(AH$174=0,INDEX($F55:$N55,0,AH$172),(INDEX($F55:$N55,0,AH$174+1)-INDEX($F55:$N55,0,AH$174))/(INDEX($F$4:$N$4,0,AH$174+1)-INDEX($F$4:$N$4,0,AH$174))+AG182)))</f>
        <v>134.83148037932756</v>
      </c>
      <c r="AI182" s="186" cm="1">
        <f t="array" ref="AI182">IF(AI$174=-1,AJ182,IF(AI$174=99,AH182,IF(AI$174=0,INDEX($F55:$N55,0,AI$172),(INDEX($F55:$N55,0,AI$174+1)-INDEX($F55:$N55,0,AI$174))/(INDEX($F$4:$N$4,0,AI$174+1)-INDEX($F$4:$N$4,0,AI$174))+AH182)))</f>
        <v>137.84443474022805</v>
      </c>
      <c r="AJ182" s="186" cm="1">
        <f t="array" ref="AJ182">IF(AJ$174=-1,AK182,IF(AJ$174=99,AI182,IF(AJ$174=0,INDEX($F55:$N55,0,AJ$172),(INDEX($F55:$N55,0,AJ$174+1)-INDEX($F55:$N55,0,AJ$174))/(INDEX($F$4:$N$4,0,AJ$174+1)-INDEX($F$4:$N$4,0,AJ$174))+AI182)))</f>
        <v>140.85738910112855</v>
      </c>
      <c r="AK182" s="186" cm="1">
        <f t="array" ref="AK182">IF(AK$174=-1,AL182,IF(AK$174=99,AJ182,IF(AK$174=0,INDEX($F55:$N55,0,AK$172),(INDEX($F55:$N55,0,AK$174+1)-INDEX($F55:$N55,0,AK$174))/(INDEX($F$4:$N$4,0,AK$174+1)-INDEX($F$4:$N$4,0,AK$174))+AJ182)))</f>
        <v>143.87034346202904</v>
      </c>
      <c r="AL182" s="186" cm="1">
        <f t="array" ref="AL182">IF(AL$174=-1,AM182,IF(AL$174=99,AK182,IF(AL$174=0,INDEX($F55:$N55,0,AL$172),(INDEX($F55:$N55,0,AL$174+1)-INDEX($F55:$N55,0,AL$174))/(INDEX($F$4:$N$4,0,AL$174+1)-INDEX($F$4:$N$4,0,AL$174))+AK182)))</f>
        <v>146.88329782292953</v>
      </c>
      <c r="AM182" s="186" cm="1">
        <f t="array" ref="AM182">IF(AM$174=-1,AN182,IF(AM$174=99,AL182,IF(AM$174=0,INDEX($F55:$N55,0,AM$172),(INDEX($F55:$N55,0,AM$174+1)-INDEX($F55:$N55,0,AM$174))/(INDEX($F$4:$N$4,0,AM$174+1)-INDEX($F$4:$N$4,0,AM$174))+AL182)))</f>
        <v>149.89625218383003</v>
      </c>
      <c r="AN182" s="186" cm="1">
        <f t="array" ref="AN182">IF(AN$174=-1,AO182,IF(AN$174=99,AM182,IF(AN$174=0,INDEX($F55:$N55,0,AN$172),(INDEX($F55:$N55,0,AN$174+1)-INDEX($F55:$N55,0,AN$174))/(INDEX($F$4:$N$4,0,AN$174+1)-INDEX($F$4:$N$4,0,AN$174))+AM182)))</f>
        <v>153.94481812376608</v>
      </c>
      <c r="AO182" s="186" cm="1">
        <f t="array" ref="AO182">IF(AO$174=-1,AP182,IF(AO$174=99,AN182,IF(AO$174=0,INDEX($F55:$N55,0,AO$172),(INDEX($F55:$N55,0,AO$174+1)-INDEX($F55:$N55,0,AO$174))/(INDEX($F$4:$N$4,0,AO$174+1)-INDEX($F$4:$N$4,0,AO$174))+AN182)))</f>
        <v>190.38191158319069</v>
      </c>
      <c r="AP182" s="186" cm="1">
        <f t="array" ref="AP182">IF(AP$174=-1,AQ182,IF(AP$174=99,AO182,IF(AP$174=0,INDEX($F55:$N55,0,AP$172),(INDEX($F55:$N55,0,AP$174+1)-INDEX($F55:$N55,0,AP$174))/(INDEX($F$4:$N$4,0,AP$174+1)-INDEX($F$4:$N$4,0,AP$174))+AO182)))</f>
        <v>190.38191158319069</v>
      </c>
      <c r="AQ182" s="186" cm="1">
        <f t="array" ref="AQ182">IF(AQ$174=-1,AR182,IF(AQ$174=99,AP182,IF(AQ$174=0,INDEX($F55:$N55,0,AQ$172),(INDEX($F55:$N55,0,AQ$174+1)-INDEX($F55:$N55,0,AQ$174))/(INDEX($F$4:$N$4,0,AQ$174+1)-INDEX($F$4:$N$4,0,AQ$174))+AP182)))</f>
        <v>190.38191158319069</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36.822158965947565</v>
      </c>
      <c r="U183" s="186" cm="1">
        <f t="array" ref="U183">IF(U$174=-1,V183,IF(U$174=99,T183,IF(U$174=0,INDEX($F56:$N56,0,U$172),(INDEX($F56:$N56,0,U$174+1)-INDEX($F56:$N56,0,U$174))/(INDEX($F$4:$N$4,0,U$174+1)-INDEX($F$4:$N$4,0,U$174))+T183)))</f>
        <v>37.406733759850034</v>
      </c>
      <c r="V183" s="186" cm="1">
        <f t="array" ref="V183">IF(V$174=-1,W183,IF(V$174=99,U183,IF(V$174=0,INDEX($F56:$N56,0,V$172),(INDEX($F56:$N56,0,V$174+1)-INDEX($F56:$N56,0,V$174))/(INDEX($F$4:$N$4,0,V$174+1)-INDEX($F$4:$N$4,0,V$174))+U183)))</f>
        <v>37.991308553752503</v>
      </c>
      <c r="W183" s="186" cm="1">
        <f t="array" ref="W183">IF(W$174=-1,X183,IF(W$174=99,V183,IF(W$174=0,INDEX($F56:$N56,0,W$172),(INDEX($F56:$N56,0,W$174+1)-INDEX($F56:$N56,0,W$174))/(INDEX($F$4:$N$4,0,W$174+1)-INDEX($F$4:$N$4,0,W$174))+V183)))</f>
        <v>38.575883347654973</v>
      </c>
      <c r="X183" s="186" cm="1">
        <f t="array" ref="X183">IF(X$174=-1,Y183,IF(X$174=99,W183,IF(X$174=0,INDEX($F56:$N56,0,X$172),(INDEX($F56:$N56,0,X$174+1)-INDEX($F56:$N56,0,X$174))/(INDEX($F$4:$N$4,0,X$174+1)-INDEX($F$4:$N$4,0,X$174))+W183)))</f>
        <v>39.160458141557442</v>
      </c>
      <c r="Y183" s="186" cm="1">
        <f t="array" ref="Y183">IF(Y$174=-1,Z183,IF(Y$174=99,X183,IF(Y$174=0,INDEX($F56:$N56,0,Y$172),(INDEX($F56:$N56,0,Y$174+1)-INDEX($F56:$N56,0,Y$174))/(INDEX($F$4:$N$4,0,Y$174+1)-INDEX($F$4:$N$4,0,Y$174))+X183)))</f>
        <v>39.745032935459911</v>
      </c>
      <c r="Z183" s="186" cm="1">
        <f t="array" ref="Z183">IF(Z$174=-1,AA183,IF(Z$174=99,Y183,IF(Z$174=0,INDEX($F56:$N56,0,Z$172),(INDEX($F56:$N56,0,Z$174+1)-INDEX($F56:$N56,0,Z$174))/(INDEX($F$4:$N$4,0,Z$174+1)-INDEX($F$4:$N$4,0,Z$174))+Y183)))</f>
        <v>40.32960772936238</v>
      </c>
      <c r="AA183" s="186" cm="1">
        <f t="array" ref="AA183">IF(AA$174=-1,AB183,IF(AA$174=99,Z183,IF(AA$174=0,INDEX($F56:$N56,0,AA$172),(INDEX($F56:$N56,0,AA$174+1)-INDEX($F56:$N56,0,AA$174))/(INDEX($F$4:$N$4,0,AA$174+1)-INDEX($F$4:$N$4,0,AA$174))+Z183)))</f>
        <v>40.914182523264849</v>
      </c>
      <c r="AB183" s="186" cm="1">
        <f t="array" ref="AB183">IF(AB$174=-1,AC183,IF(AB$174=99,AA183,IF(AB$174=0,INDEX($F56:$N56,0,AB$172),(INDEX($F56:$N56,0,AB$174+1)-INDEX($F56:$N56,0,AB$174))/(INDEX($F$4:$N$4,0,AB$174+1)-INDEX($F$4:$N$4,0,AB$174))+AA183)))</f>
        <v>41.498757317167318</v>
      </c>
      <c r="AC183" s="186" cm="1">
        <f t="array" ref="AC183">IF(AC$174=-1,AD183,IF(AC$174=99,AB183,IF(AC$174=0,INDEX($F56:$N56,0,AC$172),(INDEX($F56:$N56,0,AC$174+1)-INDEX($F56:$N56,0,AC$174))/(INDEX($F$4:$N$4,0,AC$174+1)-INDEX($F$4:$N$4,0,AC$174))+AB183)))</f>
        <v>42.083332111069758</v>
      </c>
      <c r="AD183" s="186" cm="1">
        <f t="array" ref="AD183">IF(AD$174=-1,AE183,IF(AD$174=99,AC183,IF(AD$174=0,INDEX($F56:$N56,0,AD$172),(INDEX($F56:$N56,0,AD$174+1)-INDEX($F56:$N56,0,AD$174))/(INDEX($F$4:$N$4,0,AD$174+1)-INDEX($F$4:$N$4,0,AD$174))+AC183)))</f>
        <v>43.142016619595388</v>
      </c>
      <c r="AE183" s="186" cm="1">
        <f t="array" ref="AE183">IF(AE$174=-1,AF183,IF(AE$174=99,AD183,IF(AE$174=0,INDEX($F56:$N56,0,AE$172),(INDEX($F56:$N56,0,AE$174+1)-INDEX($F56:$N56,0,AE$174))/(INDEX($F$4:$N$4,0,AE$174+1)-INDEX($F$4:$N$4,0,AE$174))+AD183)))</f>
        <v>44.200701128121018</v>
      </c>
      <c r="AF183" s="186" cm="1">
        <f t="array" ref="AF183">IF(AF$174=-1,AG183,IF(AF$174=99,AE183,IF(AF$174=0,INDEX($F56:$N56,0,AF$172),(INDEX($F56:$N56,0,AF$174+1)-INDEX($F56:$N56,0,AF$174))/(INDEX($F$4:$N$4,0,AF$174+1)-INDEX($F$4:$N$4,0,AF$174))+AE183)))</f>
        <v>45.259385636646648</v>
      </c>
      <c r="AG183" s="186" cm="1">
        <f t="array" ref="AG183">IF(AG$174=-1,AH183,IF(AG$174=99,AF183,IF(AG$174=0,INDEX($F56:$N56,0,AG$172),(INDEX($F56:$N56,0,AG$174+1)-INDEX($F56:$N56,0,AG$174))/(INDEX($F$4:$N$4,0,AG$174+1)-INDEX($F$4:$N$4,0,AG$174))+AF183)))</f>
        <v>46.318070145172278</v>
      </c>
      <c r="AH183" s="186" cm="1">
        <f t="array" ref="AH183">IF(AH$174=-1,AI183,IF(AH$174=99,AG183,IF(AH$174=0,INDEX($F56:$N56,0,AH$172),(INDEX($F56:$N56,0,AH$174+1)-INDEX($F56:$N56,0,AH$174))/(INDEX($F$4:$N$4,0,AH$174+1)-INDEX($F$4:$N$4,0,AH$174))+AG183)))</f>
        <v>47.376754653697908</v>
      </c>
      <c r="AI183" s="186" cm="1">
        <f t="array" ref="AI183">IF(AI$174=-1,AJ183,IF(AI$174=99,AH183,IF(AI$174=0,INDEX($F56:$N56,0,AI$172),(INDEX($F56:$N56,0,AI$174+1)-INDEX($F56:$N56,0,AI$174))/(INDEX($F$4:$N$4,0,AI$174+1)-INDEX($F$4:$N$4,0,AI$174))+AH183)))</f>
        <v>48.435439162223538</v>
      </c>
      <c r="AJ183" s="186" cm="1">
        <f t="array" ref="AJ183">IF(AJ$174=-1,AK183,IF(AJ$174=99,AI183,IF(AJ$174=0,INDEX($F56:$N56,0,AJ$172),(INDEX($F56:$N56,0,AJ$174+1)-INDEX($F56:$N56,0,AJ$174))/(INDEX($F$4:$N$4,0,AJ$174+1)-INDEX($F$4:$N$4,0,AJ$174))+AI183)))</f>
        <v>49.494123670749168</v>
      </c>
      <c r="AK183" s="186" cm="1">
        <f t="array" ref="AK183">IF(AK$174=-1,AL183,IF(AK$174=99,AJ183,IF(AK$174=0,INDEX($F56:$N56,0,AK$172),(INDEX($F56:$N56,0,AK$174+1)-INDEX($F56:$N56,0,AK$174))/(INDEX($F$4:$N$4,0,AK$174+1)-INDEX($F$4:$N$4,0,AK$174))+AJ183)))</f>
        <v>50.552808179274798</v>
      </c>
      <c r="AL183" s="186" cm="1">
        <f t="array" ref="AL183">IF(AL$174=-1,AM183,IF(AL$174=99,AK183,IF(AL$174=0,INDEX($F56:$N56,0,AL$172),(INDEX($F56:$N56,0,AL$174+1)-INDEX($F56:$N56,0,AL$174))/(INDEX($F$4:$N$4,0,AL$174+1)-INDEX($F$4:$N$4,0,AL$174))+AK183)))</f>
        <v>51.611492687800428</v>
      </c>
      <c r="AM183" s="186" cm="1">
        <f t="array" ref="AM183">IF(AM$174=-1,AN183,IF(AM$174=99,AL183,IF(AM$174=0,INDEX($F56:$N56,0,AM$172),(INDEX($F56:$N56,0,AM$174+1)-INDEX($F56:$N56,0,AM$174))/(INDEX($F$4:$N$4,0,AM$174+1)-INDEX($F$4:$N$4,0,AM$174))+AL183)))</f>
        <v>52.670177196326087</v>
      </c>
      <c r="AN183" s="186" cm="1">
        <f t="array" ref="AN183">IF(AN$174=-1,AO183,IF(AN$174=99,AM183,IF(AN$174=0,INDEX($F56:$N56,0,AN$172),(INDEX($F56:$N56,0,AN$174+1)-INDEX($F56:$N56,0,AN$174))/(INDEX($F$4:$N$4,0,AN$174+1)-INDEX($F$4:$N$4,0,AN$174))+AM183)))</f>
        <v>54.092752359752666</v>
      </c>
      <c r="AO183" s="186" cm="1">
        <f t="array" ref="AO183">IF(AO$174=-1,AP183,IF(AO$174=99,AN183,IF(AO$174=0,INDEX($F56:$N56,0,AO$172),(INDEX($F56:$N56,0,AO$174+1)-INDEX($F56:$N56,0,AO$174))/(INDEX($F$4:$N$4,0,AO$174+1)-INDEX($F$4:$N$4,0,AO$174))+AN183)))</f>
        <v>66.895928830591842</v>
      </c>
      <c r="AP183" s="186" cm="1">
        <f t="array" ref="AP183">IF(AP$174=-1,AQ183,IF(AP$174=99,AO183,IF(AP$174=0,INDEX($F56:$N56,0,AP$172),(INDEX($F56:$N56,0,AP$174+1)-INDEX($F56:$N56,0,AP$174))/(INDEX($F$4:$N$4,0,AP$174+1)-INDEX($F$4:$N$4,0,AP$174))+AO183)))</f>
        <v>66.895928830591842</v>
      </c>
      <c r="AQ183" s="186" cm="1">
        <f t="array" ref="AQ183">IF(AQ$174=-1,AR183,IF(AQ$174=99,AP183,IF(AQ$174=0,INDEX($F56:$N56,0,AQ$172),(INDEX($F56:$N56,0,AQ$174+1)-INDEX($F56:$N56,0,AQ$174))/(INDEX($F$4:$N$4,0,AQ$174+1)-INDEX($F$4:$N$4,0,AQ$174))+AP183)))</f>
        <v>66.895928830591842</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1.3551764943403055</v>
      </c>
      <c r="U184" s="186" cm="1">
        <f t="array" ref="U184">IF(U$174=-1,V184,IF(U$174=99,T184,IF(U$174=0,INDEX($F57:$N57,0,U$172),(INDEX($F57:$N57,0,U$174+1)-INDEX($F57:$N57,0,U$174))/(INDEX($F$4:$N$4,0,U$174+1)-INDEX($F$4:$N$4,0,U$174))+T184)))</f>
        <v>1.3766907684113361</v>
      </c>
      <c r="V184" s="186" cm="1">
        <f t="array" ref="V184">IF(V$174=-1,W184,IF(V$174=99,U184,IF(V$174=0,INDEX($F57:$N57,0,V$172),(INDEX($F57:$N57,0,V$174+1)-INDEX($F57:$N57,0,V$174))/(INDEX($F$4:$N$4,0,V$174+1)-INDEX($F$4:$N$4,0,V$174))+U184)))</f>
        <v>1.3982050424823667</v>
      </c>
      <c r="W184" s="186" cm="1">
        <f t="array" ref="W184">IF(W$174=-1,X184,IF(W$174=99,V184,IF(W$174=0,INDEX($F57:$N57,0,W$172),(INDEX($F57:$N57,0,W$174+1)-INDEX($F57:$N57,0,W$174))/(INDEX($F$4:$N$4,0,W$174+1)-INDEX($F$4:$N$4,0,W$174))+V184)))</f>
        <v>1.4197193165533972</v>
      </c>
      <c r="X184" s="186" cm="1">
        <f t="array" ref="X184">IF(X$174=-1,Y184,IF(X$174=99,W184,IF(X$174=0,INDEX($F57:$N57,0,X$172),(INDEX($F57:$N57,0,X$174+1)-INDEX($F57:$N57,0,X$174))/(INDEX($F$4:$N$4,0,X$174+1)-INDEX($F$4:$N$4,0,X$174))+W184)))</f>
        <v>1.4412335906244278</v>
      </c>
      <c r="Y184" s="186" cm="1">
        <f t="array" ref="Y184">IF(Y$174=-1,Z184,IF(Y$174=99,X184,IF(Y$174=0,INDEX($F57:$N57,0,Y$172),(INDEX($F57:$N57,0,Y$174+1)-INDEX($F57:$N57,0,Y$174))/(INDEX($F$4:$N$4,0,Y$174+1)-INDEX($F$4:$N$4,0,Y$174))+X184)))</f>
        <v>1.4627478646954584</v>
      </c>
      <c r="Z184" s="186" cm="1">
        <f t="array" ref="Z184">IF(Z$174=-1,AA184,IF(Z$174=99,Y184,IF(Z$174=0,INDEX($F57:$N57,0,Z$172),(INDEX($F57:$N57,0,Z$174+1)-INDEX($F57:$N57,0,Z$174))/(INDEX($F$4:$N$4,0,Z$174+1)-INDEX($F$4:$N$4,0,Z$174))+Y184)))</f>
        <v>1.4842621387664889</v>
      </c>
      <c r="AA184" s="186" cm="1">
        <f t="array" ref="AA184">IF(AA$174=-1,AB184,IF(AA$174=99,Z184,IF(AA$174=0,INDEX($F57:$N57,0,AA$172),(INDEX($F57:$N57,0,AA$174+1)-INDEX($F57:$N57,0,AA$174))/(INDEX($F$4:$N$4,0,AA$174+1)-INDEX($F$4:$N$4,0,AA$174))+Z184)))</f>
        <v>1.5057764128375195</v>
      </c>
      <c r="AB184" s="186" cm="1">
        <f t="array" ref="AB184">IF(AB$174=-1,AC184,IF(AB$174=99,AA184,IF(AB$174=0,INDEX($F57:$N57,0,AB$172),(INDEX($F57:$N57,0,AB$174+1)-INDEX($F57:$N57,0,AB$174))/(INDEX($F$4:$N$4,0,AB$174+1)-INDEX($F$4:$N$4,0,AB$174))+AA184)))</f>
        <v>1.5272906869085501</v>
      </c>
      <c r="AC184" s="186" cm="1">
        <f t="array" ref="AC184">IF(AC$174=-1,AD184,IF(AC$174=99,AB184,IF(AC$174=0,INDEX($F57:$N57,0,AC$172),(INDEX($F57:$N57,0,AC$174+1)-INDEX($F57:$N57,0,AC$174))/(INDEX($F$4:$N$4,0,AC$174+1)-INDEX($F$4:$N$4,0,AC$174))+AB184)))</f>
        <v>1.5488049609795804</v>
      </c>
      <c r="AD184" s="186" cm="1">
        <f t="array" ref="AD184">IF(AD$174=-1,AE184,IF(AD$174=99,AC184,IF(AD$174=0,INDEX($F57:$N57,0,AD$172),(INDEX($F57:$N57,0,AD$174+1)-INDEX($F57:$N57,0,AD$174))/(INDEX($F$4:$N$4,0,AD$174+1)-INDEX($F$4:$N$4,0,AD$174))+AC184)))</f>
        <v>1.5877680310755773</v>
      </c>
      <c r="AE184" s="186" cm="1">
        <f t="array" ref="AE184">IF(AE$174=-1,AF184,IF(AE$174=99,AD184,IF(AE$174=0,INDEX($F57:$N57,0,AE$172),(INDEX($F57:$N57,0,AE$174+1)-INDEX($F57:$N57,0,AE$174))/(INDEX($F$4:$N$4,0,AE$174+1)-INDEX($F$4:$N$4,0,AE$174))+AD184)))</f>
        <v>1.6267311011715742</v>
      </c>
      <c r="AF184" s="186" cm="1">
        <f t="array" ref="AF184">IF(AF$174=-1,AG184,IF(AF$174=99,AE184,IF(AF$174=0,INDEX($F57:$N57,0,AF$172),(INDEX($F57:$N57,0,AF$174+1)-INDEX($F57:$N57,0,AF$174))/(INDEX($F$4:$N$4,0,AF$174+1)-INDEX($F$4:$N$4,0,AF$174))+AE184)))</f>
        <v>1.665694171267571</v>
      </c>
      <c r="AG184" s="186" cm="1">
        <f t="array" ref="AG184">IF(AG$174=-1,AH184,IF(AG$174=99,AF184,IF(AG$174=0,INDEX($F57:$N57,0,AG$172),(INDEX($F57:$N57,0,AG$174+1)-INDEX($F57:$N57,0,AG$174))/(INDEX($F$4:$N$4,0,AG$174+1)-INDEX($F$4:$N$4,0,AG$174))+AF184)))</f>
        <v>1.7046572413635679</v>
      </c>
      <c r="AH184" s="186" cm="1">
        <f t="array" ref="AH184">IF(AH$174=-1,AI184,IF(AH$174=99,AG184,IF(AH$174=0,INDEX($F57:$N57,0,AH$172),(INDEX($F57:$N57,0,AH$174+1)-INDEX($F57:$N57,0,AH$174))/(INDEX($F$4:$N$4,0,AH$174+1)-INDEX($F$4:$N$4,0,AH$174))+AG184)))</f>
        <v>1.7436203114595648</v>
      </c>
      <c r="AI184" s="186" cm="1">
        <f t="array" ref="AI184">IF(AI$174=-1,AJ184,IF(AI$174=99,AH184,IF(AI$174=0,INDEX($F57:$N57,0,AI$172),(INDEX($F57:$N57,0,AI$174+1)-INDEX($F57:$N57,0,AI$174))/(INDEX($F$4:$N$4,0,AI$174+1)-INDEX($F$4:$N$4,0,AI$174))+AH184)))</f>
        <v>1.7825833815555616</v>
      </c>
      <c r="AJ184" s="186" cm="1">
        <f t="array" ref="AJ184">IF(AJ$174=-1,AK184,IF(AJ$174=99,AI184,IF(AJ$174=0,INDEX($F57:$N57,0,AJ$172),(INDEX($F57:$N57,0,AJ$174+1)-INDEX($F57:$N57,0,AJ$174))/(INDEX($F$4:$N$4,0,AJ$174+1)-INDEX($F$4:$N$4,0,AJ$174))+AI184)))</f>
        <v>1.8215464516515585</v>
      </c>
      <c r="AK184" s="186" cm="1">
        <f t="array" ref="AK184">IF(AK$174=-1,AL184,IF(AK$174=99,AJ184,IF(AK$174=0,INDEX($F57:$N57,0,AK$172),(INDEX($F57:$N57,0,AK$174+1)-INDEX($F57:$N57,0,AK$174))/(INDEX($F$4:$N$4,0,AK$174+1)-INDEX($F$4:$N$4,0,AK$174))+AJ184)))</f>
        <v>1.8605095217475554</v>
      </c>
      <c r="AL184" s="186" cm="1">
        <f t="array" ref="AL184">IF(AL$174=-1,AM184,IF(AL$174=99,AK184,IF(AL$174=0,INDEX($F57:$N57,0,AL$172),(INDEX($F57:$N57,0,AL$174+1)-INDEX($F57:$N57,0,AL$174))/(INDEX($F$4:$N$4,0,AL$174+1)-INDEX($F$4:$N$4,0,AL$174))+AK184)))</f>
        <v>1.8994725918435522</v>
      </c>
      <c r="AM184" s="186" cm="1">
        <f t="array" ref="AM184">IF(AM$174=-1,AN184,IF(AM$174=99,AL184,IF(AM$174=0,INDEX($F57:$N57,0,AM$172),(INDEX($F57:$N57,0,AM$174+1)-INDEX($F57:$N57,0,AM$174))/(INDEX($F$4:$N$4,0,AM$174+1)-INDEX($F$4:$N$4,0,AM$174))+AL184)))</f>
        <v>1.9384356619395497</v>
      </c>
      <c r="AN184" s="186" cm="1">
        <f t="array" ref="AN184">IF(AN$174=-1,AO184,IF(AN$174=99,AM184,IF(AN$174=0,INDEX($F57:$N57,0,AN$172),(INDEX($F57:$N57,0,AN$174+1)-INDEX($F57:$N57,0,AN$174))/(INDEX($F$4:$N$4,0,AN$174+1)-INDEX($F$4:$N$4,0,AN$174))+AM184)))</f>
        <v>1.9907911043428821</v>
      </c>
      <c r="AO184" s="186" cm="1">
        <f t="array" ref="AO184">IF(AO$174=-1,AP184,IF(AO$174=99,AN184,IF(AO$174=0,INDEX($F57:$N57,0,AO$172),(INDEX($F57:$N57,0,AO$174+1)-INDEX($F57:$N57,0,AO$174))/(INDEX($F$4:$N$4,0,AO$174+1)-INDEX($F$4:$N$4,0,AO$174))+AN184)))</f>
        <v>2.4619900859728725</v>
      </c>
      <c r="AP184" s="186" cm="1">
        <f t="array" ref="AP184">IF(AP$174=-1,AQ184,IF(AP$174=99,AO184,IF(AP$174=0,INDEX($F57:$N57,0,AP$172),(INDEX($F57:$N57,0,AP$174+1)-INDEX($F57:$N57,0,AP$174))/(INDEX($F$4:$N$4,0,AP$174+1)-INDEX($F$4:$N$4,0,AP$174))+AO184)))</f>
        <v>2.4619900859728725</v>
      </c>
      <c r="AQ184" s="186" cm="1">
        <f t="array" ref="AQ184">IF(AQ$174=-1,AR184,IF(AQ$174=99,AP184,IF(AQ$174=0,INDEX($F57:$N57,0,AQ$172),(INDEX($F57:$N57,0,AQ$174+1)-INDEX($F57:$N57,0,AQ$174))/(INDEX($F$4:$N$4,0,AQ$174+1)-INDEX($F$4:$N$4,0,AQ$174))+AP184)))</f>
        <v>2.4619900859728725</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1.2051788384804767</v>
      </c>
      <c r="U185" s="186" cm="1">
        <f t="array" ref="U185">IF(U$174=-1,V185,IF(U$174=99,T185,IF(U$174=0,INDEX($F58:$N58,0,U$172),(INDEX($F58:$N58,0,U$174+1)-INDEX($F58:$N58,0,U$174))/(INDEX($F$4:$N$4,0,U$174+1)-INDEX($F$4:$N$4,0,U$174))+T185)))</f>
        <v>1.2243118059898468</v>
      </c>
      <c r="V185" s="186" cm="1">
        <f t="array" ref="V185">IF(V$174=-1,W185,IF(V$174=99,U185,IF(V$174=0,INDEX($F58:$N58,0,V$172),(INDEX($F58:$N58,0,V$174+1)-INDEX($F58:$N58,0,V$174))/(INDEX($F$4:$N$4,0,V$174+1)-INDEX($F$4:$N$4,0,V$174))+U185)))</f>
        <v>1.2434447734992169</v>
      </c>
      <c r="W185" s="186" cm="1">
        <f t="array" ref="W185">IF(W$174=-1,X185,IF(W$174=99,V185,IF(W$174=0,INDEX($F58:$N58,0,W$172),(INDEX($F58:$N58,0,W$174+1)-INDEX($F58:$N58,0,W$174))/(INDEX($F$4:$N$4,0,W$174+1)-INDEX($F$4:$N$4,0,W$174))+V185)))</f>
        <v>1.262577741008587</v>
      </c>
      <c r="X185" s="186" cm="1">
        <f t="array" ref="X185">IF(X$174=-1,Y185,IF(X$174=99,W185,IF(X$174=0,INDEX($F58:$N58,0,X$172),(INDEX($F58:$N58,0,X$174+1)-INDEX($F58:$N58,0,X$174))/(INDEX($F$4:$N$4,0,X$174+1)-INDEX($F$4:$N$4,0,X$174))+W185)))</f>
        <v>1.2817107085179571</v>
      </c>
      <c r="Y185" s="186" cm="1">
        <f t="array" ref="Y185">IF(Y$174=-1,Z185,IF(Y$174=99,X185,IF(Y$174=0,INDEX($F58:$N58,0,Y$172),(INDEX($F58:$N58,0,Y$174+1)-INDEX($F58:$N58,0,Y$174))/(INDEX($F$4:$N$4,0,Y$174+1)-INDEX($F$4:$N$4,0,Y$174))+X185)))</f>
        <v>1.3008436760273272</v>
      </c>
      <c r="Z185" s="186" cm="1">
        <f t="array" ref="Z185">IF(Z$174=-1,AA185,IF(Z$174=99,Y185,IF(Z$174=0,INDEX($F58:$N58,0,Z$172),(INDEX($F58:$N58,0,Z$174+1)-INDEX($F58:$N58,0,Z$174))/(INDEX($F$4:$N$4,0,Z$174+1)-INDEX($F$4:$N$4,0,Z$174))+Y185)))</f>
        <v>1.3199766435366973</v>
      </c>
      <c r="AA185" s="186" cm="1">
        <f t="array" ref="AA185">IF(AA$174=-1,AB185,IF(AA$174=99,Z185,IF(AA$174=0,INDEX($F58:$N58,0,AA$172),(INDEX($F58:$N58,0,AA$174+1)-INDEX($F58:$N58,0,AA$174))/(INDEX($F$4:$N$4,0,AA$174+1)-INDEX($F$4:$N$4,0,AA$174))+Z185)))</f>
        <v>1.3391096110460674</v>
      </c>
      <c r="AB185" s="186" cm="1">
        <f t="array" ref="AB185">IF(AB$174=-1,AC185,IF(AB$174=99,AA185,IF(AB$174=0,INDEX($F58:$N58,0,AB$172),(INDEX($F58:$N58,0,AB$174+1)-INDEX($F58:$N58,0,AB$174))/(INDEX($F$4:$N$4,0,AB$174+1)-INDEX($F$4:$N$4,0,AB$174))+AA185)))</f>
        <v>1.3582425785554375</v>
      </c>
      <c r="AC185" s="186" cm="1">
        <f t="array" ref="AC185">IF(AC$174=-1,AD185,IF(AC$174=99,AB185,IF(AC$174=0,INDEX($F58:$N58,0,AC$172),(INDEX($F58:$N58,0,AC$174+1)-INDEX($F58:$N58,0,AC$174))/(INDEX($F$4:$N$4,0,AC$174+1)-INDEX($F$4:$N$4,0,AC$174))+AB185)))</f>
        <v>1.3773755460648083</v>
      </c>
      <c r="AD185" s="186" cm="1">
        <f t="array" ref="AD185">IF(AD$174=-1,AE185,IF(AD$174=99,AC185,IF(AD$174=0,INDEX($F58:$N58,0,AD$172),(INDEX($F58:$N58,0,AD$174+1)-INDEX($F58:$N58,0,AD$174))/(INDEX($F$4:$N$4,0,AD$174+1)-INDEX($F$4:$N$4,0,AD$174))+AC185)))</f>
        <v>1.4120259903117665</v>
      </c>
      <c r="AE185" s="186" cm="1">
        <f t="array" ref="AE185">IF(AE$174=-1,AF185,IF(AE$174=99,AD185,IF(AE$174=0,INDEX($F58:$N58,0,AE$172),(INDEX($F58:$N58,0,AE$174+1)-INDEX($F58:$N58,0,AE$174))/(INDEX($F$4:$N$4,0,AE$174+1)-INDEX($F$4:$N$4,0,AE$174))+AD185)))</f>
        <v>1.4466764345587246</v>
      </c>
      <c r="AF185" s="186" cm="1">
        <f t="array" ref="AF185">IF(AF$174=-1,AG185,IF(AF$174=99,AE185,IF(AF$174=0,INDEX($F58:$N58,0,AF$172),(INDEX($F58:$N58,0,AF$174+1)-INDEX($F58:$N58,0,AF$174))/(INDEX($F$4:$N$4,0,AF$174+1)-INDEX($F$4:$N$4,0,AF$174))+AE185)))</f>
        <v>1.4813268788056828</v>
      </c>
      <c r="AG185" s="186" cm="1">
        <f t="array" ref="AG185">IF(AG$174=-1,AH185,IF(AG$174=99,AF185,IF(AG$174=0,INDEX($F58:$N58,0,AG$172),(INDEX($F58:$N58,0,AG$174+1)-INDEX($F58:$N58,0,AG$174))/(INDEX($F$4:$N$4,0,AG$174+1)-INDEX($F$4:$N$4,0,AG$174))+AF185)))</f>
        <v>1.515977323052641</v>
      </c>
      <c r="AH185" s="186" cm="1">
        <f t="array" ref="AH185">IF(AH$174=-1,AI185,IF(AH$174=99,AG185,IF(AH$174=0,INDEX($F58:$N58,0,AH$172),(INDEX($F58:$N58,0,AH$174+1)-INDEX($F58:$N58,0,AH$174))/(INDEX($F$4:$N$4,0,AH$174+1)-INDEX($F$4:$N$4,0,AH$174))+AG185)))</f>
        <v>1.5506277672995992</v>
      </c>
      <c r="AI185" s="186" cm="1">
        <f t="array" ref="AI185">IF(AI$174=-1,AJ185,IF(AI$174=99,AH185,IF(AI$174=0,INDEX($F58:$N58,0,AI$172),(INDEX($F58:$N58,0,AI$174+1)-INDEX($F58:$N58,0,AI$174))/(INDEX($F$4:$N$4,0,AI$174+1)-INDEX($F$4:$N$4,0,AI$174))+AH185)))</f>
        <v>1.5852782115465573</v>
      </c>
      <c r="AJ185" s="186" cm="1">
        <f t="array" ref="AJ185">IF(AJ$174=-1,AK185,IF(AJ$174=99,AI185,IF(AJ$174=0,INDEX($F58:$N58,0,AJ$172),(INDEX($F58:$N58,0,AJ$174+1)-INDEX($F58:$N58,0,AJ$174))/(INDEX($F$4:$N$4,0,AJ$174+1)-INDEX($F$4:$N$4,0,AJ$174))+AI185)))</f>
        <v>1.6199286557935155</v>
      </c>
      <c r="AK185" s="186" cm="1">
        <f t="array" ref="AK185">IF(AK$174=-1,AL185,IF(AK$174=99,AJ185,IF(AK$174=0,INDEX($F58:$N58,0,AK$172),(INDEX($F58:$N58,0,AK$174+1)-INDEX($F58:$N58,0,AK$174))/(INDEX($F$4:$N$4,0,AK$174+1)-INDEX($F$4:$N$4,0,AK$174))+AJ185)))</f>
        <v>1.6545791000404737</v>
      </c>
      <c r="AL185" s="186" cm="1">
        <f t="array" ref="AL185">IF(AL$174=-1,AM185,IF(AL$174=99,AK185,IF(AL$174=0,INDEX($F58:$N58,0,AL$172),(INDEX($F58:$N58,0,AL$174+1)-INDEX($F58:$N58,0,AL$174))/(INDEX($F$4:$N$4,0,AL$174+1)-INDEX($F$4:$N$4,0,AL$174))+AK185)))</f>
        <v>1.6892295442874319</v>
      </c>
      <c r="AM185" s="186" cm="1">
        <f t="array" ref="AM185">IF(AM$174=-1,AN185,IF(AM$174=99,AL185,IF(AM$174=0,INDEX($F58:$N58,0,AM$172),(INDEX($F58:$N58,0,AM$174+1)-INDEX($F58:$N58,0,AM$174))/(INDEX($F$4:$N$4,0,AM$174+1)-INDEX($F$4:$N$4,0,AM$174))+AL185)))</f>
        <v>1.7238799885343898</v>
      </c>
      <c r="AN185" s="186" cm="1">
        <f t="array" ref="AN185">IF(AN$174=-1,AO185,IF(AN$174=99,AM185,IF(AN$174=0,INDEX($F58:$N58,0,AN$172),(INDEX($F58:$N58,0,AN$174+1)-INDEX($F58:$N58,0,AN$174))/(INDEX($F$4:$N$4,0,AN$174+1)-INDEX($F$4:$N$4,0,AN$174))+AM185)))</f>
        <v>1.7704404708976078</v>
      </c>
      <c r="AO185" s="186" cm="1">
        <f t="array" ref="AO185">IF(AO$174=-1,AP185,IF(AO$174=99,AN185,IF(AO$174=0,INDEX($F58:$N58,0,AO$172),(INDEX($F58:$N58,0,AO$174+1)-INDEX($F58:$N58,0,AO$174))/(INDEX($F$4:$N$4,0,AO$174+1)-INDEX($F$4:$N$4,0,AO$174))+AN185)))</f>
        <v>2.1894848121665706</v>
      </c>
      <c r="AP185" s="186" cm="1">
        <f t="array" ref="AP185">IF(AP$174=-1,AQ185,IF(AP$174=99,AO185,IF(AP$174=0,INDEX($F58:$N58,0,AP$172),(INDEX($F58:$N58,0,AP$174+1)-INDEX($F58:$N58,0,AP$174))/(INDEX($F$4:$N$4,0,AP$174+1)-INDEX($F$4:$N$4,0,AP$174))+AO185)))</f>
        <v>2.1894848121665706</v>
      </c>
      <c r="AQ185" s="186" cm="1">
        <f t="array" ref="AQ185">IF(AQ$174=-1,AR185,IF(AQ$174=99,AP185,IF(AQ$174=0,INDEX($F58:$N58,0,AQ$172),(INDEX($F58:$N58,0,AQ$174+1)-INDEX($F58:$N58,0,AQ$174))/(INDEX($F$4:$N$4,0,AQ$174+1)-INDEX($F$4:$N$4,0,AQ$174))+AP185)))</f>
        <v>2.1894848121665706</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22.91401044239953</v>
      </c>
      <c r="U186" s="186">
        <f t="shared" si="251"/>
        <v>23.277784683454545</v>
      </c>
      <c r="V186" s="186">
        <f t="shared" si="251"/>
        <v>23.64155892450956</v>
      </c>
      <c r="W186" s="186">
        <f t="shared" si="251"/>
        <v>24.005333165564576</v>
      </c>
      <c r="X186" s="186">
        <f t="shared" si="251"/>
        <v>24.369107406619591</v>
      </c>
      <c r="Y186" s="186">
        <f t="shared" si="251"/>
        <v>24.732881647674606</v>
      </c>
      <c r="Z186" s="186">
        <f t="shared" si="251"/>
        <v>25.096655888729622</v>
      </c>
      <c r="AA186" s="186">
        <f t="shared" si="251"/>
        <v>25.460430129784637</v>
      </c>
      <c r="AB186" s="186">
        <f t="shared" si="251"/>
        <v>25.824204370839652</v>
      </c>
      <c r="AC186" s="186">
        <f t="shared" si="251"/>
        <v>26.187978611894653</v>
      </c>
      <c r="AD186" s="186">
        <f t="shared" si="251"/>
        <v>26.846785932399598</v>
      </c>
      <c r="AE186" s="186">
        <f t="shared" si="251"/>
        <v>27.505593252904539</v>
      </c>
      <c r="AF186" s="186">
        <f t="shared" si="251"/>
        <v>28.16440057340948</v>
      </c>
      <c r="AG186" s="186">
        <f t="shared" si="251"/>
        <v>28.823207893914422</v>
      </c>
      <c r="AH186" s="186">
        <f t="shared" si="251"/>
        <v>29.482015214419363</v>
      </c>
      <c r="AI186" s="186">
        <f t="shared" si="251"/>
        <v>30.140822534924304</v>
      </c>
      <c r="AJ186" s="186">
        <f t="shared" si="251"/>
        <v>30.799629855429245</v>
      </c>
      <c r="AK186" s="186">
        <f t="shared" si="251"/>
        <v>31.458437175934186</v>
      </c>
      <c r="AL186" s="186">
        <f t="shared" si="251"/>
        <v>32.117244496439127</v>
      </c>
      <c r="AM186" s="186">
        <f t="shared" si="251"/>
        <v>32.776051816944083</v>
      </c>
      <c r="AN186" s="186">
        <f t="shared" si="251"/>
        <v>37.202313484544796</v>
      </c>
      <c r="AO186" s="186">
        <f t="shared" si="251"/>
        <v>41.628575152145515</v>
      </c>
      <c r="AP186" s="186">
        <f t="shared" si="251"/>
        <v>41.628575152145515</v>
      </c>
      <c r="AQ186" s="186">
        <f t="shared" si="251"/>
        <v>41.628575152145515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26.142802822919457</v>
      </c>
      <c r="U187" s="186">
        <f t="shared" si="252"/>
        <v>26.557836161577679</v>
      </c>
      <c r="V187" s="186">
        <f t="shared" si="252"/>
        <v>26.972869500235902</v>
      </c>
      <c r="W187" s="186">
        <f t="shared" si="252"/>
        <v>27.387902838894124</v>
      </c>
      <c r="X187" s="186">
        <f t="shared" si="252"/>
        <v>27.802936177552347</v>
      </c>
      <c r="Y187" s="186">
        <f t="shared" si="252"/>
        <v>28.217969516210569</v>
      </c>
      <c r="Z187" s="186">
        <f t="shared" si="252"/>
        <v>28.633002854868792</v>
      </c>
      <c r="AA187" s="186">
        <f t="shared" si="252"/>
        <v>29.048036193527015</v>
      </c>
      <c r="AB187" s="186">
        <f t="shared" si="252"/>
        <v>29.463069532185237</v>
      </c>
      <c r="AC187" s="186">
        <f t="shared" si="252"/>
        <v>29.878102870843446</v>
      </c>
      <c r="AD187" s="186">
        <f t="shared" si="252"/>
        <v>30.629742131964996</v>
      </c>
      <c r="AE187" s="186">
        <f t="shared" si="252"/>
        <v>31.381381393086542</v>
      </c>
      <c r="AF187" s="186">
        <f t="shared" si="252"/>
        <v>32.133020654208089</v>
      </c>
      <c r="AG187" s="186">
        <f t="shared" si="252"/>
        <v>32.884659915329635</v>
      </c>
      <c r="AH187" s="186">
        <f t="shared" si="252"/>
        <v>33.636299176451182</v>
      </c>
      <c r="AI187" s="186">
        <f t="shared" si="252"/>
        <v>34.387938437572728</v>
      </c>
      <c r="AJ187" s="186">
        <f t="shared" si="252"/>
        <v>35.139577698694275</v>
      </c>
      <c r="AK187" s="186">
        <f t="shared" si="252"/>
        <v>35.891216959815821</v>
      </c>
      <c r="AL187" s="186">
        <f t="shared" si="252"/>
        <v>36.642856220937368</v>
      </c>
      <c r="AM187" s="186">
        <f t="shared" si="252"/>
        <v>37.394495482058929</v>
      </c>
      <c r="AN187" s="186">
        <f t="shared" si="252"/>
        <v>42.444457657367025</v>
      </c>
      <c r="AO187" s="186">
        <f t="shared" si="252"/>
        <v>47.494419832675106</v>
      </c>
      <c r="AP187" s="186">
        <f t="shared" si="252"/>
        <v>47.494419832675106</v>
      </c>
      <c r="AQ187" s="186">
        <f t="shared" si="252"/>
        <v>47.494419832675106</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81.526335184002576</v>
      </c>
      <c r="U188" s="186">
        <f t="shared" si="253"/>
        <v>81.739343149775223</v>
      </c>
      <c r="V188" s="186">
        <f t="shared" si="253"/>
        <v>81.95235111554787</v>
      </c>
      <c r="W188" s="186">
        <f t="shared" si="253"/>
        <v>82.165359081320517</v>
      </c>
      <c r="X188" s="186">
        <f t="shared" si="253"/>
        <v>82.378367047093164</v>
      </c>
      <c r="Y188" s="186">
        <f t="shared" si="253"/>
        <v>82.591375012865811</v>
      </c>
      <c r="Z188" s="186">
        <f t="shared" si="253"/>
        <v>82.804382978638458</v>
      </c>
      <c r="AA188" s="186">
        <f t="shared" si="253"/>
        <v>83.017390944411105</v>
      </c>
      <c r="AB188" s="186">
        <f t="shared" si="253"/>
        <v>83.230398910183752</v>
      </c>
      <c r="AC188" s="186">
        <f t="shared" si="253"/>
        <v>83.443406875956384</v>
      </c>
      <c r="AD188" s="186">
        <f t="shared" si="253"/>
        <v>84.41518772295008</v>
      </c>
      <c r="AE188" s="186">
        <f t="shared" si="253"/>
        <v>85.386968569943775</v>
      </c>
      <c r="AF188" s="186">
        <f t="shared" si="253"/>
        <v>86.358749416937471</v>
      </c>
      <c r="AG188" s="186">
        <f t="shared" si="253"/>
        <v>87.330530263931166</v>
      </c>
      <c r="AH188" s="186">
        <f t="shared" si="253"/>
        <v>88.302311110924862</v>
      </c>
      <c r="AI188" s="186">
        <f t="shared" si="253"/>
        <v>89.274091957918557</v>
      </c>
      <c r="AJ188" s="186">
        <f t="shared" si="253"/>
        <v>90.245872804912253</v>
      </c>
      <c r="AK188" s="186">
        <f t="shared" si="253"/>
        <v>91.217653651905948</v>
      </c>
      <c r="AL188" s="186">
        <f t="shared" si="253"/>
        <v>92.189434498899644</v>
      </c>
      <c r="AM188" s="186">
        <f t="shared" si="253"/>
        <v>93.161215345893353</v>
      </c>
      <c r="AN188" s="186">
        <f t="shared" si="253"/>
        <v>101.48130096334199</v>
      </c>
      <c r="AO188" s="186">
        <f t="shared" si="253"/>
        <v>109.80138658079062</v>
      </c>
      <c r="AP188" s="186">
        <f t="shared" si="253"/>
        <v>109.80138658079062</v>
      </c>
      <c r="AQ188" s="186">
        <f t="shared" si="253"/>
        <v>109.80138658079062</v>
      </c>
      <c r="AZ188" s="186"/>
      <c r="BA188" s="186"/>
      <c r="BB188" s="186"/>
      <c r="BC188" s="186"/>
      <c r="BD188" s="186"/>
      <c r="BE188" s="186"/>
    </row>
    <row r="189" spans="1:57">
      <c r="A189" s="185" t="s">
        <v>16</v>
      </c>
    </row>
    <row r="221" spans="1:37">
      <c r="A221" s="185" t="s">
        <v>16</v>
      </c>
      <c r="J221" s="185" t="s">
        <v>690</v>
      </c>
    </row>
    <row r="222" spans="1:37">
      <c r="A222" s="348" t="s">
        <v>16</v>
      </c>
      <c r="J222" s="75" t="s">
        <v>664</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665</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666</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667</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668</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669</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670</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671</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672</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673</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674</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675</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676</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677</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678</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679</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680</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681</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682</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683</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684</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685</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686</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687</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688</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689</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51" t="s">
        <v>296</v>
      </c>
      <c r="C2" s="351"/>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30.159908690191692</v>
      </c>
      <c r="K13" s="186" cm="1">
        <f t="array" ref="K13">INDEX(Drivers!$C$31:$AG$33,1,K$11)</f>
        <v>29.721483427119967</v>
      </c>
      <c r="L13" s="186" cm="1">
        <f t="array" ref="L13">INDEX(Drivers!$C$31:$AG$33,1,L$11)</f>
        <v>25.593972183081164</v>
      </c>
      <c r="M13" s="186" cm="1">
        <f t="array" ref="M13">INDEX(Drivers!$C$31:$AG$33,1,M$11)</f>
        <v>20.824796904895834</v>
      </c>
      <c r="N13" s="40"/>
      <c r="O13" s="186">
        <f>F13</f>
        <v>25.676476665132281</v>
      </c>
      <c r="P13" s="186">
        <f t="shared" si="1"/>
        <v>25.755361891142741</v>
      </c>
      <c r="Q13" s="186">
        <f t="shared" si="1"/>
        <v>25.946710085536886</v>
      </c>
      <c r="R13" s="186">
        <f t="shared" si="1"/>
        <v>26.998265626975765</v>
      </c>
      <c r="S13" s="186">
        <f t="shared" si="1"/>
        <v>30.159908690191692</v>
      </c>
      <c r="T13" s="186">
        <f t="shared" ref="T13:V15" si="3">K13</f>
        <v>29.721483427119967</v>
      </c>
      <c r="U13" s="186">
        <f t="shared" si="3"/>
        <v>25.593972183081164</v>
      </c>
      <c r="V13" s="186">
        <f t="shared" si="3"/>
        <v>20.824796904895834</v>
      </c>
      <c r="X13" s="186">
        <f>F13</f>
        <v>25.676476665132281</v>
      </c>
      <c r="Y13" s="186">
        <f t="shared" ref="Y13:AE15" si="4">G13</f>
        <v>25.755361891142741</v>
      </c>
      <c r="Z13" s="186">
        <f t="shared" si="4"/>
        <v>25.946710085536886</v>
      </c>
      <c r="AA13" s="186">
        <f t="shared" si="4"/>
        <v>26.998265626975765</v>
      </c>
      <c r="AB13" s="186">
        <f t="shared" si="4"/>
        <v>30.159908690191692</v>
      </c>
      <c r="AC13" s="7">
        <f>T13</f>
        <v>29.721483427119967</v>
      </c>
      <c r="AD13" s="186">
        <f t="shared" si="4"/>
        <v>25.593972183081164</v>
      </c>
      <c r="AE13" s="186">
        <f t="shared" si="4"/>
        <v>20.824796904895834</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17.833355669171727</v>
      </c>
      <c r="K14" s="186" cm="1">
        <f t="array" ref="K14">INDEX(Drivers!$C$31:$AG$33,2,K$11)</f>
        <v>21.151350047466963</v>
      </c>
      <c r="L14" s="186" cm="1">
        <f t="array" ref="L14">INDEX(Drivers!$C$31:$AG$33,2,L$11)</f>
        <v>24.414627127354844</v>
      </c>
      <c r="M14" s="186" cm="1">
        <f t="array" ref="M14">INDEX(Drivers!$C$31:$AG$33,2,M$11)</f>
        <v>27.159940498229911</v>
      </c>
      <c r="N14" s="40"/>
      <c r="O14" s="186">
        <f t="shared" ref="O14:O15" si="5">F14</f>
        <v>16.65350655721161</v>
      </c>
      <c r="P14" s="186">
        <f t="shared" si="1"/>
        <v>17.422744808714206</v>
      </c>
      <c r="Q14" s="186">
        <f t="shared" si="1"/>
        <v>18.376375848815535</v>
      </c>
      <c r="R14" s="186">
        <f t="shared" si="1"/>
        <v>19.311259441517389</v>
      </c>
      <c r="S14" s="186">
        <f t="shared" si="1"/>
        <v>17.833355669171727</v>
      </c>
      <c r="T14" s="186">
        <f t="shared" si="3"/>
        <v>21.151350047466963</v>
      </c>
      <c r="U14" s="186">
        <f t="shared" si="3"/>
        <v>24.414627127354844</v>
      </c>
      <c r="V14" s="186">
        <f t="shared" si="3"/>
        <v>27.159940498229911</v>
      </c>
      <c r="X14" s="186">
        <f t="shared" ref="X14:X15" si="6">F14</f>
        <v>16.65350655721161</v>
      </c>
      <c r="Y14" s="186">
        <f t="shared" si="4"/>
        <v>17.422744808714206</v>
      </c>
      <c r="Z14" s="186">
        <f t="shared" si="4"/>
        <v>18.376375848815535</v>
      </c>
      <c r="AA14" s="186">
        <f t="shared" si="4"/>
        <v>19.311259441517389</v>
      </c>
      <c r="AB14" s="186">
        <f t="shared" si="4"/>
        <v>17.833355669171727</v>
      </c>
      <c r="AC14" s="7">
        <f>T14</f>
        <v>21.151350047466963</v>
      </c>
      <c r="AD14" s="186">
        <f t="shared" si="4"/>
        <v>24.414627127354844</v>
      </c>
      <c r="AE14" s="186">
        <f t="shared" si="4"/>
        <v>27.159940498229911</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11.861738000000003</v>
      </c>
      <c r="J15" s="186" cm="1">
        <f t="array" ref="J15">INDEX(Drivers!$C$31:$AG$33,3,J$11)</f>
        <v>11.998316089840854</v>
      </c>
      <c r="K15" s="186" cm="1">
        <f t="array" ref="K15">INDEX(Drivers!$C$31:$AG$33,3,K$11)</f>
        <v>15.08325652541307</v>
      </c>
      <c r="L15" s="186" cm="1">
        <f t="array" ref="L15">INDEX(Drivers!$C$31:$AG$33,3,L$11)</f>
        <v>21.366706689563987</v>
      </c>
      <c r="M15" s="186" cm="1">
        <f t="array" ref="M15">INDEX(Drivers!$C$31:$AG$33,3,M$11)</f>
        <v>27.533171596874247</v>
      </c>
      <c r="N15" s="40"/>
      <c r="O15" s="186">
        <f t="shared" si="5"/>
        <v>12.420508234977223</v>
      </c>
      <c r="P15" s="186">
        <f t="shared" si="1"/>
        <v>13.343841341791148</v>
      </c>
      <c r="Q15" s="186">
        <f t="shared" si="1"/>
        <v>14.041748987467024</v>
      </c>
      <c r="R15" s="186">
        <f t="shared" si="1"/>
        <v>11.861738000000003</v>
      </c>
      <c r="S15" s="186">
        <f t="shared" si="1"/>
        <v>11.998316089840854</v>
      </c>
      <c r="T15" s="186">
        <f t="shared" si="3"/>
        <v>15.08325652541307</v>
      </c>
      <c r="U15" s="186">
        <f t="shared" si="3"/>
        <v>21.366706689563987</v>
      </c>
      <c r="V15" s="186">
        <f t="shared" si="3"/>
        <v>27.533171596874247</v>
      </c>
      <c r="X15" s="186">
        <f t="shared" si="6"/>
        <v>12.420508234977223</v>
      </c>
      <c r="Y15" s="186">
        <f t="shared" si="4"/>
        <v>13.343841341791148</v>
      </c>
      <c r="Z15" s="186">
        <f t="shared" si="4"/>
        <v>14.041748987467024</v>
      </c>
      <c r="AA15" s="186">
        <f t="shared" si="4"/>
        <v>11.861738000000003</v>
      </c>
      <c r="AB15" s="186">
        <f t="shared" si="4"/>
        <v>11.998316089840854</v>
      </c>
      <c r="AC15" s="7">
        <f>T15</f>
        <v>15.08325652541307</v>
      </c>
      <c r="AD15" s="186">
        <f t="shared" si="4"/>
        <v>21.366706689563987</v>
      </c>
      <c r="AE15" s="186">
        <f t="shared" si="4"/>
        <v>27.533171596874247</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58.171263068493161</v>
      </c>
      <c r="J16" s="3">
        <f t="shared" si="7"/>
        <v>59.991580449204278</v>
      </c>
      <c r="K16" s="3">
        <f t="shared" si="7"/>
        <v>65.956089999999989</v>
      </c>
      <c r="L16" s="3">
        <f>SUM(L13:L15)</f>
        <v>71.375305999999995</v>
      </c>
      <c r="M16" s="3">
        <f>SUM(M13:M15)</f>
        <v>75.517909000000003</v>
      </c>
      <c r="N16" s="40"/>
      <c r="O16" s="3">
        <f>SUM(O13:O15)</f>
        <v>54.750491457321118</v>
      </c>
      <c r="P16" s="3">
        <f t="shared" ref="P16:V16" si="8">SUM(P13:P15)</f>
        <v>56.521948041648095</v>
      </c>
      <c r="Q16" s="3">
        <f t="shared" si="8"/>
        <v>58.364834921819444</v>
      </c>
      <c r="R16" s="3">
        <f t="shared" si="8"/>
        <v>58.171263068493161</v>
      </c>
      <c r="S16" s="3">
        <f t="shared" si="8"/>
        <v>59.991580449204278</v>
      </c>
      <c r="T16" s="3">
        <f t="shared" si="8"/>
        <v>65.956089999999989</v>
      </c>
      <c r="U16" s="3">
        <f t="shared" si="8"/>
        <v>71.375305999999995</v>
      </c>
      <c r="V16" s="3">
        <f t="shared" si="8"/>
        <v>75.517909000000003</v>
      </c>
      <c r="X16" s="47">
        <f>SUM(X13:X15)</f>
        <v>54.750491457321118</v>
      </c>
      <c r="Y16" s="47">
        <f t="shared" ref="Y16:AE16" si="9">SUM(Y13:Y15)</f>
        <v>56.521948041648095</v>
      </c>
      <c r="Z16" s="47">
        <f t="shared" si="9"/>
        <v>58.364834921819444</v>
      </c>
      <c r="AA16" s="47">
        <f t="shared" si="9"/>
        <v>58.171263068493161</v>
      </c>
      <c r="AB16" s="47">
        <f t="shared" si="9"/>
        <v>59.991580449204278</v>
      </c>
      <c r="AC16" s="7">
        <f>T16</f>
        <v>65.956089999999989</v>
      </c>
      <c r="AD16" s="47">
        <f t="shared" si="9"/>
        <v>71.375305999999995</v>
      </c>
      <c r="AE16" s="47">
        <f t="shared" si="9"/>
        <v>75.517909000000003</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1.0480946012339905</v>
      </c>
      <c r="K21" s="10">
        <f>RES!G45</f>
        <v>1.1036142629035162</v>
      </c>
      <c r="L21" s="10">
        <f>RES!H45</f>
        <v>1.3713138002215168</v>
      </c>
      <c r="M21" s="10">
        <f>RES!I45</f>
        <v>1.7537660005404831</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0.41742521494722312</v>
      </c>
      <c r="K32" s="61">
        <f t="shared" si="40"/>
        <v>0.42295317651646341</v>
      </c>
      <c r="L32" s="61">
        <f t="shared" si="40"/>
        <v>0.44860171456696668</v>
      </c>
      <c r="M32" s="61">
        <f t="shared" si="40"/>
        <v>0.47987987875799337</v>
      </c>
      <c r="N32" s="42"/>
      <c r="O32" s="61">
        <f t="shared" si="44"/>
        <v>0.41283463855351005</v>
      </c>
      <c r="P32" s="61">
        <f t="shared" si="45"/>
        <v>0.41283463855351005</v>
      </c>
      <c r="Q32" s="61">
        <f t="shared" si="45"/>
        <v>0.41283463855351005</v>
      </c>
      <c r="R32" s="61">
        <f>Q32*(1+R21*(I21/F21-1))</f>
        <v>0.41206830801822453</v>
      </c>
      <c r="S32" s="61">
        <f>R32*(1+S21*(J21/G21-1))</f>
        <v>0.41742521494722312</v>
      </c>
      <c r="T32" s="46">
        <f>S32*(1+T21*(K21/J21-1))</f>
        <v>0.42295317651646341</v>
      </c>
      <c r="U32" s="46">
        <f t="shared" ref="U32:V32" si="53">T32*(1+U21*(L21/K21-1))</f>
        <v>0.44860171456696668</v>
      </c>
      <c r="V32" s="46">
        <f t="shared" si="53"/>
        <v>0.47987987875799337</v>
      </c>
      <c r="W32" s="229"/>
      <c r="X32" s="62">
        <f t="shared" si="47"/>
        <v>0.41283463855351005</v>
      </c>
      <c r="Y32" s="62">
        <f t="shared" si="48"/>
        <v>0.41283463855351005</v>
      </c>
      <c r="Z32" s="62">
        <f t="shared" si="49"/>
        <v>0.41283463855351005</v>
      </c>
      <c r="AA32" s="62">
        <f t="shared" si="50"/>
        <v>0.41206830801822453</v>
      </c>
      <c r="AB32" s="62">
        <f t="shared" si="51"/>
        <v>0.41742521494722312</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12.82097523638325</v>
      </c>
      <c r="J45" s="186">
        <f t="shared" si="92"/>
        <v>12.831915433908602</v>
      </c>
      <c r="K45" s="186">
        <f t="shared" si="92"/>
        <v>12.864757148672254</v>
      </c>
      <c r="L45" s="186">
        <f t="shared" si="92"/>
        <v>12.949603846916968</v>
      </c>
      <c r="M45" s="186">
        <f>SUMPRODUCT(M41:M44,M54:M57)/SUM(M54:M57)</f>
        <v>13.0126934319096</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143.02315362152297</v>
      </c>
      <c r="K47" s="73">
        <f t="shared" si="93"/>
        <v>168.95451025724017</v>
      </c>
      <c r="L47" s="73">
        <f t="shared" si="93"/>
        <v>223.48594262322362</v>
      </c>
      <c r="M47" s="73">
        <f t="shared" si="93"/>
        <v>301.06517964356573</v>
      </c>
      <c r="N47" s="42"/>
      <c r="O47" s="305">
        <f>FTRA!G7</f>
        <v>145.137</v>
      </c>
      <c r="P47" s="305">
        <f>FTRA!H7</f>
        <v>148.477</v>
      </c>
      <c r="Q47" s="305">
        <f>FTRA!I7</f>
        <v>150.78899999999999</v>
      </c>
      <c r="R47" s="305">
        <f>FTRA!J7</f>
        <v>140.006</v>
      </c>
      <c r="S47" s="305">
        <f>FTRA!K7</f>
        <v>143.02315362152297</v>
      </c>
      <c r="T47" s="287">
        <f>FTRA!L7</f>
        <v>168.95451025724017</v>
      </c>
      <c r="U47" s="287">
        <f>FTRA!M7</f>
        <v>223.48594262322362</v>
      </c>
      <c r="V47" s="287">
        <f>FTRA!N7</f>
        <v>301.06517964356573</v>
      </c>
      <c r="W47" s="229"/>
      <c r="X47" s="186">
        <f>FTRA!G7</f>
        <v>145.137</v>
      </c>
      <c r="Y47" s="186">
        <f>FTRA!H7</f>
        <v>148.477</v>
      </c>
      <c r="Z47" s="186">
        <f>FTRA!I7</f>
        <v>150.78899999999999</v>
      </c>
      <c r="AA47" s="186">
        <f>FTRA!J7</f>
        <v>140.006</v>
      </c>
      <c r="AB47" s="186">
        <f>FTRA!K7</f>
        <v>143.02315362152297</v>
      </c>
      <c r="AC47" s="186">
        <f>FTRA!L7</f>
        <v>168.95451025724017</v>
      </c>
      <c r="AD47" s="186">
        <f>FTRA!M7</f>
        <v>223.48594262322362</v>
      </c>
      <c r="AE47" s="186">
        <f>FTRA!N7</f>
        <v>301.06517964356573</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0.51971311368661144</v>
      </c>
      <c r="K49" s="73">
        <f t="shared" si="93"/>
        <v>0.56682739468942689</v>
      </c>
      <c r="L49" s="73">
        <f t="shared" si="93"/>
        <v>0.65830145385964811</v>
      </c>
      <c r="M49" s="73">
        <f t="shared" si="93"/>
        <v>0.77256037305689174</v>
      </c>
      <c r="N49" s="42"/>
      <c r="O49" s="24">
        <f>E49*(1+(O48*(O47/E47-1)))</f>
        <v>0.52310039361040328</v>
      </c>
      <c r="P49" s="24">
        <f t="shared" ref="P49:V49" si="97">F49*(1+(P48*(P47/F47-1)))</f>
        <v>0.52911938020465121</v>
      </c>
      <c r="Q49" s="24">
        <f t="shared" si="97"/>
        <v>0.53323895430378154</v>
      </c>
      <c r="R49" s="73">
        <f t="shared" si="97"/>
        <v>0.51417285649738431</v>
      </c>
      <c r="S49" s="73">
        <f t="shared" si="97"/>
        <v>0.51971311368661144</v>
      </c>
      <c r="T49" s="46">
        <f t="shared" si="97"/>
        <v>0.56682739468942689</v>
      </c>
      <c r="U49" s="46">
        <f t="shared" si="97"/>
        <v>0.65830145385964811</v>
      </c>
      <c r="V49" s="46">
        <f t="shared" si="97"/>
        <v>0.77256037305689174</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0.51971311368661144</v>
      </c>
      <c r="AC49" s="46">
        <f>AA49*(1+(AC48*(AC47/AA47-1)))</f>
        <v>0.56732964338619263</v>
      </c>
      <c r="AD49" s="46">
        <f>AC49*(1+(AD48*(AD47/AC47-1)))</f>
        <v>0.64057373265123418</v>
      </c>
      <c r="AE49" s="46">
        <f>AD49*(1+(AE48*(AE47/AD47-1)))</f>
        <v>0.70728292364245937</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7.0161270347692541</v>
      </c>
      <c r="K50" s="73">
        <f t="shared" si="93"/>
        <v>7.6521698283072634</v>
      </c>
      <c r="L50" s="73">
        <f t="shared" si="93"/>
        <v>8.8870696271052498</v>
      </c>
      <c r="M50" s="73">
        <f t="shared" si="93"/>
        <v>10.429565036268038</v>
      </c>
      <c r="N50" s="42"/>
      <c r="O50" s="186">
        <f>O49*O44</f>
        <v>7.0618553137404447</v>
      </c>
      <c r="P50" s="186">
        <f t="shared" ref="P50:V50" si="104">P49*P44</f>
        <v>7.1431116327627917</v>
      </c>
      <c r="Q50" s="186">
        <f t="shared" si="104"/>
        <v>7.1987258831010505</v>
      </c>
      <c r="R50" s="73">
        <f t="shared" si="104"/>
        <v>6.9413335627146884</v>
      </c>
      <c r="S50" s="73">
        <f t="shared" si="104"/>
        <v>7.0161270347692541</v>
      </c>
      <c r="T50" s="46">
        <f t="shared" si="104"/>
        <v>7.6521698283072634</v>
      </c>
      <c r="U50" s="46">
        <f t="shared" si="104"/>
        <v>8.8870696271052498</v>
      </c>
      <c r="V50" s="46">
        <f t="shared" si="104"/>
        <v>10.429565036268038</v>
      </c>
      <c r="W50" s="229"/>
      <c r="X50" s="73">
        <f t="shared" si="98"/>
        <v>7.0618553137404447</v>
      </c>
      <c r="Y50" s="73">
        <f t="shared" si="99"/>
        <v>7.1431116327627917</v>
      </c>
      <c r="Z50" s="73">
        <f t="shared" si="100"/>
        <v>7.1987258831010505</v>
      </c>
      <c r="AA50" s="73">
        <f t="shared" si="101"/>
        <v>6.9413335627146884</v>
      </c>
      <c r="AB50" s="73">
        <f t="shared" si="102"/>
        <v>7.0161270347692541</v>
      </c>
      <c r="AC50" s="46">
        <f>AC49*AC44</f>
        <v>7.27600267642792</v>
      </c>
      <c r="AD50" s="46">
        <f>AD49*AD44</f>
        <v>7.8045902151894735</v>
      </c>
      <c r="AE50" s="46">
        <f>AE49*AE44</f>
        <v>8.1864904048823721</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9.8225778486769553</v>
      </c>
      <c r="K51" s="73">
        <f t="shared" si="93"/>
        <v>10.713037759630168</v>
      </c>
      <c r="L51" s="73">
        <f t="shared" si="93"/>
        <v>12.441897477947348</v>
      </c>
      <c r="M51" s="73">
        <f t="shared" si="93"/>
        <v>14.601391050775252</v>
      </c>
      <c r="N51" s="42"/>
      <c r="O51" s="186">
        <f>O50*O38</f>
        <v>9.8865974392366223</v>
      </c>
      <c r="P51" s="186">
        <f t="shared" ref="P51:V51" si="106">P50*P38</f>
        <v>10.000356285867907</v>
      </c>
      <c r="Q51" s="186">
        <f t="shared" si="106"/>
        <v>10.07821623634147</v>
      </c>
      <c r="R51" s="73">
        <f>R50*R38</f>
        <v>9.7178669878005639</v>
      </c>
      <c r="S51" s="73">
        <f t="shared" si="106"/>
        <v>9.8225778486769553</v>
      </c>
      <c r="T51" s="46">
        <f t="shared" si="106"/>
        <v>10.713037759630168</v>
      </c>
      <c r="U51" s="46">
        <f t="shared" si="106"/>
        <v>12.441897477947348</v>
      </c>
      <c r="V51" s="46">
        <f t="shared" si="106"/>
        <v>14.601391050775252</v>
      </c>
      <c r="W51" s="229"/>
      <c r="X51" s="73">
        <f t="shared" si="98"/>
        <v>9.8865974392366223</v>
      </c>
      <c r="Y51" s="73">
        <f t="shared" si="99"/>
        <v>10.000356285867907</v>
      </c>
      <c r="Z51" s="73">
        <f t="shared" si="100"/>
        <v>10.07821623634147</v>
      </c>
      <c r="AA51" s="73">
        <f t="shared" si="101"/>
        <v>9.7178669878005639</v>
      </c>
      <c r="AB51" s="73">
        <f t="shared" si="102"/>
        <v>9.8225778486769553</v>
      </c>
      <c r="AC51" s="46">
        <f>AC50*AC38</f>
        <v>10.186403746999087</v>
      </c>
      <c r="AD51" s="46">
        <f>AD50*AD38</f>
        <v>10.926426301265263</v>
      </c>
      <c r="AE51" s="46">
        <f>AE50*AE38</f>
        <v>11.46108656683532</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0.15079954345095847</v>
      </c>
      <c r="K54" s="61">
        <f t="shared" ref="K54:K59" si="115">IF($D$4,AC54,T54)</f>
        <v>0.14860741713559983</v>
      </c>
      <c r="L54" s="61">
        <f t="shared" ref="L54:L59" si="116">IF($D$4,AD54,U54)</f>
        <v>0.12796986091540583</v>
      </c>
      <c r="M54" s="61">
        <f t="shared" ref="M54:M58" si="117">IF($D$4,AE54,V54)</f>
        <v>0.10412398452447917</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0.15079954345095847</v>
      </c>
      <c r="T54" s="46">
        <f t="shared" si="119"/>
        <v>0.14860741713559983</v>
      </c>
      <c r="U54" s="46">
        <f t="shared" si="119"/>
        <v>0.12796986091540583</v>
      </c>
      <c r="V54" s="46">
        <f t="shared" si="119"/>
        <v>0.10412398452447917</v>
      </c>
      <c r="W54" s="229"/>
      <c r="X54" s="186">
        <f t="shared" ref="X54:AB56" si="120">X30*X25*X13</f>
        <v>0.1283823833256614</v>
      </c>
      <c r="Y54" s="186">
        <f t="shared" si="120"/>
        <v>0.12877680945571371</v>
      </c>
      <c r="Z54" s="186">
        <f t="shared" si="120"/>
        <v>0.12973355042768442</v>
      </c>
      <c r="AA54" s="186">
        <f t="shared" si="120"/>
        <v>0.13499132813487882</v>
      </c>
      <c r="AB54" s="186">
        <f t="shared" si="120"/>
        <v>0.15079954345095847</v>
      </c>
      <c r="AC54" s="46">
        <f t="shared" ref="AC54" si="121">AC30*AC25*AC13</f>
        <v>0.3529426156970496</v>
      </c>
      <c r="AD54" s="46">
        <f t="shared" ref="AD54:AE56" si="122">AD30*AD25*AD13</f>
        <v>0.2309855989523075</v>
      </c>
      <c r="AE54" s="46">
        <f t="shared" si="122"/>
        <v>0.17854660246335066</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2.9594752714298544</v>
      </c>
      <c r="K55" s="61">
        <f t="shared" si="115"/>
        <v>3.5101020012204174</v>
      </c>
      <c r="L55" s="61">
        <f t="shared" si="116"/>
        <v>4.0516483036051643</v>
      </c>
      <c r="M55" s="61">
        <f t="shared" si="117"/>
        <v>4.5072376600982622</v>
      </c>
      <c r="N55" s="42"/>
      <c r="O55" s="186">
        <f t="shared" si="118"/>
        <v>2.7636773332492934</v>
      </c>
      <c r="P55" s="186">
        <f t="shared" si="118"/>
        <v>2.8913337107360779</v>
      </c>
      <c r="Q55" s="186">
        <f t="shared" si="118"/>
        <v>3.0495903806306055</v>
      </c>
      <c r="R55" s="186">
        <f>R31*R26*R14</f>
        <v>3.2047358801985588</v>
      </c>
      <c r="S55" s="186">
        <f t="shared" ref="S55:V55" si="123">S31*S26*S14</f>
        <v>2.9594752714298544</v>
      </c>
      <c r="T55" s="46">
        <f t="shared" si="123"/>
        <v>3.5101020012204174</v>
      </c>
      <c r="U55" s="46">
        <f t="shared" si="123"/>
        <v>4.0516483036051643</v>
      </c>
      <c r="V55" s="46">
        <f t="shared" si="123"/>
        <v>4.5072376600982622</v>
      </c>
      <c r="W55" s="229"/>
      <c r="X55" s="186">
        <f t="shared" si="120"/>
        <v>2.7636773332492934</v>
      </c>
      <c r="Y55" s="186">
        <f t="shared" si="120"/>
        <v>2.8913337107360779</v>
      </c>
      <c r="Z55" s="186">
        <f t="shared" si="120"/>
        <v>3.0495903806306055</v>
      </c>
      <c r="AA55" s="186">
        <f t="shared" si="120"/>
        <v>3.2047358801985588</v>
      </c>
      <c r="AB55" s="186">
        <f t="shared" si="120"/>
        <v>2.9594752714298544</v>
      </c>
      <c r="AC55" s="46">
        <f t="shared" ref="AC55" si="124">AC31*AC26*AC14</f>
        <v>3.1678670561014259</v>
      </c>
      <c r="AD55" s="46">
        <f t="shared" si="122"/>
        <v>3.4737819643034764</v>
      </c>
      <c r="AE55" s="46">
        <f t="shared" si="122"/>
        <v>3.4876145821661386</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3.7543943802193493</v>
      </c>
      <c r="J56" s="61">
        <f t="shared" si="114"/>
        <v>3.8469923973287021</v>
      </c>
      <c r="K56" s="61">
        <f t="shared" si="115"/>
        <v>4.9001543242934833</v>
      </c>
      <c r="L56" s="61">
        <f t="shared" si="116"/>
        <v>7.3624247157785829</v>
      </c>
      <c r="M56" s="61">
        <f t="shared" si="117"/>
        <v>10.14871674747341</v>
      </c>
      <c r="N56" s="42"/>
      <c r="O56" s="186">
        <f t="shared" si="118"/>
        <v>3.9385634462472403</v>
      </c>
      <c r="P56" s="186">
        <f t="shared" si="118"/>
        <v>4.2313538823878662</v>
      </c>
      <c r="Q56" s="186">
        <f t="shared" si="118"/>
        <v>4.4526615366410756</v>
      </c>
      <c r="R56" s="186">
        <f t="shared" si="118"/>
        <v>3.7543943802193493</v>
      </c>
      <c r="S56" s="186">
        <f t="shared" ref="S56:V56" si="125">S32*S27*S15</f>
        <v>3.8469923973287021</v>
      </c>
      <c r="T56" s="46">
        <f t="shared" si="125"/>
        <v>4.9001543242934833</v>
      </c>
      <c r="U56" s="46">
        <f t="shared" si="125"/>
        <v>7.3624247157785829</v>
      </c>
      <c r="V56" s="46">
        <f t="shared" si="125"/>
        <v>10.14871674747341</v>
      </c>
      <c r="W56" s="229"/>
      <c r="X56" s="186">
        <f t="shared" si="120"/>
        <v>3.9385634462472403</v>
      </c>
      <c r="Y56" s="186">
        <f t="shared" si="120"/>
        <v>4.2313538823878662</v>
      </c>
      <c r="Z56" s="186">
        <f t="shared" si="120"/>
        <v>4.4526615366410756</v>
      </c>
      <c r="AA56" s="186">
        <f t="shared" si="120"/>
        <v>3.7543943802193493</v>
      </c>
      <c r="AB56" s="186">
        <f t="shared" si="120"/>
        <v>3.8469923973287021</v>
      </c>
      <c r="AC56" s="46">
        <f t="shared" ref="AC56" si="126">AC32*AC27*AC15</f>
        <v>4.5383283348659162</v>
      </c>
      <c r="AD56" s="46">
        <f t="shared" si="122"/>
        <v>6.1114971706275494</v>
      </c>
      <c r="AE56" s="46">
        <f t="shared" si="122"/>
        <v>7.486442608298117</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0.51971311368661144</v>
      </c>
      <c r="K57" s="61">
        <f t="shared" si="115"/>
        <v>0.56682739468942689</v>
      </c>
      <c r="L57" s="61">
        <f t="shared" si="116"/>
        <v>0.65830145385964811</v>
      </c>
      <c r="M57" s="61">
        <f t="shared" si="117"/>
        <v>0.77256037305689174</v>
      </c>
      <c r="N57" s="42"/>
      <c r="O57" s="186">
        <f>O49</f>
        <v>0.52310039361040328</v>
      </c>
      <c r="P57" s="186">
        <f t="shared" ref="P57:R57" si="127">P49</f>
        <v>0.52911938020465121</v>
      </c>
      <c r="Q57" s="186">
        <f t="shared" si="127"/>
        <v>0.53323895430378154</v>
      </c>
      <c r="R57" s="186">
        <f t="shared" si="127"/>
        <v>0.51417285649738431</v>
      </c>
      <c r="S57" s="186">
        <f>S49</f>
        <v>0.51971311368661144</v>
      </c>
      <c r="T57" s="46">
        <f t="shared" ref="T57:V57" si="128">T49</f>
        <v>0.56682739468942689</v>
      </c>
      <c r="U57" s="46">
        <f t="shared" si="128"/>
        <v>0.65830145385964811</v>
      </c>
      <c r="V57" s="46">
        <f t="shared" si="128"/>
        <v>0.77256037305689174</v>
      </c>
      <c r="W57" s="229"/>
      <c r="X57" s="186">
        <f>X49</f>
        <v>0.52310039361040328</v>
      </c>
      <c r="Y57" s="186">
        <f t="shared" ref="Y57:AB57" si="129">Y49</f>
        <v>0.52911938020465121</v>
      </c>
      <c r="Z57" s="186">
        <f t="shared" si="129"/>
        <v>0.53323895430378154</v>
      </c>
      <c r="AA57" s="186">
        <f t="shared" si="129"/>
        <v>0.51417285649738431</v>
      </c>
      <c r="AB57" s="186">
        <f t="shared" si="129"/>
        <v>0.51971311368661144</v>
      </c>
      <c r="AC57" s="46">
        <f t="shared" ref="AC57" si="130">AC49</f>
        <v>0.56732964338619263</v>
      </c>
      <c r="AD57" s="46">
        <f>AD49</f>
        <v>0.64057373265123418</v>
      </c>
      <c r="AE57" s="46">
        <f>AE49</f>
        <v>0.70728292364245937</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7.6082944450501708</v>
      </c>
      <c r="J58" s="61">
        <f t="shared" si="114"/>
        <v>7.4769803258961272</v>
      </c>
      <c r="K58" s="61">
        <f t="shared" si="115"/>
        <v>9.1256911373389258</v>
      </c>
      <c r="L58" s="61">
        <f t="shared" si="116"/>
        <v>12.200344334158801</v>
      </c>
      <c r="M58" s="61">
        <f t="shared" si="117"/>
        <v>15.532638765153044</v>
      </c>
      <c r="N58" s="42"/>
      <c r="O58" s="186">
        <f>SUM(O54:O57)</f>
        <v>7.3537235564325982</v>
      </c>
      <c r="P58" s="186">
        <f t="shared" ref="P58:R58" si="131">SUM(P54:P57)</f>
        <v>7.7805837827843094</v>
      </c>
      <c r="Q58" s="186">
        <f t="shared" si="131"/>
        <v>8.1652244220031474</v>
      </c>
      <c r="R58" s="186">
        <f t="shared" si="131"/>
        <v>7.6082944450501708</v>
      </c>
      <c r="S58" s="186">
        <f>SUM(S54:S57)</f>
        <v>7.4769803258961272</v>
      </c>
      <c r="T58" s="46">
        <f t="shared" ref="T58" si="132">SUM(T54:T57)</f>
        <v>9.1256911373389258</v>
      </c>
      <c r="U58" s="46">
        <f t="shared" ref="U58" si="133">SUM(U54:U57)</f>
        <v>12.200344334158801</v>
      </c>
      <c r="V58" s="46">
        <f>SUM(V54:V57)</f>
        <v>15.532638765153044</v>
      </c>
      <c r="W58" s="229"/>
      <c r="X58" s="186">
        <f>SUM(X54:X57)</f>
        <v>7.3537235564325982</v>
      </c>
      <c r="Y58" s="186">
        <f t="shared" ref="Y58:AC58" si="134">SUM(Y54:Y57)</f>
        <v>7.7805837827843094</v>
      </c>
      <c r="Z58" s="186">
        <f t="shared" si="134"/>
        <v>8.1652244220031474</v>
      </c>
      <c r="AA58" s="186">
        <f t="shared" si="134"/>
        <v>7.6082944450501708</v>
      </c>
      <c r="AB58" s="186">
        <f t="shared" si="134"/>
        <v>7.4769803258961272</v>
      </c>
      <c r="AC58" s="46">
        <f t="shared" si="134"/>
        <v>8.6264676500505839</v>
      </c>
      <c r="AD58" s="46">
        <f>SUM(AD54:AD57)</f>
        <v>10.456838466534567</v>
      </c>
      <c r="AE58" s="46">
        <f>SUM(AE54:AE57)</f>
        <v>11.859886716570067</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7.6457691653006954</v>
      </c>
      <c r="J59" s="61">
        <f t="shared" si="114"/>
        <v>8.0235038524077158</v>
      </c>
      <c r="K59" s="61">
        <f t="shared" si="115"/>
        <v>7.2275172375856833</v>
      </c>
      <c r="L59" s="61">
        <f t="shared" si="116"/>
        <v>5.8502697993663828</v>
      </c>
      <c r="M59" s="61">
        <f>IF($D$4,AE59,V59)</f>
        <v>4.8618853590686673</v>
      </c>
      <c r="N59" s="42"/>
      <c r="O59" s="47">
        <f>F16/O58</f>
        <v>7.4452746336145115</v>
      </c>
      <c r="P59" s="47">
        <f t="shared" ref="P59:R59" si="135">G16/P58</f>
        <v>7.2644867814046616</v>
      </c>
      <c r="Q59" s="47">
        <f t="shared" si="135"/>
        <v>7.1479768228465907</v>
      </c>
      <c r="R59" s="186">
        <f t="shared" si="135"/>
        <v>7.6457691653006954</v>
      </c>
      <c r="S59" s="186">
        <f>J16/S58</f>
        <v>8.0235038524077158</v>
      </c>
      <c r="T59" s="46">
        <f t="shared" ref="T59" si="136">K16/T58</f>
        <v>7.2275172375856833</v>
      </c>
      <c r="U59" s="46">
        <f t="shared" ref="U59" si="137">L16/U58</f>
        <v>5.8502697993663828</v>
      </c>
      <c r="V59" s="46">
        <f t="shared" ref="V59" si="138">M16/V58</f>
        <v>4.8618853590686673</v>
      </c>
      <c r="W59" s="229"/>
      <c r="X59" s="47">
        <f>X16/X58</f>
        <v>7.4452746336145115</v>
      </c>
      <c r="Y59" s="47">
        <f t="shared" ref="Y59:AC59" si="139">Y16/Y58</f>
        <v>7.2644867814046616</v>
      </c>
      <c r="Z59" s="47">
        <f t="shared" si="139"/>
        <v>7.1479768228465907</v>
      </c>
      <c r="AA59" s="47">
        <f t="shared" si="139"/>
        <v>7.6457691653006954</v>
      </c>
      <c r="AB59" s="47">
        <f t="shared" si="139"/>
        <v>8.0235038524077158</v>
      </c>
      <c r="AC59" s="46">
        <f t="shared" si="139"/>
        <v>7.645781874532763</v>
      </c>
      <c r="AD59" s="46">
        <f>AD16/AD58</f>
        <v>6.8257060896967285</v>
      </c>
      <c r="AE59" s="46">
        <f>AE16/AE58</f>
        <v>6.3675067734407609</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130.79128840802136</v>
      </c>
      <c r="J60" s="186">
        <f t="shared" si="140"/>
        <v>124.63382811237975</v>
      </c>
      <c r="K60" s="186">
        <f t="shared" si="140"/>
        <v>138.36009892852849</v>
      </c>
      <c r="L60" s="186">
        <f t="shared" si="140"/>
        <v>170.93228762001809</v>
      </c>
      <c r="M60" s="186">
        <f t="shared" si="140"/>
        <v>205.68152602256296</v>
      </c>
      <c r="N60" s="40"/>
      <c r="O60" s="186">
        <f>1000/O59</f>
        <v>134.31337985641542</v>
      </c>
      <c r="P60" s="186">
        <f t="shared" ref="P60:R60" si="141">1000/P59</f>
        <v>137.65597351760064</v>
      </c>
      <c r="Q60" s="186">
        <f t="shared" si="141"/>
        <v>139.89972614401438</v>
      </c>
      <c r="R60" s="186">
        <f t="shared" si="141"/>
        <v>130.79128840802136</v>
      </c>
      <c r="S60" s="186">
        <f>1000/S59</f>
        <v>124.63382811237975</v>
      </c>
      <c r="T60" s="186">
        <f t="shared" ref="T60" si="142">1000/T59</f>
        <v>138.36009892852849</v>
      </c>
      <c r="U60" s="186">
        <f t="shared" ref="U60" si="143">1000/U59</f>
        <v>170.93228762001809</v>
      </c>
      <c r="V60" s="186">
        <f t="shared" ref="V60" si="144">1000/V59</f>
        <v>205.68152602256296</v>
      </c>
      <c r="X60" s="186">
        <f>1000/X59</f>
        <v>134.31337985641542</v>
      </c>
      <c r="Y60" s="186">
        <f t="shared" ref="Y60:AC60" si="145">1000/Y59</f>
        <v>137.65597351760064</v>
      </c>
      <c r="Z60" s="186">
        <f t="shared" si="145"/>
        <v>139.89972614401438</v>
      </c>
      <c r="AA60" s="186">
        <f t="shared" si="145"/>
        <v>130.79128840802136</v>
      </c>
      <c r="AB60" s="186">
        <f t="shared" si="145"/>
        <v>124.63382811237975</v>
      </c>
      <c r="AC60" s="186">
        <f t="shared" si="145"/>
        <v>130.79107099966939</v>
      </c>
      <c r="AD60" s="186">
        <f>1000/AD59</f>
        <v>146.50498964634306</v>
      </c>
      <c r="AE60" s="186">
        <f>1000/AE59</f>
        <v>157.04733981140905</v>
      </c>
    </row>
    <row r="61" spans="1:47">
      <c r="A61" s="185" t="s">
        <v>16</v>
      </c>
      <c r="C61" s="228" t="s">
        <v>167</v>
      </c>
      <c r="E61" s="232">
        <f>E57/E58</f>
        <v>7.7131877744829089E-2</v>
      </c>
      <c r="F61" s="232">
        <f t="shared" si="110"/>
        <v>7.1134084603007172E-2</v>
      </c>
      <c r="G61" s="232">
        <f t="shared" ref="G61" si="146">IF($D$4,AA61,R61)</f>
        <v>6.7580567525471702E-2</v>
      </c>
      <c r="H61" s="232">
        <f t="shared" ref="H61:J61" si="147">IF($D$4,AC61,T61)</f>
        <v>6.2113366117573336E-2</v>
      </c>
      <c r="I61" s="232">
        <f t="shared" si="147"/>
        <v>5.3957612656596973E-2</v>
      </c>
      <c r="J61" s="232">
        <f t="shared" si="147"/>
        <v>4.97378703475745E-2</v>
      </c>
      <c r="K61" s="232">
        <f t="shared" ref="K61:M61" si="148">IF($D$4,AC61,T61)</f>
        <v>6.2113366117573336E-2</v>
      </c>
      <c r="L61" s="232">
        <f t="shared" si="148"/>
        <v>5.3957612656596973E-2</v>
      </c>
      <c r="M61" s="232">
        <f t="shared" si="148"/>
        <v>4.97378703475745E-2</v>
      </c>
      <c r="N61" s="40"/>
      <c r="O61" s="232">
        <f>O57/O58</f>
        <v>7.1134084603007172E-2</v>
      </c>
      <c r="P61" s="232">
        <f t="shared" ref="P61:R61" si="149">P57/P58</f>
        <v>6.8005100256796402E-2</v>
      </c>
      <c r="Q61" s="232">
        <f>Q57/Q58</f>
        <v>6.5306098980799823E-2</v>
      </c>
      <c r="R61" s="232">
        <f t="shared" si="149"/>
        <v>6.7580567525471702E-2</v>
      </c>
      <c r="S61" s="232">
        <f>S57/S58</f>
        <v>6.9508423325204224E-2</v>
      </c>
      <c r="T61" s="232">
        <f t="shared" ref="T61:V61" si="150">T57/T58</f>
        <v>6.2113366117573336E-2</v>
      </c>
      <c r="U61" s="232">
        <f t="shared" si="150"/>
        <v>5.3957612656596973E-2</v>
      </c>
      <c r="V61" s="232">
        <f t="shared" si="150"/>
        <v>4.97378703475745E-2</v>
      </c>
      <c r="W61" s="281"/>
      <c r="X61" s="232">
        <f>X57/X58</f>
        <v>7.1134084603007172E-2</v>
      </c>
      <c r="Y61" s="232">
        <f t="shared" ref="Y61:AB61" si="151">Y57/Y58</f>
        <v>6.8005100256796402E-2</v>
      </c>
      <c r="Z61" s="232">
        <f t="shared" si="151"/>
        <v>6.5306098980799823E-2</v>
      </c>
      <c r="AA61" s="232">
        <f t="shared" si="151"/>
        <v>6.7580567525471702E-2</v>
      </c>
      <c r="AB61" s="232">
        <f t="shared" si="151"/>
        <v>6.9508423325204224E-2</v>
      </c>
      <c r="AC61" s="232">
        <f t="shared" ref="AC61" si="152">AC57/AC58</f>
        <v>6.5766159035311036E-2</v>
      </c>
      <c r="AD61" s="232">
        <f>AD57/AD58</f>
        <v>6.1258834082718941E-2</v>
      </c>
      <c r="AE61" s="232">
        <f>AE57/AE58</f>
        <v>5.9636566566380222E-2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0.60319817380383389</v>
      </c>
      <c r="K75" s="61">
        <f t="shared" si="186"/>
        <v>0.59442966854239931</v>
      </c>
      <c r="L75" s="61">
        <f t="shared" si="186"/>
        <v>0.5118794436616233</v>
      </c>
      <c r="M75" s="61">
        <f t="shared" si="186"/>
        <v>0.41649593809791668</v>
      </c>
      <c r="N75" s="40"/>
      <c r="O75" s="186">
        <f t="shared" ref="O75:V75" si="187">O25*O13</f>
        <v>0.51352953330264561</v>
      </c>
      <c r="P75" s="186">
        <f t="shared" si="187"/>
        <v>0.51510723782285484</v>
      </c>
      <c r="Q75" s="186">
        <f>Q25*Q13</f>
        <v>0.51893420171073767</v>
      </c>
      <c r="R75" s="186">
        <f t="shared" si="187"/>
        <v>0.5399653125395153</v>
      </c>
      <c r="S75" s="186">
        <f t="shared" si="187"/>
        <v>0.60319817380383389</v>
      </c>
      <c r="T75" s="186">
        <f t="shared" si="187"/>
        <v>0.59442966854239931</v>
      </c>
      <c r="U75" s="186">
        <f t="shared" si="187"/>
        <v>0.5118794436616233</v>
      </c>
      <c r="V75" s="186">
        <f t="shared" si="187"/>
        <v>0.41649593809791668</v>
      </c>
      <c r="X75" s="186">
        <f>O75</f>
        <v>0.51352953330264561</v>
      </c>
      <c r="Y75" s="186">
        <f t="shared" ref="Y75:AB75" si="188">P75</f>
        <v>0.51510723782285484</v>
      </c>
      <c r="Z75" s="186">
        <f t="shared" si="188"/>
        <v>0.51893420171073767</v>
      </c>
      <c r="AA75" s="186">
        <f t="shared" si="188"/>
        <v>0.5399653125395153</v>
      </c>
      <c r="AB75" s="186">
        <f t="shared" si="188"/>
        <v>0.60319817380383389</v>
      </c>
      <c r="AC75" s="186">
        <f>AC25*AC13</f>
        <v>1.4860741713559984</v>
      </c>
      <c r="AD75" s="186">
        <f>AD25*AD13</f>
        <v>1.0237588873232466</v>
      </c>
      <c r="AE75" s="186">
        <f>AE25*AE13</f>
        <v>0.83299187619583337</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9.4516785046610163</v>
      </c>
      <c r="K81" s="186">
        <f t="shared" ref="K81:K84" si="216">IF($D$4,AC81,T81)</f>
        <v>11.210215525157491</v>
      </c>
      <c r="L81" s="186">
        <f t="shared" ref="L81:L84" si="217">IF($D$4,AD81,U81)</f>
        <v>12.939752377498069</v>
      </c>
      <c r="M81" s="186">
        <f t="shared" ref="M81:M84" si="218">IF($D$4,AE81,V81)</f>
        <v>14.394768464061853</v>
      </c>
      <c r="N81" s="40"/>
      <c r="O81" s="186">
        <f>O$26*O$14</f>
        <v>8.826358475322154</v>
      </c>
      <c r="P81" s="186">
        <f t="shared" ref="P81:V81" si="219">P$26*P$14</f>
        <v>9.2340547486185294</v>
      </c>
      <c r="Q81" s="186">
        <f t="shared" si="219"/>
        <v>9.7394791998722337</v>
      </c>
      <c r="R81" s="186">
        <f t="shared" si="219"/>
        <v>10.234967504004217</v>
      </c>
      <c r="S81" s="186">
        <f t="shared" si="219"/>
        <v>9.4516785046610163</v>
      </c>
      <c r="T81" s="291">
        <f t="shared" si="219"/>
        <v>11.210215525157491</v>
      </c>
      <c r="U81" s="291">
        <f t="shared" si="219"/>
        <v>12.939752377498069</v>
      </c>
      <c r="V81" s="291">
        <f t="shared" si="219"/>
        <v>14.394768464061853</v>
      </c>
      <c r="X81" s="62">
        <f t="shared" si="201"/>
        <v>8.826358475322154</v>
      </c>
      <c r="Y81" s="62">
        <f t="shared" si="202"/>
        <v>9.2340547486185294</v>
      </c>
      <c r="Z81" s="62">
        <f t="shared" si="203"/>
        <v>9.7394791998722337</v>
      </c>
      <c r="AA81" s="62">
        <f t="shared" si="204"/>
        <v>10.234967504004217</v>
      </c>
      <c r="AB81" s="62">
        <f t="shared" si="205"/>
        <v>9.4516785046610163</v>
      </c>
      <c r="AC81" s="186">
        <f>AC$26*AC$14</f>
        <v>10.649704748899614</v>
      </c>
      <c r="AD81" s="186">
        <f>AD$26*AD$14</f>
        <v>11.678126520692004</v>
      </c>
      <c r="AE81" s="186">
        <f>AE$26*AE$14</f>
        <v>12.341714611875028</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9.1110971340540559</v>
      </c>
      <c r="J86" s="186">
        <f t="shared" ref="J86:J89" si="233">IF($D$4,AB86,S86)</f>
        <v>9.2160038722507309</v>
      </c>
      <c r="K86" s="186">
        <f t="shared" ref="K86:K89" si="234">IF($D$4,AC86,T86)</f>
        <v>11.585571633844308</v>
      </c>
      <c r="L86" s="186">
        <f t="shared" ref="L86:L89" si="235">IF($D$4,AD86,U86)</f>
        <v>16.411940651821851</v>
      </c>
      <c r="M86" s="186">
        <f t="shared" ref="M86:M89" si="236">IF($D$4,AE86,V86)</f>
        <v>21.148452345490973</v>
      </c>
      <c r="N86" s="40"/>
      <c r="O86" s="186">
        <f>O$27*O$15</f>
        <v>9.5402930821095318</v>
      </c>
      <c r="P86" s="186">
        <f t="shared" ref="P86:V86" si="237">P$27*P$15</f>
        <v>10.249512727937956</v>
      </c>
      <c r="Q86" s="186">
        <f t="shared" si="237"/>
        <v>10.785581249292237</v>
      </c>
      <c r="R86" s="186">
        <f t="shared" si="237"/>
        <v>9.1110971340540559</v>
      </c>
      <c r="S86" s="186">
        <f t="shared" si="237"/>
        <v>9.2160038722507309</v>
      </c>
      <c r="T86" s="291">
        <f t="shared" si="237"/>
        <v>11.585571633844308</v>
      </c>
      <c r="U86" s="291">
        <f t="shared" si="237"/>
        <v>16.411940651821851</v>
      </c>
      <c r="V86" s="291">
        <f t="shared" si="237"/>
        <v>21.148452345490973</v>
      </c>
      <c r="X86" s="62">
        <f t="shared" si="201"/>
        <v>9.5402930821095318</v>
      </c>
      <c r="Y86" s="62">
        <f t="shared" si="202"/>
        <v>10.249512727937956</v>
      </c>
      <c r="Z86" s="62">
        <f t="shared" si="203"/>
        <v>10.785581249292237</v>
      </c>
      <c r="AA86" s="62">
        <f t="shared" si="204"/>
        <v>9.1110971340540559</v>
      </c>
      <c r="AB86" s="62">
        <f t="shared" si="205"/>
        <v>9.2160038722507309</v>
      </c>
      <c r="AC86" s="186">
        <f>AC$27*AC$15</f>
        <v>11.295932342998199</v>
      </c>
      <c r="AD86" s="186">
        <f>AD$27*AD$15</f>
        <v>15.601601082138144</v>
      </c>
      <c r="AE86" s="186">
        <f>AE$27*AE$15</f>
        <v>19.601641323159047</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0.70465943040265833</v>
      </c>
      <c r="K87" s="62">
        <f t="shared" si="234"/>
        <v>0.71399123430712808</v>
      </c>
      <c r="L87" s="62">
        <f t="shared" si="235"/>
        <v>0.75728877256344473</v>
      </c>
      <c r="M87" s="62">
        <f t="shared" si="236"/>
        <v>0.81008973564296638</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0.70465943040265833</v>
      </c>
      <c r="T87" s="289">
        <f t="shared" si="239"/>
        <v>0.71399123430712808</v>
      </c>
      <c r="U87" s="289">
        <f t="shared" si="239"/>
        <v>0.75728877256344473</v>
      </c>
      <c r="V87" s="289">
        <f>V$43*1000*V$37*V$32/V$67/V$64</f>
        <v>0.81008973564296638</v>
      </c>
      <c r="W87" s="240"/>
      <c r="X87" s="62">
        <f t="shared" si="201"/>
        <v>0.69691003522723105</v>
      </c>
      <c r="Y87" s="62">
        <f t="shared" si="202"/>
        <v>0.69691003522723105</v>
      </c>
      <c r="Z87" s="62">
        <f t="shared" si="203"/>
        <v>0.69691003522723105</v>
      </c>
      <c r="AA87" s="62">
        <f t="shared" si="204"/>
        <v>0.69561638544480764</v>
      </c>
      <c r="AB87" s="62">
        <f t="shared" si="205"/>
        <v>0.70465943040265833</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0.28534056959734166</v>
      </c>
      <c r="K90" s="33">
        <f t="shared" si="240"/>
        <v>0.25100876569287189</v>
      </c>
      <c r="L90" s="33">
        <f t="shared" si="240"/>
        <v>0.20271122743655523</v>
      </c>
      <c r="M90" s="33">
        <f t="shared" si="240"/>
        <v>0.14491026435703358</v>
      </c>
      <c r="N90" s="241"/>
      <c r="O90" s="33">
        <f t="shared" ref="O90:V90" si="241">1-SUM(O87:O89)</f>
        <v>0.29308996477276894</v>
      </c>
      <c r="P90" s="33">
        <f t="shared" si="241"/>
        <v>0.29308996477276894</v>
      </c>
      <c r="Q90" s="33">
        <f t="shared" si="241"/>
        <v>0.29308996477276894</v>
      </c>
      <c r="R90" s="33">
        <f t="shared" si="241"/>
        <v>0.29438361455519235</v>
      </c>
      <c r="S90" s="33">
        <f t="shared" si="241"/>
        <v>0.28534056959734166</v>
      </c>
      <c r="T90" s="33">
        <f t="shared" si="241"/>
        <v>0.25100876569287189</v>
      </c>
      <c r="U90" s="33">
        <f t="shared" si="241"/>
        <v>0.20271122743655523</v>
      </c>
      <c r="V90" s="33">
        <f t="shared" si="241"/>
        <v>0.14491026435703358</v>
      </c>
      <c r="W90" s="240"/>
      <c r="X90" s="62">
        <f t="shared" si="201"/>
        <v>0.29308996477276894</v>
      </c>
      <c r="Y90" s="62">
        <f t="shared" si="202"/>
        <v>0.29308996477276894</v>
      </c>
      <c r="Z90" s="62">
        <f t="shared" si="203"/>
        <v>0.29308996477276894</v>
      </c>
      <c r="AA90" s="62">
        <f t="shared" si="204"/>
        <v>0.29438361455519235</v>
      </c>
      <c r="AB90" s="62">
        <f t="shared" si="205"/>
        <v>0.28534056959734166</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29.556710516387856</v>
      </c>
      <c r="K93" s="186">
        <f t="shared" ref="K93:K95" si="248">IF($D$4,AC93,T93)</f>
        <v>29.127053758577567</v>
      </c>
      <c r="L93" s="186">
        <f t="shared" ref="L93:L95" si="249">IF($D$4,AD93,U93)</f>
        <v>25.08209273941954</v>
      </c>
      <c r="M93" s="186">
        <f t="shared" ref="M93:M95" si="250">IF($D$4,AE93,V93)</f>
        <v>20.408300966797917</v>
      </c>
      <c r="N93" s="40"/>
      <c r="O93" s="186">
        <f>(1-O$25)*O$13</f>
        <v>25.162947131829636</v>
      </c>
      <c r="P93" s="186">
        <f>(1-P$25)*P$13</f>
        <v>25.240254653319884</v>
      </c>
      <c r="Q93" s="186">
        <f t="shared" ref="Q93:V93" si="251">(1-Q$25)*Q$13</f>
        <v>25.427775883826147</v>
      </c>
      <c r="R93" s="186">
        <f t="shared" si="251"/>
        <v>26.458300314436251</v>
      </c>
      <c r="S93" s="186">
        <f t="shared" si="251"/>
        <v>29.556710516387856</v>
      </c>
      <c r="T93" s="186">
        <f t="shared" si="251"/>
        <v>29.127053758577567</v>
      </c>
      <c r="U93" s="186">
        <f t="shared" si="251"/>
        <v>25.08209273941954</v>
      </c>
      <c r="V93" s="186">
        <f t="shared" si="251"/>
        <v>20.408300966797917</v>
      </c>
      <c r="X93" s="186">
        <f>O93</f>
        <v>25.162947131829636</v>
      </c>
      <c r="Y93" s="186">
        <f t="shared" ref="Y93:AB93" si="252">P93</f>
        <v>25.240254653319884</v>
      </c>
      <c r="Z93" s="186">
        <f t="shared" si="252"/>
        <v>25.427775883826147</v>
      </c>
      <c r="AA93" s="186">
        <f t="shared" si="252"/>
        <v>26.458300314436251</v>
      </c>
      <c r="AB93" s="186">
        <f t="shared" si="252"/>
        <v>29.556710516387856</v>
      </c>
      <c r="AC93" s="186">
        <f>(1-AC$25)*AC$13</f>
        <v>28.235409255763969</v>
      </c>
      <c r="AD93" s="186">
        <f>(1-AD$25)*AD$13</f>
        <v>24.570213295757917</v>
      </c>
      <c r="AE93" s="186">
        <f>(1-AE$25)*AE$13</f>
        <v>19.9918050287</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8.3816771645107107</v>
      </c>
      <c r="K97" s="186">
        <f t="shared" ref="K97:K99" si="266">IF($D$4,AC97,T97)</f>
        <v>9.941134522309472</v>
      </c>
      <c r="L97" s="186">
        <f t="shared" ref="L97:L99" si="267">IF($D$4,AD97,U97)</f>
        <v>11.474874749856776</v>
      </c>
      <c r="M97" s="186">
        <f t="shared" ref="M97:M99" si="268">IF($D$4,AE97,V97)</f>
        <v>12.765172034168058</v>
      </c>
      <c r="N97" s="40"/>
      <c r="O97" s="186">
        <f>(1-O$26)*O$14</f>
        <v>7.8271480818894563</v>
      </c>
      <c r="P97" s="186">
        <f t="shared" ref="P97:V97" si="269">(1-P$26)*P$14</f>
        <v>8.1886900600956771</v>
      </c>
      <c r="Q97" s="186">
        <f t="shared" si="269"/>
        <v>8.636896648943301</v>
      </c>
      <c r="R97" s="186">
        <f t="shared" si="269"/>
        <v>9.0762919375131723</v>
      </c>
      <c r="S97" s="186">
        <f t="shared" si="269"/>
        <v>8.3816771645107107</v>
      </c>
      <c r="T97" s="186">
        <f t="shared" si="269"/>
        <v>9.941134522309472</v>
      </c>
      <c r="U97" s="186">
        <f t="shared" si="269"/>
        <v>11.474874749856776</v>
      </c>
      <c r="V97" s="186">
        <f t="shared" si="269"/>
        <v>12.765172034168058</v>
      </c>
      <c r="X97" s="186">
        <f t="shared" si="253"/>
        <v>7.8271480818894563</v>
      </c>
      <c r="Y97" s="186">
        <f t="shared" si="254"/>
        <v>8.1886900600956771</v>
      </c>
      <c r="Z97" s="186">
        <f t="shared" si="255"/>
        <v>8.636896648943301</v>
      </c>
      <c r="AA97" s="186">
        <f t="shared" si="256"/>
        <v>9.0762919375131723</v>
      </c>
      <c r="AB97" s="186">
        <f t="shared" si="257"/>
        <v>8.3816771645107107</v>
      </c>
      <c r="AC97" s="186">
        <f>(1-AC$26)*AC$14</f>
        <v>10.501645298567349</v>
      </c>
      <c r="AD97" s="186">
        <f>(1-AD$26)*AD$14</f>
        <v>12.73650060666284</v>
      </c>
      <c r="AE97" s="186">
        <f>(1-AE$26)*AE$14</f>
        <v>14.818225886354883</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2.7506408659459476</v>
      </c>
      <c r="J101" s="186">
        <f t="shared" ref="J101:J103" si="278">IF($D$4,AB101,S101)</f>
        <v>2.7823122175901234</v>
      </c>
      <c r="K101" s="186">
        <f t="shared" ref="K101:K103" si="279">IF($D$4,AC101,T101)</f>
        <v>3.4976848915687615</v>
      </c>
      <c r="L101" s="186">
        <f t="shared" ref="L101:L103" si="280">IF($D$4,AD101,U101)</f>
        <v>4.9547660377421368</v>
      </c>
      <c r="M101" s="186">
        <f t="shared" ref="M101:M103" si="281">IF($D$4,AE101,V101)</f>
        <v>6.3847192513832738</v>
      </c>
      <c r="N101" s="40"/>
      <c r="O101" s="186">
        <f>(1-O$27)*O$15</f>
        <v>2.880215152867692</v>
      </c>
      <c r="P101" s="186">
        <f t="shared" ref="P101:V101" si="282">(1-P$27)*P$15</f>
        <v>3.0943286138531914</v>
      </c>
      <c r="Q101" s="186">
        <f t="shared" si="282"/>
        <v>3.2561677381747867</v>
      </c>
      <c r="R101" s="186">
        <f t="shared" si="282"/>
        <v>2.7506408659459476</v>
      </c>
      <c r="S101" s="186">
        <f t="shared" si="282"/>
        <v>2.7823122175901234</v>
      </c>
      <c r="T101" s="186">
        <f t="shared" si="282"/>
        <v>3.4976848915687615</v>
      </c>
      <c r="U101" s="186">
        <f t="shared" si="282"/>
        <v>4.9547660377421368</v>
      </c>
      <c r="V101" s="186">
        <f t="shared" si="282"/>
        <v>6.3847192513832738</v>
      </c>
      <c r="X101" s="186">
        <f t="shared" si="253"/>
        <v>2.880215152867692</v>
      </c>
      <c r="Y101" s="186">
        <f t="shared" si="254"/>
        <v>3.0943286138531914</v>
      </c>
      <c r="Z101" s="186">
        <f t="shared" si="255"/>
        <v>3.2561677381747867</v>
      </c>
      <c r="AA101" s="186">
        <f t="shared" si="256"/>
        <v>2.7506408659459476</v>
      </c>
      <c r="AB101" s="186">
        <f t="shared" si="257"/>
        <v>2.7823122175901234</v>
      </c>
      <c r="AC101" s="186">
        <f>(1-AC$27)*AC$15</f>
        <v>3.7873241824148702</v>
      </c>
      <c r="AD101" s="186">
        <f>(1-AD$27)*AD$15</f>
        <v>5.7651056074258422</v>
      </c>
      <c r="AE101" s="186">
        <f>(1-AE$27)*AE$15</f>
        <v>7.9315302737152003</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1.1136876572629901</v>
      </c>
      <c r="K107" s="186">
        <f t="shared" ref="K107:K108" si="293">IF($D$4,AC107,T107)</f>
        <v>1.097498324293489</v>
      </c>
      <c r="L107" s="186">
        <f t="shared" ref="L107:L108" si="294">IF($D$4,AD107,U107)</f>
        <v>0.94508545146555722</v>
      </c>
      <c r="M107" s="186">
        <f t="shared" ref="M107:M108" si="295">IF($D$4,AE107,V107)</f>
        <v>0.76897843147427647</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1.1136876572629901</v>
      </c>
      <c r="T107" s="303">
        <f t="shared" si="296"/>
        <v>1.097498324293489</v>
      </c>
      <c r="U107" s="303">
        <f t="shared" si="296"/>
        <v>0.94508545146555722</v>
      </c>
      <c r="V107" s="303">
        <f t="shared" si="296"/>
        <v>0.76897843147427647</v>
      </c>
      <c r="X107" s="186">
        <f>O107</f>
        <v>0.94813201981803652</v>
      </c>
      <c r="Y107" s="186">
        <f t="shared" ref="Y107:AB107" si="297">P107</f>
        <v>0.95104494317767596</v>
      </c>
      <c r="Z107" s="186">
        <f t="shared" si="297"/>
        <v>0.95811068480591965</v>
      </c>
      <c r="AA107" s="186">
        <f t="shared" si="297"/>
        <v>0.99694052475857964</v>
      </c>
      <c r="AB107" s="186">
        <f t="shared" si="297"/>
        <v>1.1136876572629901</v>
      </c>
      <c r="AC107" s="303">
        <f t="shared" ref="AC107:AE109" si="298">AC25*AC13*AC30*AC41</f>
        <v>2.4762305941871845</v>
      </c>
      <c r="AD107" s="303">
        <f t="shared" si="298"/>
        <v>1.5395560140055358</v>
      </c>
      <c r="AE107" s="303">
        <f t="shared" si="298"/>
        <v>1.1305396180845455</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36.533620012683585</v>
      </c>
      <c r="K108" s="186">
        <f t="shared" si="293"/>
        <v>43.330901919106104</v>
      </c>
      <c r="L108" s="186">
        <f t="shared" si="294"/>
        <v>50.016089331075705</v>
      </c>
      <c r="M108" s="186">
        <f t="shared" si="295"/>
        <v>55.640170259415498</v>
      </c>
      <c r="N108" s="40"/>
      <c r="O108" s="186">
        <f t="shared" si="296"/>
        <v>34.116567387912205</v>
      </c>
      <c r="P108" s="186">
        <f t="shared" si="296"/>
        <v>35.69243782424283</v>
      </c>
      <c r="Q108" s="186">
        <f t="shared" si="296"/>
        <v>37.646057473717377</v>
      </c>
      <c r="R108" s="186">
        <f t="shared" si="296"/>
        <v>39.561270884220072</v>
      </c>
      <c r="S108" s="186">
        <f t="shared" si="296"/>
        <v>36.533620012683585</v>
      </c>
      <c r="T108" s="303">
        <f t="shared" si="296"/>
        <v>43.330901919106104</v>
      </c>
      <c r="U108" s="303">
        <f t="shared" si="296"/>
        <v>50.016089331075705</v>
      </c>
      <c r="V108" s="303">
        <f t="shared" si="296"/>
        <v>55.640170259415498</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36.533620012683585</v>
      </c>
      <c r="AC108" s="303">
        <f t="shared" si="298"/>
        <v>37.150832032893575</v>
      </c>
      <c r="AD108" s="303">
        <f t="shared" si="298"/>
        <v>38.701496492683482</v>
      </c>
      <c r="AE108" s="303">
        <f t="shared" si="298"/>
        <v>36.912825750498271</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50.04620969940715</v>
      </c>
      <c r="J109" s="186">
        <f t="shared" ref="J109:J111" si="308">IF($D$4,AB109,S109)</f>
        <v>51.280544538181658</v>
      </c>
      <c r="K109" s="186">
        <f t="shared" ref="K109:K111" si="309">IF($D$4,AC109,T109)</f>
        <v>65.31923022394912</v>
      </c>
      <c r="L109" s="186">
        <f t="shared" ref="L109:L111" si="310">IF($D$4,AD109,U109)</f>
        <v>98.141381513687918</v>
      </c>
      <c r="M109" s="186">
        <f t="shared" ref="M109:M111" si="311">IF($D$4,AE109,V109)</f>
        <v>135.28275271237365</v>
      </c>
      <c r="N109" s="40"/>
      <c r="O109" s="186">
        <f t="shared" si="296"/>
        <v>52.501189854698488</v>
      </c>
      <c r="P109" s="186">
        <f t="shared" si="296"/>
        <v>56.404096710269307</v>
      </c>
      <c r="Q109" s="186">
        <f t="shared" si="296"/>
        <v>59.354135558397175</v>
      </c>
      <c r="R109" s="186">
        <f t="shared" si="296"/>
        <v>50.04620969940715</v>
      </c>
      <c r="S109" s="186">
        <f t="shared" si="296"/>
        <v>51.280544538181658</v>
      </c>
      <c r="T109" s="303">
        <f t="shared" si="296"/>
        <v>65.31923022394912</v>
      </c>
      <c r="U109" s="303">
        <f t="shared" si="296"/>
        <v>98.141381513687918</v>
      </c>
      <c r="V109" s="303">
        <f t="shared" si="296"/>
        <v>135.28275271237365</v>
      </c>
      <c r="X109" s="186">
        <f t="shared" si="299"/>
        <v>52.501189854698488</v>
      </c>
      <c r="Y109" s="186">
        <f t="shared" si="300"/>
        <v>56.404096710269307</v>
      </c>
      <c r="Z109" s="186">
        <f t="shared" si="301"/>
        <v>59.354135558397175</v>
      </c>
      <c r="AA109" s="186">
        <f t="shared" si="302"/>
        <v>50.04620969940715</v>
      </c>
      <c r="AB109" s="186">
        <f t="shared" si="303"/>
        <v>51.280544538181658</v>
      </c>
      <c r="AC109" s="303">
        <f t="shared" si="298"/>
        <v>58.983675079504131</v>
      </c>
      <c r="AD109" s="303">
        <f t="shared" si="298"/>
        <v>77.444066040221401</v>
      </c>
      <c r="AE109" s="303">
        <f t="shared" si="298"/>
        <v>92.495509052364824</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7.0161270347692541</v>
      </c>
      <c r="K110" s="186">
        <f t="shared" si="309"/>
        <v>7.6521698283072634</v>
      </c>
      <c r="L110" s="186">
        <f t="shared" si="310"/>
        <v>8.8870696271052498</v>
      </c>
      <c r="M110" s="186">
        <f t="shared" si="311"/>
        <v>10.429565036268038</v>
      </c>
      <c r="N110" s="42"/>
      <c r="O110" s="186">
        <f>O50</f>
        <v>7.0618553137404447</v>
      </c>
      <c r="P110" s="186">
        <f t="shared" ref="P110:V110" si="313">P50</f>
        <v>7.1431116327627917</v>
      </c>
      <c r="Q110" s="186">
        <f t="shared" si="313"/>
        <v>7.1987258831010505</v>
      </c>
      <c r="R110" s="186">
        <f t="shared" si="313"/>
        <v>6.9413335627146884</v>
      </c>
      <c r="S110" s="186">
        <f t="shared" si="313"/>
        <v>7.0161270347692541</v>
      </c>
      <c r="T110" s="303">
        <f t="shared" si="313"/>
        <v>7.6521698283072634</v>
      </c>
      <c r="U110" s="303">
        <f t="shared" si="313"/>
        <v>8.8870696271052498</v>
      </c>
      <c r="V110" s="303">
        <f t="shared" si="313"/>
        <v>10.429565036268038</v>
      </c>
      <c r="X110" s="186">
        <f t="shared" si="299"/>
        <v>7.0618553137404447</v>
      </c>
      <c r="Y110" s="186">
        <f t="shared" si="300"/>
        <v>7.1431116327627917</v>
      </c>
      <c r="Z110" s="186">
        <f t="shared" si="301"/>
        <v>7.1987258831010505</v>
      </c>
      <c r="AA110" s="186">
        <f t="shared" si="302"/>
        <v>6.9413335627146884</v>
      </c>
      <c r="AB110" s="186">
        <f t="shared" si="303"/>
        <v>7.0161270347692541</v>
      </c>
      <c r="AC110" s="303">
        <f>AC50</f>
        <v>7.27600267642792</v>
      </c>
      <c r="AD110" s="303">
        <f>AD50</f>
        <v>7.8045902151894735</v>
      </c>
      <c r="AE110" s="303">
        <f>AE50</f>
        <v>8.1864904048823721</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97.545754671100482</v>
      </c>
      <c r="J111" s="186">
        <f t="shared" si="308"/>
        <v>95.943979242897484</v>
      </c>
      <c r="K111" s="186">
        <f t="shared" si="309"/>
        <v>117.39980029565598</v>
      </c>
      <c r="L111" s="186">
        <f t="shared" si="310"/>
        <v>157.98962592333444</v>
      </c>
      <c r="M111" s="186">
        <f t="shared" si="311"/>
        <v>202.12146643953145</v>
      </c>
      <c r="N111" s="40"/>
      <c r="O111" s="186">
        <f>SUM(O107:O110)</f>
        <v>94.627744576169164</v>
      </c>
      <c r="P111" s="186">
        <f t="shared" ref="P111:V111" si="315">SUM(P107:P110)</f>
        <v>100.19069111045262</v>
      </c>
      <c r="Q111" s="186">
        <f t="shared" si="315"/>
        <v>105.15702960002152</v>
      </c>
      <c r="R111" s="186">
        <f t="shared" si="315"/>
        <v>97.545754671100482</v>
      </c>
      <c r="S111" s="186">
        <f t="shared" si="315"/>
        <v>95.943979242897484</v>
      </c>
      <c r="T111" s="303">
        <f t="shared" si="315"/>
        <v>117.39980029565598</v>
      </c>
      <c r="U111" s="303">
        <f t="shared" si="315"/>
        <v>157.98962592333444</v>
      </c>
      <c r="V111" s="303">
        <f t="shared" si="315"/>
        <v>202.12146643953145</v>
      </c>
      <c r="X111" s="186">
        <f t="shared" si="299"/>
        <v>94.627744576169164</v>
      </c>
      <c r="Y111" s="186">
        <f t="shared" si="300"/>
        <v>100.19069111045262</v>
      </c>
      <c r="Z111" s="186">
        <f t="shared" si="301"/>
        <v>105.15702960002152</v>
      </c>
      <c r="AA111" s="186">
        <f t="shared" si="302"/>
        <v>97.545754671100482</v>
      </c>
      <c r="AB111" s="186">
        <f t="shared" si="303"/>
        <v>95.943979242897484</v>
      </c>
      <c r="AC111" s="303">
        <f>SUM(AC107:AC110)</f>
        <v>105.88674038301282</v>
      </c>
      <c r="AD111" s="303">
        <f>SUM(AD107:AD110)</f>
        <v>125.48970876209989</v>
      </c>
      <c r="AE111" s="303">
        <f>SUM(AE107:AE110)</f>
        <v>138.72536482583001</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97.545754671100482</v>
      </c>
      <c r="J112" s="233">
        <f t="shared" si="316"/>
        <v>95.943979242897484</v>
      </c>
      <c r="K112" s="233">
        <f t="shared" si="316"/>
        <v>117.39980029565598</v>
      </c>
      <c r="L112" s="233">
        <f t="shared" si="316"/>
        <v>157.98962592333442</v>
      </c>
      <c r="M112" s="233">
        <f>SUM(M149:M151)</f>
        <v>202.12146643953142</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4.3259652025421316</v>
      </c>
      <c r="K115" s="186">
        <f>K$64*(1-K$73)*K68*(K75*K78+K93*K94)/1000</f>
        <v>7.1169949658952945</v>
      </c>
      <c r="L115" s="186">
        <f>L$64*(1-L$73)*L68*(L75*L78+L93*L94)/1000</f>
        <v>12.257273203129856</v>
      </c>
      <c r="M115" s="186">
        <f>M$64*(1-M$73)*M68*(M75*M78+M93*M94)/1000</f>
        <v>14.959883321573885</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4.3259652025421316</v>
      </c>
      <c r="T115" s="303">
        <f>T$64*(1-T$73)*T68*(T75*T78+T93*T94)/1000</f>
        <v>7.1169949658952945</v>
      </c>
      <c r="U115" s="303">
        <f>U$64*(1-U$73)*U68*(U75*U78+U93*U94)/1000</f>
        <v>12.257273203129856</v>
      </c>
      <c r="V115" s="303">
        <f>V$64*(1-V$73)*V68*(V75*V78+V93*V94)/1000</f>
        <v>14.959883321573885</v>
      </c>
      <c r="W115" s="240"/>
      <c r="X115" s="186">
        <f>O115</f>
        <v>1.2296785630890161E-2</v>
      </c>
      <c r="Y115" s="186">
        <f t="shared" ref="Y115:AB117" si="321">P115</f>
        <v>0.61672823758459472</v>
      </c>
      <c r="Z115" s="186">
        <f t="shared" si="321"/>
        <v>1.2301941755901284</v>
      </c>
      <c r="AA115" s="186">
        <f t="shared" si="321"/>
        <v>1.2800508818208238</v>
      </c>
      <c r="AB115" s="186">
        <f t="shared" si="321"/>
        <v>4.3259652025421316</v>
      </c>
      <c r="AC115" s="303">
        <f>AC$64*(1-AC$73)*AC68*(AC75*AC78+AC93*AC94)/1000</f>
        <v>8.8052123764099921</v>
      </c>
      <c r="AD115" s="303">
        <f>AD$64*(1-AD$73)*AD68*(AD75*AD78+AD93*AD94)/1000</f>
        <v>21.447377576825357</v>
      </c>
      <c r="AE115" s="303">
        <f>AE$64*(1-AE$73)*AE68*(AE75*AE78+AE93*AE94)/1000</f>
        <v>34.725484200093675</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1.9258609694121905E-2</v>
      </c>
      <c r="K116" s="186">
        <f>K$64*(1-K$73)*K69*(K75*K79+K93*K95)/1000</f>
        <v>1.8978653242387452E-2</v>
      </c>
      <c r="L116" s="186">
        <f>L$64*(1-L$73)*L69*(L75*L79+L93*L95)/1000</f>
        <v>1.6343030937506477E-2</v>
      </c>
      <c r="M116" s="186">
        <f>M$64*(1-M$73)*M69*(M75*M79+M93*M95)/1000</f>
        <v>1.3297674063621234E-2</v>
      </c>
      <c r="N116" s="241"/>
      <c r="O116" s="186">
        <f>O$64*(1-O$73)*O69*(O75*O79+O93*O95)/1000</f>
        <v>0</v>
      </c>
      <c r="P116" s="186">
        <f t="shared" ref="P116:S116" si="324">P$64*(1-P$73)*P69*(P75*P79+P93*P95)/1000</f>
        <v>0</v>
      </c>
      <c r="Q116" s="186">
        <f t="shared" si="324"/>
        <v>1.6568271725119574E-2</v>
      </c>
      <c r="R116" s="186">
        <f t="shared" si="324"/>
        <v>1.7239742516105373E-2</v>
      </c>
      <c r="S116" s="186">
        <f t="shared" si="324"/>
        <v>1.9258609694121905E-2</v>
      </c>
      <c r="T116" s="303">
        <f>T$64*(1-T$73)*T69*(T75*T79+T93*T95)/1000</f>
        <v>1.8978653242387452E-2</v>
      </c>
      <c r="U116" s="303">
        <f>U$64*(1-U$73)*U69*(U75*U79+U93*U95)/1000</f>
        <v>1.6343030937506477E-2</v>
      </c>
      <c r="V116" s="303">
        <f>V$64*(1-V$73)*V69*(V75*V79+V93*V95)/1000</f>
        <v>1.3297674063621234E-2</v>
      </c>
      <c r="W116" s="240"/>
      <c r="X116" s="186">
        <f t="shared" ref="X116:X117" si="325">O116</f>
        <v>0</v>
      </c>
      <c r="Y116" s="186">
        <f t="shared" si="321"/>
        <v>0</v>
      </c>
      <c r="Z116" s="186">
        <f t="shared" si="321"/>
        <v>1.6568271725119574E-2</v>
      </c>
      <c r="AA116" s="186">
        <f t="shared" si="321"/>
        <v>1.7239742516105373E-2</v>
      </c>
      <c r="AB116" s="186">
        <f t="shared" si="321"/>
        <v>1.9258609694121905E-2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82.141106529252568</v>
      </c>
      <c r="K117" s="186">
        <f>K$64*(1-K$73)*K70*(K75*K80+K93*K96)/1000</f>
        <v>79.265670404804183</v>
      </c>
      <c r="L117" s="186">
        <f>L$64*(1-L$73)*L70*(L75*L80+L93*L96)/1000</f>
        <v>64.64714019686933</v>
      </c>
      <c r="M117" s="186">
        <f>M$64*(1-M$73)*M70*(M75*M80+M93*M96)/1000</f>
        <v>49.662947757515553</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82.141106529252568</v>
      </c>
      <c r="T117" s="303">
        <f>T$64*(1-T$73)*T70*(T75*T80+T93*T96)/1000</f>
        <v>79.265670404804183</v>
      </c>
      <c r="U117" s="303">
        <f>U$64*(1-U$73)*U70*(U75*U80+U93*U96)/1000</f>
        <v>64.64714019686933</v>
      </c>
      <c r="V117" s="303">
        <f>V$64*(1-V$73)*V70*(V75*V80+V93*V96)/1000</f>
        <v>49.662947757515553</v>
      </c>
      <c r="W117" s="240"/>
      <c r="X117" s="186">
        <f t="shared" si="325"/>
        <v>79.689643879259748</v>
      </c>
      <c r="Y117" s="186">
        <f t="shared" si="321"/>
        <v>71.965588674551967</v>
      </c>
      <c r="Z117" s="186">
        <f t="shared" si="321"/>
        <v>72.134210263454193</v>
      </c>
      <c r="AA117" s="186">
        <f t="shared" si="321"/>
        <v>75.057630160612362</v>
      </c>
      <c r="AB117" s="186">
        <f t="shared" si="321"/>
        <v>82.141106529252568</v>
      </c>
      <c r="AC117" s="303">
        <f>AC$64*(1-AC$73)*AC70*(AC75*AC80+AC93*AC96)/1000</f>
        <v>77.10423345124353</v>
      </c>
      <c r="AD117" s="303">
        <f>AD$64*(1-AD$73)*AD70*(AD75*AD80+AD93*AD96)/1000</f>
        <v>57.365036752272566</v>
      </c>
      <c r="AE117" s="303">
        <f>AE$64*(1-AE$73)*AE70*(AE75*AE80+AE93*AE96)/1000</f>
        <v>35.202884675206441</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2.5621850840736609</v>
      </c>
      <c r="K119" s="186">
        <f>K$64*(1-K$73)*K68*(K81*K83+K97*K98)/1000</f>
        <v>5.0648229648037608</v>
      </c>
      <c r="L119" s="186">
        <f>L$64*(1-L$73)*L68*(L81*L83+L97*L98)/1000</f>
        <v>11.692470114129325</v>
      </c>
      <c r="M119" s="186">
        <f>M$64*(1-M$73)*M68*(M81*M83+M97*M98)/1000</f>
        <v>19.510852505787792</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2.5621850840736609</v>
      </c>
      <c r="T119" s="303">
        <f>T$64*(1-T$73)*T68*(T81*T83+T97*T98)/1000</f>
        <v>5.0648229648037608</v>
      </c>
      <c r="U119" s="303">
        <f>U$64*(1-U$73)*U68*(U81*U83+U97*U98)/1000</f>
        <v>11.692470114129325</v>
      </c>
      <c r="V119" s="303">
        <f>V$64*(1-V$73)*V68*(V81*V83+V97*V98)/1000</f>
        <v>19.510852505787792</v>
      </c>
      <c r="W119" s="240"/>
      <c r="X119" s="186">
        <f>O119</f>
        <v>0.42270534033127205</v>
      </c>
      <c r="Y119" s="186">
        <f t="shared" ref="Y119:AB119" si="332">P119</f>
        <v>0.63831372590005553</v>
      </c>
      <c r="Z119" s="186">
        <f t="shared" si="332"/>
        <v>0.88006760986958676</v>
      </c>
      <c r="AA119" s="186">
        <f t="shared" si="332"/>
        <v>0.92484035372856965</v>
      </c>
      <c r="AB119" s="186">
        <f t="shared" si="332"/>
        <v>2.5621850840736609</v>
      </c>
      <c r="AC119" s="303">
        <f>AC$64*(1-AC$73)*AC68*(AC81*AC83+AC97*AC98)/1000</f>
        <v>6.2662460866874428</v>
      </c>
      <c r="AD119" s="303">
        <f>AD$64*(1-AD$73)*AD68*(AD81*AD83+AD97*AD98)/1000</f>
        <v>18.194523583589568</v>
      </c>
      <c r="AE119" s="303">
        <f>AE$64*(1-AE$73)*AE68*(AE81*AE83+AE97*AE98)/1000</f>
        <v>38.144080019537199</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0.2277497852509921</v>
      </c>
      <c r="K120" s="186">
        <f>K$64*(1-K$73)*K69*(K81*K84+K97*K99)/1000</f>
        <v>0.27012389145620058</v>
      </c>
      <c r="L120" s="186">
        <f>L$64*(1-L$73)*L69*(L81*L84+L97*L99)/1000</f>
        <v>0.31179920304344866</v>
      </c>
      <c r="M120" s="186">
        <f>M$64*(1-M$73)*M69*(M81*M84+M97*M99)/1000</f>
        <v>0.34685960010289413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0.2277497852509921</v>
      </c>
      <c r="T120" s="303">
        <f>T$64*(1-T$73)*T69*(T81*T84+T97*T99)/1000</f>
        <v>0.27012389145620058</v>
      </c>
      <c r="U120" s="303">
        <f>U$64*(1-U$73)*U69*(U81*U84+U97*U99)/1000</f>
        <v>0.31179920304344866</v>
      </c>
      <c r="V120" s="303">
        <f>V$64*(1-V$73)*V69*(V81*V84+V97*V99)/1000</f>
        <v>0.34685960010289413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0.2277497852509921</v>
      </c>
      <c r="AC120" s="303">
        <f>AC$64*(1-AC$73)*AC69*(AC81*AC84+AC97*AC99)/1000</f>
        <v>1.1935706831785606</v>
      </c>
      <c r="AD120" s="303">
        <f>AD$64*(1-AD$73)*AD69*(AD81*AD84+AD97*AD99)/1000</f>
        <v>2.7554348175932675</v>
      </c>
      <c r="AE120" s="303">
        <f>AE$64*(1-AE$73)*AE69*(AE81*AE84+AE97*AE99)/1000</f>
        <v>4.5979063269453411</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35.652721823258425</v>
      </c>
      <c r="K121" s="186">
        <f>K$64*(1-K$73)*K70*(K81*K85+K97*K100)/1000</f>
        <v>41.092537070075714</v>
      </c>
      <c r="L121" s="186">
        <f>L$64*(1-L$73)*L70*(L81*L85+L97*L100)/1000</f>
        <v>43.988091079059117</v>
      </c>
      <c r="M121" s="186">
        <f>M$64*(1-M$73)*M70*(M81*M85+M97*M100)/1000</f>
        <v>45.102762515199515</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35.652721823258425</v>
      </c>
      <c r="T121" s="303">
        <f>T$64*(1-T$73)*T70*(T81*T85+T97*T100)/1000</f>
        <v>41.092537070075714</v>
      </c>
      <c r="U121" s="303">
        <f>U$64*(1-U$73)*U70*(U81*U85+U97*U100)/1000</f>
        <v>43.988091079059117</v>
      </c>
      <c r="V121" s="303">
        <f>V$64*(1-V$73)*V70*(V81*V85+V97*V100)/1000</f>
        <v>45.102762515199515</v>
      </c>
      <c r="W121" s="240"/>
      <c r="X121" s="186">
        <f t="shared" si="336"/>
        <v>38.081344183480468</v>
      </c>
      <c r="Y121" s="186">
        <f t="shared" si="337"/>
        <v>35.930509643817174</v>
      </c>
      <c r="Z121" s="186">
        <f t="shared" si="338"/>
        <v>37.775315095275261</v>
      </c>
      <c r="AA121" s="186">
        <f t="shared" si="339"/>
        <v>39.697104385081929</v>
      </c>
      <c r="AB121" s="186">
        <f t="shared" si="340"/>
        <v>35.652721823258425</v>
      </c>
      <c r="AC121" s="303">
        <f>AC$64*(1-AC$73)*AC70*(AC81*AC85+AC97*AC100)/1000</f>
        <v>41.629760099833604</v>
      </c>
      <c r="AD121" s="303">
        <f>AD$64*(1-AD$73)*AD70*(AD81*AD85+AD97*AD100)/1000</f>
        <v>41.549906074291123</v>
      </c>
      <c r="AE121" s="303">
        <f>AE$64*(1-AE$73)*AE70*(AE81*AE85+AE97*AE100)/1000</f>
        <v>35.713983788010516</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0.34990254468186699</v>
      </c>
      <c r="J123" s="186">
        <f t="shared" si="345"/>
        <v>0.48717979270478978</v>
      </c>
      <c r="K123" s="186">
        <f>K$64*(1-K$73)*K68*(K86*K88+K101*K102)/1000</f>
        <v>2.1670680272180656</v>
      </c>
      <c r="L123" s="186">
        <f>L$64*(1-L$73)*L68*(L86*L88+L101*L102)/1000</f>
        <v>3.4628290516105253</v>
      </c>
      <c r="M123" s="186">
        <f>M$64*(1-M$73)*M68*(M86*M88+M101*M102)/1000</f>
        <v>4.9686198311074046</v>
      </c>
      <c r="N123" s="241"/>
      <c r="O123" s="186">
        <f>O$64*(1-O$73)*O68*(O86*O88+O101*O102)/1000</f>
        <v>0.36638538447406388</v>
      </c>
      <c r="P123" s="186">
        <f t="shared" ref="P123:S123" si="346">P$64*(1-P$73)*P68*(P86*P88+P101*P102)/1000</f>
        <v>0.31952662083002764</v>
      </c>
      <c r="Q123" s="186">
        <f t="shared" si="346"/>
        <v>0.41420942719344656</v>
      </c>
      <c r="R123" s="186">
        <f t="shared" si="346"/>
        <v>0.34990254468186699</v>
      </c>
      <c r="S123" s="186">
        <f t="shared" si="346"/>
        <v>0.48717979270478978</v>
      </c>
      <c r="T123" s="303">
        <f>T$64*(1-T$73)*T68*(T86*T88+T101*T102)/1000</f>
        <v>2.1670680272180656</v>
      </c>
      <c r="U123" s="303">
        <f>U$64*(1-U$73)*U68*(U86*U88+U101*U102)/1000</f>
        <v>3.4628290516105253</v>
      </c>
      <c r="V123" s="303">
        <f>V$64*(1-V$73)*V68*(V86*V88+V101*V102)/1000</f>
        <v>4.9686198311074046</v>
      </c>
      <c r="W123" s="240"/>
      <c r="X123" s="186">
        <f>O123</f>
        <v>0.36638538447406388</v>
      </c>
      <c r="Y123" s="186">
        <f t="shared" ref="Y123:AB123" si="347">P123</f>
        <v>0.31952662083002764</v>
      </c>
      <c r="Z123" s="186">
        <f t="shared" si="347"/>
        <v>0.41420942719344656</v>
      </c>
      <c r="AA123" s="186">
        <f t="shared" si="347"/>
        <v>0.34990254468186699</v>
      </c>
      <c r="AB123" s="186">
        <f t="shared" si="347"/>
        <v>0.48717979270478978</v>
      </c>
      <c r="AC123" s="303">
        <f>AC$64*(1-AC$73)*AC68*(AC86*AC88+AC101*AC102)/1000</f>
        <v>2.5562394837313964</v>
      </c>
      <c r="AD123" s="303">
        <f>AD$64*(1-AD$73)*AD68*(AD86*AD88+AD101*AD102)/1000</f>
        <v>8.181367450399561</v>
      </c>
      <c r="AE123" s="303">
        <f>AE$64*(1-AE$73)*AE68*(AE86*AE88+AE101*AE102)/1000</f>
        <v>21.723192249366441</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0.37871563999500013</v>
      </c>
      <c r="J124" s="186">
        <f t="shared" si="349"/>
        <v>0.38307623695839382</v>
      </c>
      <c r="K124" s="186">
        <f>K$64*(1-K$73)*K69*(K86*K89+K101*K103)/1000</f>
        <v>0.48157067271512566</v>
      </c>
      <c r="L124" s="186">
        <f>L$64*(1-L$73)*L69*(L86*L89+L101*L103)/1000</f>
        <v>0.68218552783105413</v>
      </c>
      <c r="M124" s="186">
        <f>M$64*(1-M$73)*M69*(M86*M89+M101*M103)/1000</f>
        <v>0.87906533615920235</v>
      </c>
      <c r="N124" s="241"/>
      <c r="O124" s="186">
        <f>O$64*(1-O$73)*O69*(O86*O89+O101*O103)/1000</f>
        <v>0.39655577667223524</v>
      </c>
      <c r="P124" s="186">
        <f t="shared" ref="P124:S124" si="350">P$64*(1-P$73)*P69*(P86*P89+P101*P103)/1000</f>
        <v>0.42603549444003685</v>
      </c>
      <c r="Q124" s="186">
        <f t="shared" si="350"/>
        <v>0.44831794079735332</v>
      </c>
      <c r="R124" s="186">
        <f t="shared" si="350"/>
        <v>0.37871563999500013</v>
      </c>
      <c r="S124" s="186">
        <f t="shared" si="350"/>
        <v>0.38307623695839382</v>
      </c>
      <c r="T124" s="303">
        <f>T$64*(1-T$73)*T69*(T86*T89+T101*T103)/1000</f>
        <v>0.48157067271512566</v>
      </c>
      <c r="U124" s="303">
        <f>U$64*(1-U$73)*U69*(U86*U89+U101*U103)/1000</f>
        <v>0.68218552783105413</v>
      </c>
      <c r="V124" s="303">
        <f>V$64*(1-V$73)*V69*(V86*V89+V101*V103)/1000</f>
        <v>0.87906533615920235</v>
      </c>
      <c r="W124" s="240"/>
      <c r="X124" s="186">
        <f t="shared" ref="X124:X125" si="351">O124</f>
        <v>0.39655577667223524</v>
      </c>
      <c r="Y124" s="186">
        <f t="shared" ref="Y124:Y125" si="352">P124</f>
        <v>0.42603549444003685</v>
      </c>
      <c r="Z124" s="186">
        <f t="shared" ref="Z124:Z125" si="353">Q124</f>
        <v>0.44831794079735332</v>
      </c>
      <c r="AA124" s="186">
        <f t="shared" ref="AA124:AA125" si="354">R124</f>
        <v>0.37871563999500013</v>
      </c>
      <c r="AB124" s="186">
        <f t="shared" ref="AB124:AB125" si="355">S124</f>
        <v>0.38307623695839382</v>
      </c>
      <c r="AC124" s="303">
        <f>AC$64*(1-AC$73)*AC69*(AC86*AC89+AC101*AC103)/1000</f>
        <v>0.85114816572905927</v>
      </c>
      <c r="AD124" s="303">
        <f>AD$64*(1-AD$73)*AD69*(AD86*AD89+AD101*AD103)/1000</f>
        <v>3.6171697754762868</v>
      </c>
      <c r="AE124" s="303">
        <f>AE$64*(1-AE$73)*AE69*(AE86*AE89+AE101*AE103)/1000</f>
        <v>7.7684843660580674</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15.212227175197148</v>
      </c>
      <c r="J125" s="186">
        <f t="shared" si="357"/>
        <v>15.073734543554256</v>
      </c>
      <c r="K125" s="186">
        <f>K$64*(1-K$73)*K70*(K86*K90+K101*K104)/1000</f>
        <v>17.728460614914553</v>
      </c>
      <c r="L125" s="186">
        <f>L$64*(1-L$73)*L70*(L86*L90+L101*L104)/1000</f>
        <v>22.877381837592235</v>
      </c>
      <c r="M125" s="186">
        <f>M$64*(1-M$73)*M70*(M86*M90+M101*M104)/1000</f>
        <v>26.030825774394636</v>
      </c>
      <c r="N125" s="241"/>
      <c r="O125" s="186">
        <f>O$64*(1-O$73)*O70*(O86*O90+O101*O104)/1000</f>
        <v>17.567059633334598</v>
      </c>
      <c r="P125" s="186">
        <f t="shared" ref="P125:S125" si="358">P$64*(1-P$73)*P70*(P86*P90+P101*P104)/1000</f>
        <v>17.11921044085512</v>
      </c>
      <c r="Q125" s="186">
        <f t="shared" si="358"/>
        <v>17.968640504716966</v>
      </c>
      <c r="R125" s="186">
        <f t="shared" si="358"/>
        <v>15.212227175197148</v>
      </c>
      <c r="S125" s="186">
        <f t="shared" si="358"/>
        <v>15.073734543554256</v>
      </c>
      <c r="T125" s="303">
        <f>T$64*(1-T$73)*T70*(T86*T90+T101*T104)/1000</f>
        <v>17.728460614914553</v>
      </c>
      <c r="U125" s="303">
        <f>U$64*(1-U$73)*U70*(U86*U90+U101*U104)/1000</f>
        <v>22.877381837592235</v>
      </c>
      <c r="V125" s="303">
        <f>V$64*(1-V$73)*V70*(V86*V90+V101*V104)/1000</f>
        <v>26.030825774394636</v>
      </c>
      <c r="W125" s="240"/>
      <c r="X125" s="186">
        <f t="shared" si="351"/>
        <v>17.567059633334598</v>
      </c>
      <c r="Y125" s="186">
        <f t="shared" si="352"/>
        <v>17.11921044085512</v>
      </c>
      <c r="Z125" s="186">
        <f t="shared" si="353"/>
        <v>17.968640504716966</v>
      </c>
      <c r="AA125" s="186">
        <f t="shared" si="354"/>
        <v>15.212227175197148</v>
      </c>
      <c r="AB125" s="186">
        <f t="shared" si="355"/>
        <v>15.073734543554256</v>
      </c>
      <c r="AC125" s="303">
        <f>AC$64*(1-AC$73)*AC70*(AC86*AC90+AC101*AC104)/1000</f>
        <v>19.35201512383723</v>
      </c>
      <c r="AD125" s="303">
        <f>AD$64*(1-AD$73)*AD70*(AD86*AD90+AD101*AD104)/1000</f>
        <v>25.351527980338073</v>
      </c>
      <c r="AE125" s="303">
        <f>AE$64*(1-AE$73)*AE70*(AE86*AE90+AE101*AE104)/1000</f>
        <v>26.268585449910137</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2.5547937802312601</v>
      </c>
      <c r="J127" s="186">
        <f t="shared" si="360"/>
        <v>7.375330079320582</v>
      </c>
      <c r="K127" s="186">
        <f t="shared" ref="K127:M129" si="361">K115+K119+K123</f>
        <v>14.348885957917119</v>
      </c>
      <c r="L127" s="186">
        <f t="shared" si="361"/>
        <v>27.412572368869707</v>
      </c>
      <c r="M127" s="186">
        <f t="shared" si="361"/>
        <v>39.439355658469083</v>
      </c>
      <c r="N127" s="241"/>
      <c r="O127" s="186">
        <f t="shared" ref="O127:S129" si="362">O115+O119+O123</f>
        <v>0.80138751043622602</v>
      </c>
      <c r="P127" s="186">
        <f t="shared" si="362"/>
        <v>1.5745685843146777</v>
      </c>
      <c r="Q127" s="186">
        <f t="shared" si="362"/>
        <v>2.5244712126531619</v>
      </c>
      <c r="R127" s="186">
        <f t="shared" si="362"/>
        <v>2.5547937802312601</v>
      </c>
      <c r="S127" s="186">
        <f t="shared" si="362"/>
        <v>7.375330079320582</v>
      </c>
      <c r="T127" s="303">
        <f t="shared" ref="T127:V129" si="363">T115+T119+T123</f>
        <v>14.348885957917119</v>
      </c>
      <c r="U127" s="303">
        <f t="shared" si="363"/>
        <v>27.412572368869707</v>
      </c>
      <c r="V127" s="303">
        <f t="shared" si="363"/>
        <v>39.439355658469083</v>
      </c>
      <c r="W127" s="240"/>
      <c r="X127" s="186">
        <f>O127</f>
        <v>0.80138751043622602</v>
      </c>
      <c r="Y127" s="186">
        <f t="shared" ref="Y127:AB127" si="364">P127</f>
        <v>1.5745685843146777</v>
      </c>
      <c r="Z127" s="186">
        <f t="shared" si="364"/>
        <v>2.5244712126531619</v>
      </c>
      <c r="AA127" s="186">
        <f t="shared" si="364"/>
        <v>2.5547937802312601</v>
      </c>
      <c r="AB127" s="186">
        <f t="shared" si="364"/>
        <v>7.375330079320582</v>
      </c>
      <c r="AC127" s="303">
        <f t="shared" ref="AC127:AE129" si="365">AC115+AC119+AC123</f>
        <v>17.627697946828832</v>
      </c>
      <c r="AD127" s="303">
        <f t="shared" si="365"/>
        <v>47.823268610814488</v>
      </c>
      <c r="AE127" s="303">
        <f t="shared" si="365"/>
        <v>94.592756468997322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0.64257947683872407</v>
      </c>
      <c r="J128" s="186">
        <f t="shared" si="366"/>
        <v>0.63008463190350783</v>
      </c>
      <c r="K128" s="186">
        <f t="shared" si="361"/>
        <v>0.77067321741371364</v>
      </c>
      <c r="L128" s="186">
        <f t="shared" si="361"/>
        <v>1.0103277618120092</v>
      </c>
      <c r="M128" s="186">
        <f t="shared" si="361"/>
        <v>1.2392226103257178</v>
      </c>
      <c r="N128" s="241"/>
      <c r="O128" s="186">
        <f t="shared" si="362"/>
        <v>0.60923770891438467</v>
      </c>
      <c r="P128" s="186">
        <f t="shared" si="362"/>
        <v>0.64854136839212595</v>
      </c>
      <c r="Q128" s="186">
        <f t="shared" si="362"/>
        <v>0.6995709084876961</v>
      </c>
      <c r="R128" s="186">
        <f t="shared" si="362"/>
        <v>0.64257947683872407</v>
      </c>
      <c r="S128" s="186">
        <f t="shared" si="362"/>
        <v>0.63008463190350783</v>
      </c>
      <c r="T128" s="303">
        <f t="shared" si="363"/>
        <v>0.77067321741371364</v>
      </c>
      <c r="U128" s="303">
        <f t="shared" si="363"/>
        <v>1.0103277618120092</v>
      </c>
      <c r="V128" s="303">
        <f t="shared" si="363"/>
        <v>1.2392226103257178</v>
      </c>
      <c r="W128" s="240"/>
      <c r="X128" s="186">
        <f>O128</f>
        <v>0.60923770891438467</v>
      </c>
      <c r="Y128" s="186">
        <f t="shared" ref="Y128" si="367">P128</f>
        <v>0.64854136839212595</v>
      </c>
      <c r="Z128" s="186">
        <f t="shared" ref="Z128" si="368">Q128</f>
        <v>0.6995709084876961</v>
      </c>
      <c r="AA128" s="186">
        <f t="shared" ref="AA128" si="369">R128</f>
        <v>0.64257947683872407</v>
      </c>
      <c r="AB128" s="186">
        <f t="shared" ref="AB128" si="370">S128</f>
        <v>0.63008463190350783</v>
      </c>
      <c r="AC128" s="303">
        <f t="shared" si="365"/>
        <v>2.0447188489076198</v>
      </c>
      <c r="AD128" s="303">
        <f t="shared" si="365"/>
        <v>6.3726045930695543</v>
      </c>
      <c r="AE128" s="303">
        <f t="shared" si="365"/>
        <v>12.366390693003408</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129.96696172089145</v>
      </c>
      <c r="J129" s="186">
        <f t="shared" si="371"/>
        <v>132.86756289606524</v>
      </c>
      <c r="K129" s="186">
        <f t="shared" si="361"/>
        <v>138.08666808979444</v>
      </c>
      <c r="L129" s="186">
        <f t="shared" si="361"/>
        <v>131.51261311352067</v>
      </c>
      <c r="M129" s="186">
        <f t="shared" si="361"/>
        <v>120.7965360471097</v>
      </c>
      <c r="N129" s="241"/>
      <c r="O129" s="186">
        <f t="shared" si="362"/>
        <v>135.33804769607482</v>
      </c>
      <c r="P129" s="186">
        <f t="shared" si="362"/>
        <v>125.01530875922427</v>
      </c>
      <c r="Q129" s="186">
        <f t="shared" si="362"/>
        <v>127.87816586344641</v>
      </c>
      <c r="R129" s="186">
        <f t="shared" si="362"/>
        <v>129.96696172089145</v>
      </c>
      <c r="S129" s="186">
        <f t="shared" si="362"/>
        <v>132.86756289606524</v>
      </c>
      <c r="T129" s="303">
        <f t="shared" si="363"/>
        <v>138.08666808979444</v>
      </c>
      <c r="U129" s="303">
        <f t="shared" si="363"/>
        <v>131.51261311352067</v>
      </c>
      <c r="V129" s="303">
        <f t="shared" si="363"/>
        <v>120.7965360471097</v>
      </c>
      <c r="W129" s="240"/>
      <c r="X129" s="186">
        <f>X117+X121+X125</f>
        <v>135.33804769607482</v>
      </c>
      <c r="Y129" s="186">
        <f t="shared" ref="Y129:AB129" si="372">Y117+Y121+Y125</f>
        <v>125.01530875922427</v>
      </c>
      <c r="Z129" s="186">
        <f t="shared" si="372"/>
        <v>127.87816586344641</v>
      </c>
      <c r="AA129" s="186">
        <f t="shared" si="372"/>
        <v>129.96696172089145</v>
      </c>
      <c r="AB129" s="186">
        <f t="shared" si="372"/>
        <v>132.86756289606524</v>
      </c>
      <c r="AC129" s="303">
        <f t="shared" si="365"/>
        <v>138.08600867491435</v>
      </c>
      <c r="AD129" s="303">
        <f t="shared" si="365"/>
        <v>124.26647080690176</v>
      </c>
      <c r="AE129" s="303">
        <f t="shared" si="365"/>
        <v>97.185453913127091</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78.03660373688038</v>
      </c>
      <c r="J149" s="50">
        <f t="shared" ref="J149:J156" si="429">IF($D$4,AB149,S149)</f>
        <v>76.755183394317982</v>
      </c>
      <c r="K149" s="50">
        <f t="shared" ref="K149:K156" si="430">IF($D$4,AC149,T149)</f>
        <v>93.919840236524777</v>
      </c>
      <c r="L149" s="50">
        <f t="shared" ref="L149:L156" si="431">IF($D$4,AD149,U149)</f>
        <v>126.39170073866754</v>
      </c>
      <c r="M149" s="50">
        <f t="shared" ref="M149:M156" si="432">IF($D$4,AE149,V149)</f>
        <v>161.69717315162515</v>
      </c>
      <c r="N149" s="247" t="str">
        <f t="shared" ref="N149:N156" si="433">C149</f>
        <v>Car Priv.Veh. Vehicle km</v>
      </c>
      <c r="O149" s="229">
        <f>O132*O$111</f>
        <v>80.780869704812559</v>
      </c>
      <c r="P149" s="233">
        <f t="shared" ref="P149:S149" si="434">P132*P$111</f>
        <v>80.152552888362095</v>
      </c>
      <c r="Q149" s="233">
        <f>Q132*Q$111</f>
        <v>84.125623680017213</v>
      </c>
      <c r="R149" s="233">
        <f t="shared" si="434"/>
        <v>78.03660373688038</v>
      </c>
      <c r="S149" s="233">
        <f t="shared" si="434"/>
        <v>76.755183394317982</v>
      </c>
      <c r="T149" s="304">
        <f t="shared" ref="T149:V151" si="435">T132*T$111</f>
        <v>93.919840236524777</v>
      </c>
      <c r="U149" s="304">
        <f t="shared" si="435"/>
        <v>126.39170073866754</v>
      </c>
      <c r="V149" s="304">
        <f t="shared" si="435"/>
        <v>161.69717315162515</v>
      </c>
      <c r="W149" s="233"/>
      <c r="X149" s="233">
        <f>O149</f>
        <v>80.780869704812559</v>
      </c>
      <c r="Y149" s="233">
        <f t="shared" ref="Y149:AB149" si="436">P149</f>
        <v>80.152552888362095</v>
      </c>
      <c r="Z149" s="233">
        <f t="shared" si="436"/>
        <v>84.125623680017213</v>
      </c>
      <c r="AA149" s="233">
        <f t="shared" si="436"/>
        <v>78.03660373688038</v>
      </c>
      <c r="AB149" s="233">
        <f t="shared" si="436"/>
        <v>76.755183394317982</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16.582778294087085</v>
      </c>
      <c r="J150" s="50">
        <f t="shared" si="429"/>
        <v>16.310476471292574</v>
      </c>
      <c r="K150" s="50">
        <f t="shared" si="430"/>
        <v>19.957966050261518</v>
      </c>
      <c r="L150" s="50">
        <f t="shared" si="431"/>
        <v>26.858236406966856</v>
      </c>
      <c r="M150" s="50">
        <f t="shared" si="432"/>
        <v>34.360649294720346</v>
      </c>
      <c r="N150" s="247" t="str">
        <f t="shared" si="433"/>
        <v>SUV Priv.Veh. Vehicle km</v>
      </c>
      <c r="O150" s="233">
        <f>O133*O$111</f>
        <v>13.247884240663684</v>
      </c>
      <c r="P150" s="233">
        <f t="shared" ref="P150:S150" si="439">P133*P$111</f>
        <v>17.032417488776947</v>
      </c>
      <c r="Q150" s="233">
        <f t="shared" si="439"/>
        <v>17.87669503200366</v>
      </c>
      <c r="R150" s="233">
        <f t="shared" si="439"/>
        <v>16.582778294087085</v>
      </c>
      <c r="S150" s="233">
        <f t="shared" si="439"/>
        <v>16.310476471292574</v>
      </c>
      <c r="T150" s="304">
        <f t="shared" si="435"/>
        <v>19.957966050261518</v>
      </c>
      <c r="U150" s="304">
        <f t="shared" si="435"/>
        <v>26.858236406966856</v>
      </c>
      <c r="V150" s="304">
        <f t="shared" si="435"/>
        <v>34.360649294720346</v>
      </c>
      <c r="W150" s="233"/>
      <c r="X150" s="233">
        <f t="shared" ref="X150:X156" si="440">O150</f>
        <v>13.247884240663684</v>
      </c>
      <c r="Y150" s="233">
        <f t="shared" ref="Y150:Y156" si="441">P150</f>
        <v>17.032417488776947</v>
      </c>
      <c r="Z150" s="233">
        <f t="shared" ref="Z150:Z156" si="442">Q150</f>
        <v>17.87669503200366</v>
      </c>
      <c r="AA150" s="233">
        <f t="shared" ref="AA150:AA156" si="443">R150</f>
        <v>16.582778294087085</v>
      </c>
      <c r="AB150" s="233">
        <f t="shared" ref="AB150:AB156" si="444">S150</f>
        <v>16.310476471292574</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2.9263726401330143</v>
      </c>
      <c r="J151" s="50">
        <f t="shared" si="429"/>
        <v>2.8783193772869242</v>
      </c>
      <c r="K151" s="50">
        <f t="shared" si="430"/>
        <v>3.5219940088696791</v>
      </c>
      <c r="L151" s="50">
        <f t="shared" si="431"/>
        <v>4.7396887777000334</v>
      </c>
      <c r="M151" s="50">
        <f t="shared" si="432"/>
        <v>6.0636439931859432</v>
      </c>
      <c r="N151" s="247" t="str">
        <f t="shared" si="433"/>
        <v>Motorbikes Priv.Veh. Vehicle km</v>
      </c>
      <c r="O151" s="233">
        <f>O134*O$111</f>
        <v>2.838832337285075</v>
      </c>
      <c r="P151" s="233">
        <f t="shared" ref="P151:S151" si="445">P134*P$111</f>
        <v>3.0057207333135785</v>
      </c>
      <c r="Q151" s="233">
        <f t="shared" si="445"/>
        <v>3.1547108880006456</v>
      </c>
      <c r="R151" s="233">
        <f t="shared" si="445"/>
        <v>2.9263726401330143</v>
      </c>
      <c r="S151" s="233">
        <f t="shared" si="445"/>
        <v>2.8783193772869242</v>
      </c>
      <c r="T151" s="304">
        <f t="shared" si="435"/>
        <v>3.5219940088696791</v>
      </c>
      <c r="U151" s="304">
        <f t="shared" si="435"/>
        <v>4.7396887777000334</v>
      </c>
      <c r="V151" s="304">
        <f t="shared" si="435"/>
        <v>6.0636439931859432</v>
      </c>
      <c r="W151" s="233"/>
      <c r="X151" s="233">
        <f t="shared" si="440"/>
        <v>2.838832337285075</v>
      </c>
      <c r="Y151" s="233">
        <f t="shared" si="441"/>
        <v>3.0057207333135785</v>
      </c>
      <c r="Z151" s="233">
        <f t="shared" si="442"/>
        <v>3.1547108880006456</v>
      </c>
      <c r="AA151" s="233">
        <f t="shared" si="443"/>
        <v>2.9263726401330143</v>
      </c>
      <c r="AB151" s="233">
        <f t="shared" si="444"/>
        <v>2.8783193772869242</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0.76940441338767729</v>
      </c>
      <c r="J152" s="50">
        <f t="shared" si="429"/>
        <v>0.78657597234470611</v>
      </c>
      <c r="K152" s="50">
        <f t="shared" si="430"/>
        <v>0.81747307509158318</v>
      </c>
      <c r="L152" s="50">
        <f t="shared" si="431"/>
        <v>0.77855466963204245</v>
      </c>
      <c r="M152" s="50">
        <f t="shared" si="432"/>
        <v>0.71511549339888947</v>
      </c>
      <c r="N152" s="247" t="str">
        <f t="shared" si="433"/>
        <v>Bus vehicle km</v>
      </c>
      <c r="O152" s="233">
        <f>O137*O$129/O142</f>
        <v>1.1267099528419922</v>
      </c>
      <c r="P152" s="233">
        <f t="shared" ref="P152:S152" si="446">P137*P$129/P142</f>
        <v>0.74009062785460766</v>
      </c>
      <c r="Q152" s="233">
        <f t="shared" si="446"/>
        <v>0.7570387419116027</v>
      </c>
      <c r="R152" s="233">
        <f t="shared" si="446"/>
        <v>0.76940441338767729</v>
      </c>
      <c r="S152" s="233">
        <f t="shared" si="446"/>
        <v>0.78657597234470611</v>
      </c>
      <c r="T152" s="304">
        <f t="shared" ref="T152:V153" si="447">T137*T$129/T142</f>
        <v>0.81747307509158318</v>
      </c>
      <c r="U152" s="304">
        <f t="shared" si="447"/>
        <v>0.77855466963204245</v>
      </c>
      <c r="V152" s="304">
        <f t="shared" si="447"/>
        <v>0.71511549339888947</v>
      </c>
      <c r="W152" s="233"/>
      <c r="X152" s="233">
        <f t="shared" si="440"/>
        <v>1.1267099528419922</v>
      </c>
      <c r="Y152" s="233">
        <f t="shared" si="441"/>
        <v>0.74009062785460766</v>
      </c>
      <c r="Z152" s="233">
        <f t="shared" si="442"/>
        <v>0.7570387419116027</v>
      </c>
      <c r="AA152" s="233">
        <f t="shared" si="443"/>
        <v>0.76940441338767729</v>
      </c>
      <c r="AB152" s="233">
        <f t="shared" si="444"/>
        <v>0.78657597234470611</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7.2688665019612859</v>
      </c>
      <c r="J153" s="50">
        <f t="shared" si="429"/>
        <v>7.4310929819727916</v>
      </c>
      <c r="K153" s="50">
        <f t="shared" si="430"/>
        <v>7.7229900795935036</v>
      </c>
      <c r="L153" s="50">
        <f t="shared" si="431"/>
        <v>7.3553125762776208</v>
      </c>
      <c r="M153" s="50">
        <f t="shared" si="432"/>
        <v>6.7559776946347787</v>
      </c>
      <c r="N153" s="247" t="str">
        <f t="shared" si="433"/>
        <v>Minibus vehicle km</v>
      </c>
      <c r="O153" s="233">
        <f>O138*O$129/O143</f>
        <v>6.7748466130043186</v>
      </c>
      <c r="P153" s="233">
        <f t="shared" ref="P153:S153" si="450">P138*P$129/P143</f>
        <v>6.9919276256051859</v>
      </c>
      <c r="Q153" s="233">
        <f t="shared" si="450"/>
        <v>7.1520431336484673</v>
      </c>
      <c r="R153" s="233">
        <f t="shared" si="450"/>
        <v>7.2688665019612859</v>
      </c>
      <c r="S153" s="233">
        <f t="shared" si="450"/>
        <v>7.4310929819727916</v>
      </c>
      <c r="T153" s="304">
        <f t="shared" si="447"/>
        <v>7.7229900795935036</v>
      </c>
      <c r="U153" s="304">
        <f t="shared" si="447"/>
        <v>7.3553125762776208</v>
      </c>
      <c r="V153" s="304">
        <f t="shared" si="447"/>
        <v>6.7559776946347787</v>
      </c>
      <c r="W153" s="233"/>
      <c r="X153" s="233">
        <f t="shared" si="440"/>
        <v>6.7748466130043186</v>
      </c>
      <c r="Y153" s="233">
        <f t="shared" si="441"/>
        <v>6.9919276256051859</v>
      </c>
      <c r="Z153" s="233">
        <f t="shared" si="442"/>
        <v>7.1520431336484673</v>
      </c>
      <c r="AA153" s="233">
        <f t="shared" si="443"/>
        <v>7.2688665019612859</v>
      </c>
      <c r="AB153" s="233">
        <f t="shared" si="444"/>
        <v>7.4310929819727916</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0.10219175120925041</v>
      </c>
      <c r="J154" s="50">
        <f t="shared" si="429"/>
        <v>0.29501320317282326</v>
      </c>
      <c r="K154" s="50">
        <f t="shared" si="430"/>
        <v>0.57395543831668472</v>
      </c>
      <c r="L154" s="50">
        <f t="shared" si="431"/>
        <v>1.0965028947547883</v>
      </c>
      <c r="M154" s="50">
        <f t="shared" si="432"/>
        <v>1.5775742263387633</v>
      </c>
      <c r="N154" s="247" t="str">
        <f t="shared" si="433"/>
        <v>BRT vehicle km</v>
      </c>
      <c r="O154" s="233">
        <f>O$127/O144</f>
        <v>3.2055500417449041E-2</v>
      </c>
      <c r="P154" s="233">
        <f t="shared" ref="P154:S154" si="453">P$127/P144</f>
        <v>6.2982743372587108E-2</v>
      </c>
      <c r="Q154" s="233">
        <f t="shared" si="453"/>
        <v>0.10097884850612647</v>
      </c>
      <c r="R154" s="233">
        <f t="shared" si="453"/>
        <v>0.10219175120925041</v>
      </c>
      <c r="S154" s="233">
        <f t="shared" si="453"/>
        <v>0.29501320317282326</v>
      </c>
      <c r="T154" s="304">
        <f>T$127/T144</f>
        <v>0.57395543831668472</v>
      </c>
      <c r="U154" s="304">
        <f>U$127/U144</f>
        <v>1.0965028947547883</v>
      </c>
      <c r="V154" s="304">
        <f>V$127/V144</f>
        <v>1.5775742263387633</v>
      </c>
      <c r="W154" s="233"/>
      <c r="X154" s="233">
        <f t="shared" si="440"/>
        <v>3.2055500417449041E-2</v>
      </c>
      <c r="Y154" s="233">
        <f t="shared" si="441"/>
        <v>6.2982743372587108E-2</v>
      </c>
      <c r="Z154" s="233">
        <f t="shared" si="442"/>
        <v>0.10097884850612647</v>
      </c>
      <c r="AA154" s="233">
        <f t="shared" si="443"/>
        <v>0.10219175120925041</v>
      </c>
      <c r="AB154" s="233">
        <f t="shared" si="444"/>
        <v>0.29501320317282326</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8.967720358741504</v>
      </c>
      <c r="J155" s="50">
        <f t="shared" si="429"/>
        <v>9.167861839828495</v>
      </c>
      <c r="K155" s="50">
        <f t="shared" si="430"/>
        <v>9.52798009819581</v>
      </c>
      <c r="L155" s="50">
        <f t="shared" si="431"/>
        <v>9.0743703048329198</v>
      </c>
      <c r="M155" s="50">
        <f t="shared" si="432"/>
        <v>8.3349609872505628</v>
      </c>
      <c r="N155" s="247" t="str">
        <f t="shared" si="433"/>
        <v>Metro Rail pkm</v>
      </c>
      <c r="O155" s="233">
        <f>O139*O$129</f>
        <v>12.322446292964566</v>
      </c>
      <c r="P155" s="233">
        <f t="shared" ref="P155:S155" si="455">P139*P$129</f>
        <v>8.6260563043864682</v>
      </c>
      <c r="Q155" s="233">
        <f t="shared" si="455"/>
        <v>8.8235934445777957</v>
      </c>
      <c r="R155" s="233">
        <f t="shared" si="455"/>
        <v>8.967720358741504</v>
      </c>
      <c r="S155" s="233">
        <f t="shared" si="455"/>
        <v>9.167861839828495</v>
      </c>
      <c r="T155" s="304">
        <f>T139*T$129</f>
        <v>9.52798009819581</v>
      </c>
      <c r="U155" s="304">
        <f>U139*U$129</f>
        <v>9.0743703048329198</v>
      </c>
      <c r="V155" s="304">
        <f>V139*V$129</f>
        <v>8.3349609872505628</v>
      </c>
      <c r="W155" s="233"/>
      <c r="X155" s="233">
        <f t="shared" si="440"/>
        <v>12.322446292964566</v>
      </c>
      <c r="Y155" s="233">
        <f t="shared" si="441"/>
        <v>8.6260563043864682</v>
      </c>
      <c r="Z155" s="233">
        <f t="shared" si="442"/>
        <v>8.8235934445777957</v>
      </c>
      <c r="AA155" s="233">
        <f t="shared" si="443"/>
        <v>8.967720358741504</v>
      </c>
      <c r="AB155" s="233">
        <f t="shared" si="444"/>
        <v>9.167861839828495</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0.64257947683872407</v>
      </c>
      <c r="J156" s="50">
        <f t="shared" si="429"/>
        <v>0.63008463190350783</v>
      </c>
      <c r="K156" s="50">
        <f t="shared" si="430"/>
        <v>0.77067321741371364</v>
      </c>
      <c r="L156" s="50">
        <f t="shared" si="431"/>
        <v>1.0103277618120092</v>
      </c>
      <c r="M156" s="50">
        <f t="shared" si="432"/>
        <v>1.2392226103257178</v>
      </c>
      <c r="N156" s="247" t="str">
        <f t="shared" si="433"/>
        <v>Gautrain pkm</v>
      </c>
      <c r="O156" s="233">
        <f>O128</f>
        <v>0.60923770891438467</v>
      </c>
      <c r="P156" s="233">
        <f t="shared" ref="P156:S156" si="458">P128</f>
        <v>0.64854136839212595</v>
      </c>
      <c r="Q156" s="233">
        <f t="shared" si="458"/>
        <v>0.6995709084876961</v>
      </c>
      <c r="R156" s="233">
        <f t="shared" si="458"/>
        <v>0.64257947683872407</v>
      </c>
      <c r="S156" s="233">
        <f t="shared" si="458"/>
        <v>0.63008463190350783</v>
      </c>
      <c r="T156" s="304">
        <f>T128</f>
        <v>0.77067321741371364</v>
      </c>
      <c r="U156" s="304">
        <f>U128</f>
        <v>1.0103277618120092</v>
      </c>
      <c r="V156" s="304">
        <f>V128</f>
        <v>1.2392226103257178</v>
      </c>
      <c r="W156" s="233"/>
      <c r="X156" s="233">
        <f t="shared" si="440"/>
        <v>0.60923770891438467</v>
      </c>
      <c r="Y156" s="233">
        <f t="shared" si="441"/>
        <v>0.64854136839212595</v>
      </c>
      <c r="Z156" s="233">
        <f t="shared" si="442"/>
        <v>0.6995709084876961</v>
      </c>
      <c r="AA156" s="233">
        <f t="shared" si="443"/>
        <v>0.64257947683872407</v>
      </c>
      <c r="AB156" s="233">
        <f t="shared" si="444"/>
        <v>0.63008463190350783</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109.25124523163252</v>
      </c>
      <c r="J161" s="50">
        <f t="shared" ref="J161:J168" si="466">IF($D$4,AB161,S161)</f>
        <v>107.45725675204515</v>
      </c>
      <c r="K161" s="50">
        <f t="shared" ref="K161:K168" si="467">IF($D$4,AC161,T161)</f>
        <v>131.48777633113465</v>
      </c>
      <c r="L161" s="50">
        <f t="shared" ref="L161:L168" si="468">IF($D$4,AD161,U161)</f>
        <v>176.94838103413451</v>
      </c>
      <c r="M161" s="50">
        <f t="shared" ref="M161:M168" si="469">IF($D$4,AE161,V161)</f>
        <v>226.37604241227515</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109.25124523163252</v>
      </c>
      <c r="S161" s="10">
        <f t="shared" si="471"/>
        <v>107.45725675204515</v>
      </c>
      <c r="T161" s="306">
        <f t="shared" ref="T161:V163" si="472">SUMPRODUCT(T$35:T$38,T$41:T$44,T$54:T$57)*T132</f>
        <v>131.48777633113465</v>
      </c>
      <c r="U161" s="306">
        <f t="shared" si="472"/>
        <v>176.94838103413451</v>
      </c>
      <c r="V161" s="306">
        <f t="shared" si="472"/>
        <v>226.37604241227515</v>
      </c>
      <c r="X161" s="10">
        <f>O161</f>
        <v>113.09321758673757</v>
      </c>
      <c r="Y161" s="10">
        <f t="shared" ref="Y161:AB161" si="473">P161</f>
        <v>112.21357404370687</v>
      </c>
      <c r="Z161" s="10">
        <f t="shared" si="473"/>
        <v>117.77587315202406</v>
      </c>
      <c r="AA161" s="10">
        <f t="shared" si="473"/>
        <v>109.25124523163252</v>
      </c>
      <c r="AB161" s="10">
        <f t="shared" si="473"/>
        <v>107.45725675204515</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23.215889611721916</v>
      </c>
      <c r="J162" s="50">
        <f t="shared" si="466"/>
        <v>22.8346670598096</v>
      </c>
      <c r="K162" s="50">
        <f t="shared" si="467"/>
        <v>27.941152470366116</v>
      </c>
      <c r="L162" s="50">
        <f t="shared" si="468"/>
        <v>37.60153096975359</v>
      </c>
      <c r="M162" s="50">
        <f t="shared" si="469"/>
        <v>48.104909012608481</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23.215889611721916</v>
      </c>
      <c r="S162" s="10">
        <f t="shared" si="475"/>
        <v>22.8346670598096</v>
      </c>
      <c r="T162" s="306">
        <f t="shared" si="472"/>
        <v>27.941152470366116</v>
      </c>
      <c r="U162" s="306">
        <f t="shared" si="472"/>
        <v>37.60153096975359</v>
      </c>
      <c r="V162" s="306">
        <f>SUMPRODUCT(V$35:V$38,V$41:V$44,V$54:V$57)*V133</f>
        <v>48.104909012608481</v>
      </c>
      <c r="X162" s="10">
        <f t="shared" ref="X162:X168" si="476">O162</f>
        <v>18.547037936929154</v>
      </c>
      <c r="Y162" s="10">
        <f t="shared" ref="Y162:Y168" si="477">P162</f>
        <v>23.845384484287713</v>
      </c>
      <c r="Z162" s="10">
        <f t="shared" ref="Z162:Z168" si="478">Q162</f>
        <v>25.027373044805117</v>
      </c>
      <c r="AA162" s="10">
        <f t="shared" ref="AA162:AA168" si="479">R162</f>
        <v>23.215889611721916</v>
      </c>
      <c r="AB162" s="10">
        <f t="shared" ref="AB162:AB168" si="480">S162</f>
        <v>22.8346670598096</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4.0969216961862198</v>
      </c>
      <c r="J163" s="50">
        <f t="shared" si="466"/>
        <v>4.0296471282016935</v>
      </c>
      <c r="K163" s="50">
        <f t="shared" si="467"/>
        <v>4.9307916124175497</v>
      </c>
      <c r="L163" s="50">
        <f t="shared" si="468"/>
        <v>6.6355642887800448</v>
      </c>
      <c r="M163" s="50">
        <f t="shared" si="469"/>
        <v>8.4891015904603186</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4.0969216961862198</v>
      </c>
      <c r="S163" s="10">
        <f t="shared" si="484"/>
        <v>4.0296471282016935</v>
      </c>
      <c r="T163" s="306">
        <f t="shared" si="472"/>
        <v>4.9307916124175497</v>
      </c>
      <c r="U163" s="306">
        <f t="shared" si="472"/>
        <v>6.6355642887800448</v>
      </c>
      <c r="V163" s="306">
        <f t="shared" si="472"/>
        <v>8.4891015904603186</v>
      </c>
      <c r="X163" s="10">
        <f t="shared" si="476"/>
        <v>3.9743652721991038</v>
      </c>
      <c r="Y163" s="10">
        <f t="shared" si="477"/>
        <v>4.208009026639008</v>
      </c>
      <c r="Z163" s="10">
        <f t="shared" si="478"/>
        <v>4.4165952432009021</v>
      </c>
      <c r="AA163" s="10">
        <f t="shared" si="479"/>
        <v>4.0969216961862198</v>
      </c>
      <c r="AB163" s="10">
        <f t="shared" si="480"/>
        <v>4.0296471282016935</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19.235110334691932</v>
      </c>
      <c r="J164" s="50">
        <f t="shared" si="466"/>
        <v>19.664399308617654</v>
      </c>
      <c r="K164" s="50">
        <f t="shared" si="467"/>
        <v>20.43682687728958</v>
      </c>
      <c r="L164" s="50">
        <f t="shared" si="468"/>
        <v>19.463866740801063</v>
      </c>
      <c r="M164" s="50">
        <f t="shared" si="469"/>
        <v>17.877887334972236</v>
      </c>
      <c r="N164" s="185" t="str">
        <f t="shared" si="470"/>
        <v>Bus</v>
      </c>
      <c r="O164" s="10">
        <f>O152*O142</f>
        <v>28.167748821049805</v>
      </c>
      <c r="P164" s="10">
        <f t="shared" ref="P164:S164" si="486">P152*P142</f>
        <v>18.502265696365193</v>
      </c>
      <c r="Q164" s="10">
        <f t="shared" si="486"/>
        <v>18.925968547790067</v>
      </c>
      <c r="R164" s="10">
        <f t="shared" si="486"/>
        <v>19.235110334691932</v>
      </c>
      <c r="S164" s="10">
        <f t="shared" si="486"/>
        <v>19.664399308617654</v>
      </c>
      <c r="T164" s="306">
        <f t="shared" ref="T164:V166" si="487">T152*T142</f>
        <v>20.43682687728958</v>
      </c>
      <c r="U164" s="306">
        <f t="shared" si="487"/>
        <v>19.463866740801063</v>
      </c>
      <c r="V164" s="306">
        <f t="shared" si="487"/>
        <v>17.877887334972236</v>
      </c>
      <c r="X164" s="10">
        <f t="shared" si="476"/>
        <v>28.167748821049805</v>
      </c>
      <c r="Y164" s="10">
        <f t="shared" si="477"/>
        <v>18.502265696365193</v>
      </c>
      <c r="Z164" s="10">
        <f t="shared" si="478"/>
        <v>18.925968547790067</v>
      </c>
      <c r="AA164" s="10">
        <f t="shared" si="479"/>
        <v>19.235110334691932</v>
      </c>
      <c r="AB164" s="10">
        <f t="shared" si="480"/>
        <v>19.664399308617654</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4.253379872751001</v>
      </c>
      <c r="AJ164" s="10">
        <f t="shared" si="488"/>
        <v>5.7239441064929588</v>
      </c>
      <c r="AK164" s="10">
        <f t="shared" si="488"/>
        <v>7.3228350903475139</v>
      </c>
      <c r="AL164" s="10"/>
      <c r="AM164" s="10">
        <f t="shared" ref="AM164:AO168" si="489">SUM(T$161:T$162)*(1-AM$161) *AM175</f>
        <v>1.4177932909170028</v>
      </c>
      <c r="AN164" s="10">
        <f t="shared" si="489"/>
        <v>3.8159627376619727</v>
      </c>
      <c r="AO164" s="10">
        <f t="shared" si="489"/>
        <v>7.3228350903475139</v>
      </c>
      <c r="AP164" s="10"/>
      <c r="AQ164" s="10">
        <f t="shared" ref="AQ164:AS168" si="490">SUM(T$161:T$162)*(1-AQ$161) *AQ175</f>
        <v>4.253379872751001</v>
      </c>
      <c r="AR164" s="10">
        <f t="shared" si="490"/>
        <v>7.154930133116201</v>
      </c>
      <c r="AS164" s="10">
        <f t="shared" si="490"/>
        <v>10.984252635521274</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101.76413102745801</v>
      </c>
      <c r="J165" s="50">
        <f t="shared" si="466"/>
        <v>104.03530174761909</v>
      </c>
      <c r="K165" s="50">
        <f t="shared" si="467"/>
        <v>108.12186111430906</v>
      </c>
      <c r="L165" s="50">
        <f t="shared" si="468"/>
        <v>102.97437606788669</v>
      </c>
      <c r="M165" s="50">
        <f t="shared" si="469"/>
        <v>94.5836877248869</v>
      </c>
      <c r="N165" s="185" t="str">
        <f t="shared" si="470"/>
        <v>Minibus</v>
      </c>
      <c r="O165" s="10">
        <f>O153*O143</f>
        <v>94.847852582060455</v>
      </c>
      <c r="P165" s="10">
        <f t="shared" ref="P165:S165" si="491">P153*P143</f>
        <v>97.886986758472602</v>
      </c>
      <c r="Q165" s="10">
        <f t="shared" si="491"/>
        <v>100.12860387107854</v>
      </c>
      <c r="R165" s="10">
        <f t="shared" si="491"/>
        <v>101.76413102745801</v>
      </c>
      <c r="S165" s="10">
        <f t="shared" si="491"/>
        <v>104.03530174761909</v>
      </c>
      <c r="T165" s="306">
        <f t="shared" si="487"/>
        <v>108.12186111430906</v>
      </c>
      <c r="U165" s="306">
        <f t="shared" si="487"/>
        <v>102.97437606788669</v>
      </c>
      <c r="V165" s="306">
        <f t="shared" si="487"/>
        <v>94.5836877248869</v>
      </c>
      <c r="X165" s="10">
        <f t="shared" si="476"/>
        <v>94.847852582060455</v>
      </c>
      <c r="Y165" s="10">
        <f t="shared" si="477"/>
        <v>97.886986758472602</v>
      </c>
      <c r="Z165" s="10">
        <f t="shared" si="478"/>
        <v>100.12860387107854</v>
      </c>
      <c r="AA165" s="10">
        <f t="shared" si="479"/>
        <v>101.76413102745801</v>
      </c>
      <c r="AB165" s="10">
        <f t="shared" si="480"/>
        <v>104.03530174761909</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22.502678651108333</v>
      </c>
      <c r="AJ165" s="10">
        <f t="shared" si="488"/>
        <v>30.282758347189095</v>
      </c>
      <c r="AK165" s="10">
        <f t="shared" si="488"/>
        <v>38.741755917176363</v>
      </c>
      <c r="AL165" s="10"/>
      <c r="AM165" s="10">
        <f t="shared" si="489"/>
        <v>7.5008928837027904</v>
      </c>
      <c r="AN165" s="10">
        <f t="shared" si="489"/>
        <v>20.188505564792731</v>
      </c>
      <c r="AO165" s="10">
        <f t="shared" si="489"/>
        <v>38.741755917176363</v>
      </c>
      <c r="AP165" s="10"/>
      <c r="AQ165" s="10">
        <f t="shared" si="490"/>
        <v>22.502678651108333</v>
      </c>
      <c r="AR165" s="10">
        <f t="shared" si="490"/>
        <v>37.853447933986381</v>
      </c>
      <c r="AS165" s="10">
        <f t="shared" si="490"/>
        <v>58.112633875764573</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2.5547937802312601</v>
      </c>
      <c r="J166" s="50">
        <f t="shared" si="466"/>
        <v>7.3753300793205812</v>
      </c>
      <c r="K166" s="50">
        <f t="shared" si="467"/>
        <v>14.348885957917117</v>
      </c>
      <c r="L166" s="50">
        <f t="shared" si="468"/>
        <v>27.412572368869707</v>
      </c>
      <c r="M166" s="50">
        <f t="shared" si="469"/>
        <v>39.439355658469083</v>
      </c>
      <c r="N166" s="185" t="str">
        <f t="shared" si="470"/>
        <v>BRT</v>
      </c>
      <c r="O166" s="10">
        <f>O154*O144</f>
        <v>0.80138751043622602</v>
      </c>
      <c r="P166" s="10">
        <f t="shared" ref="P166:S166" si="492">P154*P144</f>
        <v>1.5745685843146777</v>
      </c>
      <c r="Q166" s="10">
        <f t="shared" si="492"/>
        <v>2.5244712126531619</v>
      </c>
      <c r="R166" s="10">
        <f t="shared" si="492"/>
        <v>2.5547937802312601</v>
      </c>
      <c r="S166" s="10">
        <f t="shared" si="492"/>
        <v>7.3753300793205812</v>
      </c>
      <c r="T166" s="306">
        <f t="shared" si="487"/>
        <v>14.348885957917117</v>
      </c>
      <c r="U166" s="306">
        <f t="shared" si="487"/>
        <v>27.412572368869707</v>
      </c>
      <c r="V166" s="306">
        <f t="shared" si="487"/>
        <v>39.439355658469083</v>
      </c>
      <c r="X166" s="10">
        <f t="shared" si="476"/>
        <v>0.80138751043622602</v>
      </c>
      <c r="Y166" s="10">
        <f t="shared" si="477"/>
        <v>1.5745685843146777</v>
      </c>
      <c r="Z166" s="10">
        <f t="shared" si="478"/>
        <v>2.5244712126531619</v>
      </c>
      <c r="AA166" s="10">
        <f t="shared" si="479"/>
        <v>2.5547937802312601</v>
      </c>
      <c r="AB166" s="10">
        <f t="shared" si="480"/>
        <v>7.3753300793205812</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2.9863375119953242</v>
      </c>
      <c r="AJ166" s="10">
        <f t="shared" si="488"/>
        <v>4.018834318395518</v>
      </c>
      <c r="AK166" s="10">
        <f t="shared" si="488"/>
        <v>5.141430527886607</v>
      </c>
      <c r="AL166" s="10"/>
      <c r="AM166" s="10">
        <f t="shared" si="489"/>
        <v>0.9954458373317765</v>
      </c>
      <c r="AN166" s="10">
        <f t="shared" si="489"/>
        <v>2.6792228789303452</v>
      </c>
      <c r="AO166" s="10">
        <f t="shared" si="489"/>
        <v>5.141430527886607</v>
      </c>
      <c r="AP166" s="10"/>
      <c r="AQ166" s="10">
        <f t="shared" si="490"/>
        <v>2.9863375119953242</v>
      </c>
      <c r="AR166" s="10">
        <f t="shared" si="490"/>
        <v>5.0235428979943988</v>
      </c>
      <c r="AS166" s="10">
        <f t="shared" si="490"/>
        <v>7.7121457918299141</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8.967720358741504</v>
      </c>
      <c r="J167" s="50">
        <f t="shared" si="466"/>
        <v>9.167861839828495</v>
      </c>
      <c r="K167" s="50">
        <f t="shared" si="467"/>
        <v>9.52798009819581</v>
      </c>
      <c r="L167" s="50">
        <f t="shared" si="468"/>
        <v>9.0743703048329198</v>
      </c>
      <c r="M167" s="50">
        <f t="shared" si="469"/>
        <v>8.3349609872505628</v>
      </c>
      <c r="N167" s="185" t="str">
        <f t="shared" si="470"/>
        <v>Metro Rail</v>
      </c>
      <c r="O167" s="10">
        <f>O155</f>
        <v>12.322446292964566</v>
      </c>
      <c r="P167" s="10">
        <f t="shared" ref="P167:S167" si="494">P155</f>
        <v>8.6260563043864682</v>
      </c>
      <c r="Q167" s="10">
        <f t="shared" si="494"/>
        <v>8.8235934445777957</v>
      </c>
      <c r="R167" s="10">
        <f t="shared" si="494"/>
        <v>8.967720358741504</v>
      </c>
      <c r="S167" s="10">
        <f t="shared" si="494"/>
        <v>9.167861839828495</v>
      </c>
      <c r="T167" s="306">
        <f t="shared" ref="T167:V168" si="495">T155</f>
        <v>9.52798009819581</v>
      </c>
      <c r="U167" s="306">
        <f t="shared" si="495"/>
        <v>9.0743703048329198</v>
      </c>
      <c r="V167" s="306">
        <f t="shared" si="495"/>
        <v>8.3349609872505628</v>
      </c>
      <c r="X167" s="10">
        <f t="shared" si="476"/>
        <v>12.322446292964566</v>
      </c>
      <c r="Y167" s="10">
        <f t="shared" si="477"/>
        <v>8.6260563043864682</v>
      </c>
      <c r="Z167" s="10">
        <f t="shared" si="478"/>
        <v>8.8235934445777957</v>
      </c>
      <c r="AA167" s="10">
        <f t="shared" si="479"/>
        <v>8.967720358741504</v>
      </c>
      <c r="AB167" s="10">
        <f t="shared" si="480"/>
        <v>9.167861839828495</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1.9829946704041812</v>
      </c>
      <c r="AJ167" s="10">
        <f t="shared" si="488"/>
        <v>2.6685955631622558</v>
      </c>
      <c r="AK167" s="10">
        <f t="shared" si="488"/>
        <v>3.414024467797149</v>
      </c>
      <c r="AL167" s="10"/>
      <c r="AM167" s="10">
        <f t="shared" si="489"/>
        <v>0.66099822346806159</v>
      </c>
      <c r="AN167" s="10">
        <f t="shared" si="489"/>
        <v>1.7790637087748373</v>
      </c>
      <c r="AO167" s="10">
        <f t="shared" si="489"/>
        <v>3.414024467797149</v>
      </c>
      <c r="AP167" s="10"/>
      <c r="AQ167" s="10">
        <f t="shared" si="490"/>
        <v>1.9829946704041812</v>
      </c>
      <c r="AR167" s="10">
        <f t="shared" si="490"/>
        <v>3.3357444539528207</v>
      </c>
      <c r="AS167" s="10">
        <f t="shared" si="490"/>
        <v>5.1210367016957257</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0.64257947683872407</v>
      </c>
      <c r="J168" s="50">
        <f t="shared" si="466"/>
        <v>0.63008463190350783</v>
      </c>
      <c r="K168" s="50">
        <f t="shared" si="467"/>
        <v>0.77067321741371364</v>
      </c>
      <c r="L168" s="50">
        <f t="shared" si="468"/>
        <v>1.0103277618120092</v>
      </c>
      <c r="M168" s="50">
        <f t="shared" si="469"/>
        <v>1.2392226103257178</v>
      </c>
      <c r="N168" s="185" t="str">
        <f t="shared" si="470"/>
        <v>Gautrain</v>
      </c>
      <c r="O168" s="10">
        <f>O156</f>
        <v>0.60923770891438467</v>
      </c>
      <c r="P168" s="10">
        <f t="shared" ref="P168:S168" si="496">P156</f>
        <v>0.64854136839212595</v>
      </c>
      <c r="Q168" s="10">
        <f t="shared" si="496"/>
        <v>0.6995709084876961</v>
      </c>
      <c r="R168" s="10">
        <f t="shared" si="496"/>
        <v>0.64257947683872407</v>
      </c>
      <c r="S168" s="10">
        <f t="shared" si="496"/>
        <v>0.63008463190350783</v>
      </c>
      <c r="T168" s="306">
        <f t="shared" si="495"/>
        <v>0.77067321741371364</v>
      </c>
      <c r="U168" s="306">
        <f t="shared" si="495"/>
        <v>1.0103277618120092</v>
      </c>
      <c r="V168" s="306">
        <f t="shared" si="495"/>
        <v>1.2392226103257178</v>
      </c>
      <c r="X168" s="10">
        <f t="shared" si="476"/>
        <v>0.60923770891438467</v>
      </c>
      <c r="Y168" s="10">
        <f t="shared" si="477"/>
        <v>0.64854136839212595</v>
      </c>
      <c r="Z168" s="10">
        <f t="shared" si="478"/>
        <v>0.6995709084876961</v>
      </c>
      <c r="AA168" s="10">
        <f t="shared" si="479"/>
        <v>0.64257947683872407</v>
      </c>
      <c r="AB168" s="10">
        <f t="shared" si="480"/>
        <v>0.63008463190350783</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0.16039505404130935</v>
      </c>
      <c r="AJ168" s="10">
        <f t="shared" si="488"/>
        <v>0.21585006553777869</v>
      </c>
      <c r="AK168" s="10">
        <f t="shared" si="488"/>
        <v>0.27614428176907996</v>
      </c>
      <c r="AL168" s="10"/>
      <c r="AM168" s="10">
        <f t="shared" si="489"/>
        <v>5.3465018013769877E-2</v>
      </c>
      <c r="AN168" s="10">
        <f t="shared" si="489"/>
        <v>0.14390004369185247</v>
      </c>
      <c r="AO168" s="10">
        <f t="shared" si="489"/>
        <v>0.27614428176907996</v>
      </c>
      <c r="AP168" s="10"/>
      <c r="AQ168" s="10">
        <f t="shared" si="490"/>
        <v>0.16039505404130935</v>
      </c>
      <c r="AR168" s="10">
        <f t="shared" si="490"/>
        <v>0.26981258192222346</v>
      </c>
      <c r="AS168" s="10">
        <f t="shared" si="490"/>
        <v>0.41421642265362013</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269.72839151750208</v>
      </c>
      <c r="J169" s="10">
        <f t="shared" si="497"/>
        <v>275.19454854734579</v>
      </c>
      <c r="K169" s="10">
        <f t="shared" si="497"/>
        <v>317.56594767904363</v>
      </c>
      <c r="L169" s="10">
        <f t="shared" si="497"/>
        <v>381.12098953687052</v>
      </c>
      <c r="M169" s="10">
        <f t="shared" si="497"/>
        <v>444.44516733124846</v>
      </c>
      <c r="N169" s="39"/>
      <c r="O169" s="10">
        <f>SUM(O161:O168)</f>
        <v>272.36329371129125</v>
      </c>
      <c r="P169" s="10">
        <f t="shared" ref="P169:S169" si="498">SUM(P161:P168)</f>
        <v>267.50538626656464</v>
      </c>
      <c r="Q169" s="10">
        <f t="shared" si="498"/>
        <v>278.32204942461738</v>
      </c>
      <c r="R169" s="10">
        <f t="shared" si="498"/>
        <v>269.72839151750208</v>
      </c>
      <c r="S169" s="10">
        <f t="shared" si="498"/>
        <v>275.19454854734579</v>
      </c>
      <c r="T169" s="10">
        <f>SUM(T161:T168)</f>
        <v>317.56594767904363</v>
      </c>
      <c r="U169" s="10">
        <f>SUM(U161:U168)</f>
        <v>381.12098953687052</v>
      </c>
      <c r="V169" s="10">
        <f>SUM(V161:V168)</f>
        <v>444.44516733124846</v>
      </c>
      <c r="W169" s="281"/>
      <c r="X169" s="10">
        <f>SUM(X161:X168)</f>
        <v>272.36329371129125</v>
      </c>
      <c r="Y169" s="10">
        <f t="shared" ref="Y169:AB169" si="499">SUM(Y161:Y168)</f>
        <v>267.50538626656464</v>
      </c>
      <c r="Z169" s="10">
        <f t="shared" si="499"/>
        <v>278.32204942461738</v>
      </c>
      <c r="AA169" s="10">
        <f t="shared" si="499"/>
        <v>269.72839151750208</v>
      </c>
      <c r="AB169" s="10">
        <f t="shared" si="499"/>
        <v>275.19454854734579</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0.40504169626705189</v>
      </c>
      <c r="J172" s="240">
        <f t="shared" si="505"/>
        <v>0.39047741795494795</v>
      </c>
      <c r="K172" s="240">
        <f t="shared" ref="K172:M179" si="506">K161/K$169</f>
        <v>0.41404872686169181</v>
      </c>
      <c r="L172" s="240">
        <f t="shared" si="506"/>
        <v>0.464284009256898</v>
      </c>
      <c r="M172" s="240">
        <f t="shared" si="506"/>
        <v>0.50934526697993165</v>
      </c>
      <c r="N172" s="40" t="str">
        <f>C172</f>
        <v>Car</v>
      </c>
      <c r="O172" s="240">
        <f t="shared" ref="O172:O179" si="507">O161/O$169</f>
        <v>0.41522929189796737</v>
      </c>
      <c r="P172" s="240">
        <f t="shared" ref="P172:S172" si="508">P161/P$169</f>
        <v>0.41948154992246744</v>
      </c>
      <c r="Q172" s="240">
        <f t="shared" si="508"/>
        <v>0.42316400513543673</v>
      </c>
      <c r="R172" s="240">
        <f t="shared" si="508"/>
        <v>0.40504169626705189</v>
      </c>
      <c r="S172" s="240">
        <f t="shared" si="508"/>
        <v>0.39047741795494795</v>
      </c>
      <c r="T172" s="307">
        <f t="shared" ref="T172:V179" si="509">T161/T$169</f>
        <v>0.41404872686169181</v>
      </c>
      <c r="U172" s="307">
        <f t="shared" si="509"/>
        <v>0.464284009256898</v>
      </c>
      <c r="V172" s="307">
        <f t="shared" si="509"/>
        <v>0.50934526697993165</v>
      </c>
      <c r="W172" s="281"/>
      <c r="X172" s="240">
        <f>O172</f>
        <v>0.41522929189796737</v>
      </c>
      <c r="Y172" s="240">
        <f t="shared" ref="Y172:AB172" si="510">P172</f>
        <v>0.41948154992246744</v>
      </c>
      <c r="Z172" s="240">
        <f t="shared" si="510"/>
        <v>0.42316400513543673</v>
      </c>
      <c r="AA172" s="240">
        <f t="shared" si="510"/>
        <v>0.40504169626705189</v>
      </c>
      <c r="AB172" s="240">
        <f t="shared" si="510"/>
        <v>0.39047741795494795</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8.6071360456748541E-2</v>
      </c>
      <c r="J173" s="240">
        <f t="shared" si="512"/>
        <v>8.2976451315426455E-2</v>
      </c>
      <c r="K173" s="240">
        <f t="shared" si="506"/>
        <v>8.7985354458109524E-2</v>
      </c>
      <c r="L173" s="240">
        <f t="shared" si="506"/>
        <v>9.8660351967090831E-2</v>
      </c>
      <c r="M173" s="240">
        <f t="shared" si="506"/>
        <v>0.1082358692332355</v>
      </c>
      <c r="N173" s="40"/>
      <c r="O173" s="240">
        <f t="shared" si="507"/>
        <v>6.8096686907411483E-2</v>
      </c>
      <c r="P173" s="240">
        <f t="shared" ref="P173:S173" si="513">P162/P$169</f>
        <v>8.9139829358524339E-2</v>
      </c>
      <c r="Q173" s="240">
        <f t="shared" si="513"/>
        <v>8.9922351091280314E-2</v>
      </c>
      <c r="R173" s="240">
        <f t="shared" si="513"/>
        <v>8.6071360456748541E-2</v>
      </c>
      <c r="S173" s="240">
        <f t="shared" si="513"/>
        <v>8.2976451315426455E-2</v>
      </c>
      <c r="T173" s="307">
        <f t="shared" si="509"/>
        <v>8.7985354458109524E-2</v>
      </c>
      <c r="U173" s="307">
        <f t="shared" si="509"/>
        <v>9.8660351967090831E-2</v>
      </c>
      <c r="V173" s="307">
        <f t="shared" si="509"/>
        <v>0.1082358692332355</v>
      </c>
      <c r="W173" s="281"/>
      <c r="X173" s="240">
        <f t="shared" ref="X173:X182" si="514">O173</f>
        <v>6.8096686907411483E-2</v>
      </c>
      <c r="Y173" s="240">
        <f t="shared" ref="Y173:Y182" si="515">P173</f>
        <v>8.9139829358524339E-2</v>
      </c>
      <c r="Z173" s="240">
        <f t="shared" ref="Z173:Z182" si="516">Q173</f>
        <v>8.9922351091280314E-2</v>
      </c>
      <c r="AA173" s="240">
        <f t="shared" ref="AA173:AA182" si="517">R173</f>
        <v>8.6071360456748541E-2</v>
      </c>
      <c r="AB173" s="240">
        <f t="shared" ref="AB173:AB182" si="518">S173</f>
        <v>8.2976451315426455E-2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1.5189063610014446E-2</v>
      </c>
      <c r="J174" s="240">
        <f t="shared" si="519"/>
        <v>1.4642903173310549E-2</v>
      </c>
      <c r="K174" s="240">
        <f t="shared" si="506"/>
        <v>1.5526827257313445E-2</v>
      </c>
      <c r="L174" s="240">
        <f t="shared" si="506"/>
        <v>1.7410650347133676E-2</v>
      </c>
      <c r="M174" s="240">
        <f t="shared" si="506"/>
        <v>1.9100447511747439E-2</v>
      </c>
      <c r="N174" s="40"/>
      <c r="O174" s="240">
        <f t="shared" si="507"/>
        <v>1.4592147194445316E-2</v>
      </c>
      <c r="P174" s="240">
        <f t="shared" ref="P174:S174" si="520">P163/P$169</f>
        <v>1.5730558122092529E-2</v>
      </c>
      <c r="Q174" s="240">
        <f t="shared" si="520"/>
        <v>1.5868650192578878E-2</v>
      </c>
      <c r="R174" s="240">
        <f t="shared" si="520"/>
        <v>1.5189063610014446E-2</v>
      </c>
      <c r="S174" s="240">
        <f t="shared" si="520"/>
        <v>1.4642903173310549E-2</v>
      </c>
      <c r="T174" s="307">
        <f t="shared" si="509"/>
        <v>1.5526827257313445E-2</v>
      </c>
      <c r="U174" s="307">
        <f t="shared" si="509"/>
        <v>1.7410650347133676E-2</v>
      </c>
      <c r="V174" s="307">
        <f t="shared" si="509"/>
        <v>1.9100447511747439E-2</v>
      </c>
      <c r="W174" s="281"/>
      <c r="X174" s="240">
        <f t="shared" si="514"/>
        <v>1.4592147194445316E-2</v>
      </c>
      <c r="Y174" s="240">
        <f t="shared" si="515"/>
        <v>1.5730558122092529E-2</v>
      </c>
      <c r="Z174" s="240">
        <f t="shared" si="516"/>
        <v>1.5868650192578878E-2</v>
      </c>
      <c r="AA174" s="240">
        <f t="shared" si="517"/>
        <v>1.5189063610014446E-2</v>
      </c>
      <c r="AB174" s="240">
        <f t="shared" si="518"/>
        <v>1.4642903173310549E-2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7.1312887110157291E-2</v>
      </c>
      <c r="J175" s="240">
        <f t="shared" si="521"/>
        <v>7.1456354831224048E-2</v>
      </c>
      <c r="K175" s="240">
        <f t="shared" si="506"/>
        <v>6.4354591626255203E-2</v>
      </c>
      <c r="L175" s="240">
        <f t="shared" si="506"/>
        <v>5.1070046717849642E-2</v>
      </c>
      <c r="M175" s="240">
        <f t="shared" si="506"/>
        <v>4.0225181077619201E-2</v>
      </c>
      <c r="N175" s="40"/>
      <c r="O175" s="240">
        <f t="shared" si="507"/>
        <v>0.10341976863779595</v>
      </c>
      <c r="P175" s="240">
        <f t="shared" ref="P175:S175" si="522">P164/P$169</f>
        <v>6.9165955701273221E-2</v>
      </c>
      <c r="Q175" s="240">
        <f t="shared" si="522"/>
        <v>6.8000248585824333E-2</v>
      </c>
      <c r="R175" s="240">
        <f t="shared" si="522"/>
        <v>7.1312887110157291E-2</v>
      </c>
      <c r="S175" s="240">
        <f t="shared" si="522"/>
        <v>7.1456354831224048E-2</v>
      </c>
      <c r="T175" s="307">
        <f t="shared" si="509"/>
        <v>6.4354591626255203E-2</v>
      </c>
      <c r="U175" s="307">
        <f t="shared" si="509"/>
        <v>5.1070046717849642E-2</v>
      </c>
      <c r="V175" s="307">
        <f t="shared" si="509"/>
        <v>4.0225181077619201E-2</v>
      </c>
      <c r="W175" s="281"/>
      <c r="X175" s="240">
        <f t="shared" si="514"/>
        <v>0.10341976863779595</v>
      </c>
      <c r="Y175" s="240">
        <f t="shared" si="515"/>
        <v>6.9165955701273221E-2</v>
      </c>
      <c r="Z175" s="240">
        <f t="shared" si="516"/>
        <v>6.8000248585824333E-2</v>
      </c>
      <c r="AA175" s="240">
        <f t="shared" si="517"/>
        <v>7.1312887110157291E-2</v>
      </c>
      <c r="AB175" s="240">
        <f t="shared" si="518"/>
        <v>7.1456354831224048E-2</v>
      </c>
      <c r="AC175" s="307" t="e">
        <f t="shared" si="511"/>
        <v>#N/A</v>
      </c>
      <c r="AD175" s="307" t="e">
        <f t="shared" si="511"/>
        <v>#N/A</v>
      </c>
      <c r="AE175" s="307" t="e">
        <f t="shared" si="511"/>
        <v>#N/A</v>
      </c>
      <c r="AG175" s="255">
        <f>T175</f>
        <v>6.4354591626255203E-2</v>
      </c>
      <c r="AI175" s="308">
        <f>AG175/$AG$180</f>
        <v>0.13339423104469114</v>
      </c>
      <c r="AJ175" s="308">
        <f>AI175</f>
        <v>0.13339423104469114</v>
      </c>
      <c r="AK175" s="308">
        <f>AJ175</f>
        <v>0.13339423104469114</v>
      </c>
      <c r="AL175" s="309"/>
      <c r="AM175" s="308">
        <f>AI175</f>
        <v>0.13339423104469114</v>
      </c>
      <c r="AN175" s="308">
        <f t="shared" ref="AN175:AO179" si="523">AJ175</f>
        <v>0.13339423104469114</v>
      </c>
      <c r="AO175" s="308">
        <f t="shared" si="523"/>
        <v>0.13339423104469114</v>
      </c>
      <c r="AP175" s="309"/>
      <c r="AQ175" s="308">
        <f>AM175</f>
        <v>0.13339423104469114</v>
      </c>
      <c r="AR175" s="308">
        <f t="shared" ref="AR175:AS179" si="524">AN175</f>
        <v>0.13339423104469114</v>
      </c>
      <c r="AS175" s="308">
        <f t="shared" si="524"/>
        <v>0.13339423104469114</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0.37728372031927815</v>
      </c>
      <c r="J176" s="240">
        <f t="shared" si="525"/>
        <v>0.37804274211384081</v>
      </c>
      <c r="K176" s="240">
        <f t="shared" si="506"/>
        <v>0.34047057596863395</v>
      </c>
      <c r="L176" s="240">
        <f t="shared" si="506"/>
        <v>0.27018815256808287</v>
      </c>
      <c r="M176" s="240">
        <f t="shared" si="506"/>
        <v>0.21281295124172864</v>
      </c>
      <c r="N176" s="40"/>
      <c r="O176" s="240">
        <f t="shared" si="507"/>
        <v>0.34824021728346571</v>
      </c>
      <c r="P176" s="240">
        <f t="shared" ref="P176:S176" si="526">P165/P$169</f>
        <v>0.36592529266281709</v>
      </c>
      <c r="Q176" s="240">
        <f t="shared" si="526"/>
        <v>0.3597580719101382</v>
      </c>
      <c r="R176" s="240">
        <f t="shared" si="526"/>
        <v>0.37728372031927815</v>
      </c>
      <c r="S176" s="240">
        <f t="shared" si="526"/>
        <v>0.37804274211384081</v>
      </c>
      <c r="T176" s="307">
        <f t="shared" si="509"/>
        <v>0.34047057596863395</v>
      </c>
      <c r="U176" s="307">
        <f t="shared" si="509"/>
        <v>0.27018815256808287</v>
      </c>
      <c r="V176" s="307">
        <f t="shared" si="509"/>
        <v>0.21281295124172864</v>
      </c>
      <c r="W176" s="281"/>
      <c r="X176" s="240">
        <f t="shared" si="514"/>
        <v>0.34824021728346571</v>
      </c>
      <c r="Y176" s="240">
        <f t="shared" si="515"/>
        <v>0.36592529266281709</v>
      </c>
      <c r="Z176" s="240">
        <f t="shared" si="516"/>
        <v>0.3597580719101382</v>
      </c>
      <c r="AA176" s="240">
        <f t="shared" si="517"/>
        <v>0.37728372031927815</v>
      </c>
      <c r="AB176" s="240">
        <f t="shared" si="518"/>
        <v>0.37804274211384081</v>
      </c>
      <c r="AC176" s="307" t="e">
        <f t="shared" si="511"/>
        <v>#N/A</v>
      </c>
      <c r="AD176" s="307" t="e">
        <f t="shared" si="511"/>
        <v>#N/A</v>
      </c>
      <c r="AE176" s="307" t="e">
        <f t="shared" si="511"/>
        <v>#N/A</v>
      </c>
      <c r="AG176" s="255">
        <f>T176</f>
        <v>0.34047057596863395</v>
      </c>
      <c r="AI176" s="308">
        <f>1-SUM(AI177:AI179,AI175)</f>
        <v>0.7057275872161699</v>
      </c>
      <c r="AJ176" s="308">
        <f t="shared" ref="AJ176:AK176" si="527">1-SUM(AJ177:AJ179,AJ175)</f>
        <v>0.7057275872161699</v>
      </c>
      <c r="AK176" s="308">
        <f t="shared" si="527"/>
        <v>0.7057275872161699</v>
      </c>
      <c r="AL176" s="309"/>
      <c r="AM176" s="308">
        <f t="shared" ref="AM176:AM179" si="528">AI176</f>
        <v>0.7057275872161699</v>
      </c>
      <c r="AN176" s="308">
        <f t="shared" si="523"/>
        <v>0.7057275872161699</v>
      </c>
      <c r="AO176" s="308">
        <f t="shared" si="523"/>
        <v>0.7057275872161699</v>
      </c>
      <c r="AP176" s="309"/>
      <c r="AQ176" s="308">
        <f t="shared" ref="AQ176:AQ178" si="529">AM176</f>
        <v>0.7057275872161699</v>
      </c>
      <c r="AR176" s="308">
        <f t="shared" si="524"/>
        <v>0.7057275872161699</v>
      </c>
      <c r="AS176" s="308">
        <f t="shared" si="524"/>
        <v>0.7057275872161699</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9.4717273397060438E-3</v>
      </c>
      <c r="J177" s="240">
        <f t="shared" si="530"/>
        <v>2.6800422167707637E-2</v>
      </c>
      <c r="K177" s="240">
        <f t="shared" si="506"/>
        <v>4.5183956475141965E-2</v>
      </c>
      <c r="L177" s="240">
        <f t="shared" si="506"/>
        <v>7.192616812362089E-2</v>
      </c>
      <c r="M177" s="240">
        <f t="shared" si="506"/>
        <v>8.8738405898954514E-2</v>
      </c>
      <c r="N177" s="40"/>
      <c r="O177" s="240">
        <f t="shared" si="507"/>
        <v>2.9423476986062138E-3</v>
      </c>
      <c r="P177" s="240">
        <f t="shared" ref="P177:S177" si="531">P166/P$169</f>
        <v>5.886119177972912E-3</v>
      </c>
      <c r="Q177" s="240">
        <f t="shared" si="531"/>
        <v>9.0703241725622122E-3</v>
      </c>
      <c r="R177" s="240">
        <f t="shared" si="531"/>
        <v>9.4717273397060438E-3</v>
      </c>
      <c r="S177" s="240">
        <f t="shared" si="531"/>
        <v>2.6800422167707637E-2</v>
      </c>
      <c r="T177" s="307">
        <f t="shared" si="509"/>
        <v>4.5183956475141965E-2</v>
      </c>
      <c r="U177" s="307">
        <f t="shared" si="509"/>
        <v>7.192616812362089E-2</v>
      </c>
      <c r="V177" s="307">
        <f t="shared" si="509"/>
        <v>8.8738405898954514E-2</v>
      </c>
      <c r="W177" s="281"/>
      <c r="X177" s="240">
        <f t="shared" si="514"/>
        <v>2.9423476986062138E-3</v>
      </c>
      <c r="Y177" s="240">
        <f t="shared" si="515"/>
        <v>5.886119177972912E-3</v>
      </c>
      <c r="Z177" s="240">
        <f t="shared" si="516"/>
        <v>9.0703241725622122E-3</v>
      </c>
      <c r="AA177" s="240">
        <f t="shared" si="517"/>
        <v>9.4717273397060438E-3</v>
      </c>
      <c r="AB177" s="240">
        <f t="shared" si="518"/>
        <v>2.6800422167707637E-2</v>
      </c>
      <c r="AC177" s="307" t="e">
        <f t="shared" si="511"/>
        <v>#N/A</v>
      </c>
      <c r="AD177" s="307" t="e">
        <f t="shared" si="511"/>
        <v>#N/A</v>
      </c>
      <c r="AE177" s="307" t="e">
        <f t="shared" si="511"/>
        <v>#N/A</v>
      </c>
      <c r="AG177" s="255">
        <f>T177</f>
        <v>4.5183956475141965E-2</v>
      </c>
      <c r="AI177" s="308">
        <f>AG177/$AG$180</f>
        <v>9.3657328517633906E-2</v>
      </c>
      <c r="AJ177" s="308">
        <f t="shared" ref="AJ177:AK177" si="532">AI177</f>
        <v>9.3657328517633906E-2</v>
      </c>
      <c r="AK177" s="308">
        <f t="shared" si="532"/>
        <v>9.3657328517633906E-2</v>
      </c>
      <c r="AL177" s="309"/>
      <c r="AM177" s="308">
        <f t="shared" si="528"/>
        <v>9.3657328517633906E-2</v>
      </c>
      <c r="AN177" s="308">
        <f t="shared" si="523"/>
        <v>9.3657328517633906E-2</v>
      </c>
      <c r="AO177" s="308">
        <f t="shared" si="523"/>
        <v>9.3657328517633906E-2</v>
      </c>
      <c r="AP177" s="309"/>
      <c r="AQ177" s="308">
        <f t="shared" si="529"/>
        <v>9.3657328517633906E-2</v>
      </c>
      <c r="AR177" s="308">
        <f t="shared" si="524"/>
        <v>9.3657328517633906E-2</v>
      </c>
      <c r="AS177" s="308">
        <f t="shared" si="524"/>
        <v>9.3657328517633906E-2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3.3247224395951687E-2</v>
      </c>
      <c r="J178" s="240">
        <f t="shared" si="533"/>
        <v>3.3314111374016596E-2</v>
      </c>
      <c r="K178" s="240">
        <f t="shared" si="506"/>
        <v>3.0003154204132472E-2</v>
      </c>
      <c r="L178" s="240">
        <f t="shared" si="506"/>
        <v>2.380968394278123E-2</v>
      </c>
      <c r="M178" s="240">
        <f t="shared" si="506"/>
        <v>1.875363171861975E-2</v>
      </c>
      <c r="N178" s="40"/>
      <c r="O178" s="240">
        <f t="shared" si="507"/>
        <v>4.5242683494738922E-2</v>
      </c>
      <c r="P178" s="240">
        <f t="shared" ref="P178:S178" si="534">P167/P$169</f>
        <v>3.2246290158026006E-2</v>
      </c>
      <c r="Q178" s="240">
        <f t="shared" si="534"/>
        <v>3.1702818597445108E-2</v>
      </c>
      <c r="R178" s="240">
        <f t="shared" si="534"/>
        <v>3.3247224395951687E-2</v>
      </c>
      <c r="S178" s="240">
        <f t="shared" si="534"/>
        <v>3.3314111374016596E-2</v>
      </c>
      <c r="T178" s="307">
        <f t="shared" si="509"/>
        <v>3.0003154204132472E-2</v>
      </c>
      <c r="U178" s="307">
        <f t="shared" si="509"/>
        <v>2.380968394278123E-2</v>
      </c>
      <c r="V178" s="307">
        <f t="shared" si="509"/>
        <v>1.875363171861975E-2</v>
      </c>
      <c r="W178" s="281"/>
      <c r="X178" s="240">
        <f t="shared" si="514"/>
        <v>4.5242683494738922E-2</v>
      </c>
      <c r="Y178" s="240">
        <f t="shared" si="515"/>
        <v>3.2246290158026006E-2</v>
      </c>
      <c r="Z178" s="240">
        <f t="shared" si="516"/>
        <v>3.1702818597445108E-2</v>
      </c>
      <c r="AA178" s="240">
        <f t="shared" si="517"/>
        <v>3.3247224395951687E-2</v>
      </c>
      <c r="AB178" s="240">
        <f t="shared" si="518"/>
        <v>3.3314111374016596E-2</v>
      </c>
      <c r="AC178" s="307" t="e">
        <f t="shared" si="511"/>
        <v>#N/A</v>
      </c>
      <c r="AD178" s="307" t="e">
        <f t="shared" si="511"/>
        <v>#N/A</v>
      </c>
      <c r="AE178" s="307" t="e">
        <f t="shared" si="511"/>
        <v>#N/A</v>
      </c>
      <c r="AG178" s="255">
        <f>T178</f>
        <v>3.0003154204132472E-2</v>
      </c>
      <c r="AI178" s="308">
        <f>AG178/$AG$180</f>
        <v>6.2190553662727577E-2</v>
      </c>
      <c r="AJ178" s="308">
        <f>AI178*(1+$D$178)</f>
        <v>6.2190553662727577E-2</v>
      </c>
      <c r="AK178" s="308">
        <f>AJ178*(1+$D$178)</f>
        <v>6.2190553662727577E-2</v>
      </c>
      <c r="AL178" s="309"/>
      <c r="AM178" s="308">
        <f>AI178</f>
        <v>6.2190553662727577E-2</v>
      </c>
      <c r="AN178" s="308">
        <f t="shared" si="523"/>
        <v>6.2190553662727577E-2</v>
      </c>
      <c r="AO178" s="308">
        <f>AK178</f>
        <v>6.2190553662727577E-2</v>
      </c>
      <c r="AP178" s="309"/>
      <c r="AQ178" s="308">
        <f t="shared" si="529"/>
        <v>6.2190553662727577E-2</v>
      </c>
      <c r="AR178" s="308">
        <f t="shared" si="524"/>
        <v>6.2190553662727577E-2</v>
      </c>
      <c r="AS178" s="308">
        <f>AO178</f>
        <v>6.2190553662727577E-2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2.3823205010920349E-3</v>
      </c>
      <c r="J179" s="240">
        <f t="shared" si="535"/>
        <v>2.2895970695259067E-3</v>
      </c>
      <c r="K179" s="240">
        <f t="shared" si="506"/>
        <v>2.4268131487215211E-3</v>
      </c>
      <c r="L179" s="240">
        <f t="shared" si="506"/>
        <v>2.6509370765429013E-3</v>
      </c>
      <c r="M179" s="240">
        <f t="shared" si="506"/>
        <v>2.7882463381632755E-3</v>
      </c>
      <c r="N179" s="40"/>
      <c r="O179" s="240">
        <f t="shared" si="507"/>
        <v>2.2368568855691134E-3</v>
      </c>
      <c r="P179" s="240">
        <f t="shared" ref="P179:S179" si="536">P168/P$169</f>
        <v>2.4244048968265087E-3</v>
      </c>
      <c r="Q179" s="240">
        <f t="shared" si="536"/>
        <v>2.5135303147340925E-3</v>
      </c>
      <c r="R179" s="240">
        <f t="shared" si="536"/>
        <v>2.3823205010920349E-3</v>
      </c>
      <c r="S179" s="240">
        <f t="shared" si="536"/>
        <v>2.2895970695259067E-3</v>
      </c>
      <c r="T179" s="307">
        <f t="shared" si="509"/>
        <v>2.4268131487215211E-3</v>
      </c>
      <c r="U179" s="307">
        <f t="shared" si="509"/>
        <v>2.6509370765429013E-3</v>
      </c>
      <c r="V179" s="307">
        <f t="shared" si="509"/>
        <v>2.7882463381632755E-3</v>
      </c>
      <c r="W179" s="281"/>
      <c r="X179" s="240">
        <f t="shared" si="514"/>
        <v>2.2368568855691134E-3</v>
      </c>
      <c r="Y179" s="240">
        <f t="shared" si="515"/>
        <v>2.4244048968265087E-3</v>
      </c>
      <c r="Z179" s="240">
        <f t="shared" si="516"/>
        <v>2.5135303147340925E-3</v>
      </c>
      <c r="AA179" s="240">
        <f t="shared" si="517"/>
        <v>2.3823205010920349E-3</v>
      </c>
      <c r="AB179" s="240">
        <f t="shared" si="518"/>
        <v>2.2895970695259067E-3</v>
      </c>
      <c r="AC179" s="307" t="e">
        <f t="shared" si="511"/>
        <v>#N/A</v>
      </c>
      <c r="AD179" s="307" t="e">
        <f t="shared" si="511"/>
        <v>#N/A</v>
      </c>
      <c r="AE179" s="307" t="e">
        <f t="shared" si="511"/>
        <v>#N/A</v>
      </c>
      <c r="AG179" s="255">
        <f>T179</f>
        <v>2.4268131487215211E-3</v>
      </c>
      <c r="AI179" s="308">
        <f>AG179/$AG$180</f>
        <v>5.0302995587774256E-3</v>
      </c>
      <c r="AJ179" s="308">
        <f t="shared" ref="AJ179:AK179" si="537">AI179</f>
        <v>5.0302995587774256E-3</v>
      </c>
      <c r="AK179" s="308">
        <f t="shared" si="537"/>
        <v>5.0302995587774256E-3</v>
      </c>
      <c r="AL179" s="309"/>
      <c r="AM179" s="308">
        <f t="shared" si="528"/>
        <v>5.0302995587774256E-3</v>
      </c>
      <c r="AN179" s="308">
        <f t="shared" si="523"/>
        <v>5.0302995587774256E-3</v>
      </c>
      <c r="AO179" s="308">
        <f t="shared" si="523"/>
        <v>5.0302995587774256E-3</v>
      </c>
      <c r="AP179" s="309"/>
      <c r="AQ179" s="308">
        <f>AM179</f>
        <v>5.0302995587774256E-3</v>
      </c>
      <c r="AR179" s="308">
        <f t="shared" si="524"/>
        <v>5.0302995587774256E-3</v>
      </c>
      <c r="AS179" s="308">
        <f t="shared" si="524"/>
        <v>5.0302995587774256E-3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0.4824390914228851</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0.50630212033381494</v>
      </c>
      <c r="J181" s="33">
        <f t="shared" si="539"/>
        <v>0.48809677244368499</v>
      </c>
      <c r="K181" s="33">
        <f>SUM(K172:K174)</f>
        <v>0.51756090857711479</v>
      </c>
      <c r="L181" s="33">
        <f>SUM(L172:L174)</f>
        <v>0.58035501157112246</v>
      </c>
      <c r="M181" s="33">
        <f>SUM(M172:M174)</f>
        <v>0.63668158372491457</v>
      </c>
      <c r="N181" s="40"/>
      <c r="O181" s="33">
        <f>SUM(O172:O174)</f>
        <v>0.49791812599982416</v>
      </c>
      <c r="P181" s="33">
        <f t="shared" ref="P181:S181" si="540">SUM(P172:P174)</f>
        <v>0.52435193740308439</v>
      </c>
      <c r="Q181" s="33">
        <f t="shared" si="540"/>
        <v>0.52895500641929594</v>
      </c>
      <c r="R181" s="33">
        <f t="shared" si="540"/>
        <v>0.50630212033381494</v>
      </c>
      <c r="S181" s="33">
        <f t="shared" si="540"/>
        <v>0.48809677244368499</v>
      </c>
      <c r="T181" s="33">
        <f>SUM(T172:T174)</f>
        <v>0.51756090857711479</v>
      </c>
      <c r="U181" s="33">
        <f>SUM(U172:U174)</f>
        <v>0.58035501157112246</v>
      </c>
      <c r="V181" s="33">
        <f>SUM(V172:V174)</f>
        <v>0.63668158372491457</v>
      </c>
      <c r="X181" s="240">
        <f t="shared" si="514"/>
        <v>0.49791812599982416</v>
      </c>
      <c r="Y181" s="240">
        <f t="shared" si="515"/>
        <v>0.52435193740308439</v>
      </c>
      <c r="Z181" s="240">
        <f t="shared" si="516"/>
        <v>0.52895500641929594</v>
      </c>
      <c r="AA181" s="240">
        <f t="shared" si="517"/>
        <v>0.50630212033381494</v>
      </c>
      <c r="AB181" s="240">
        <f t="shared" si="518"/>
        <v>0.48809677244368499</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0.49369787966618506</v>
      </c>
      <c r="J182" s="33">
        <f t="shared" si="542"/>
        <v>0.51190322755631501</v>
      </c>
      <c r="K182" s="33">
        <f>1-K181</f>
        <v>0.48243909142288521</v>
      </c>
      <c r="L182" s="33">
        <f>1-L181</f>
        <v>0.41964498842887754</v>
      </c>
      <c r="M182" s="33">
        <f>1-M181</f>
        <v>0.36331841627508543</v>
      </c>
      <c r="N182" s="40"/>
      <c r="O182" s="33">
        <f>1-O181</f>
        <v>0.50208187400017579</v>
      </c>
      <c r="P182" s="33">
        <f t="shared" ref="P182:S182" si="543">1-P181</f>
        <v>0.47564806259691561</v>
      </c>
      <c r="Q182" s="33">
        <f t="shared" si="543"/>
        <v>0.47104499358070406</v>
      </c>
      <c r="R182" s="33">
        <f t="shared" si="543"/>
        <v>0.49369787966618506</v>
      </c>
      <c r="S182" s="33">
        <f t="shared" si="543"/>
        <v>0.51190322755631501</v>
      </c>
      <c r="T182" s="33">
        <f>1-T181</f>
        <v>0.48243909142288521</v>
      </c>
      <c r="U182" s="33">
        <f>1-U181</f>
        <v>0.41964498842887754</v>
      </c>
      <c r="V182" s="33">
        <f>1-V181</f>
        <v>0.36331841627508543</v>
      </c>
      <c r="X182" s="240">
        <f t="shared" si="514"/>
        <v>0.50208187400017579</v>
      </c>
      <c r="Y182" s="240">
        <f t="shared" si="515"/>
        <v>0.47564806259691561</v>
      </c>
      <c r="Z182" s="240">
        <f t="shared" si="516"/>
        <v>0.47104499358070406</v>
      </c>
      <c r="AA182" s="240">
        <f t="shared" si="517"/>
        <v>0.49369787966618506</v>
      </c>
      <c r="AB182" s="240">
        <f t="shared" si="518"/>
        <v>0.51190322755631501</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78.03660373688038</v>
      </c>
      <c r="J186" s="186">
        <f t="shared" si="549"/>
        <v>76.755183394317982</v>
      </c>
      <c r="K186" s="10">
        <f t="shared" ref="K186:M193" si="550">K149</f>
        <v>93.919840236524777</v>
      </c>
      <c r="L186" s="10">
        <f t="shared" si="550"/>
        <v>126.39170073866754</v>
      </c>
      <c r="M186" s="10">
        <f t="shared" si="550"/>
        <v>161.69717315162515</v>
      </c>
      <c r="N186" s="40"/>
      <c r="O186" s="233">
        <f>IF(O$113&lt;=$I$148,($I186-$F186)/10,IF(AND(O$113&gt;$I$148,O$113&lt;=$K$148),($K186-$I186)/10,IF(AND(O$113&gt;$K$148,O$113&lt;=$L$148),($L186-$K186)/2,($M186-$L186)/2)))+E186</f>
        <v>77.339763079108138</v>
      </c>
      <c r="P186" s="233">
        <f>IF(P$148&lt;=$I$148,($I186-$F186)/10,IF(AND(P$148&gt;$I$148,P$148&lt;=$K$148),($K186-$I186)/10,IF(AND(P$148&gt;$K$148,P$148&lt;=$L$148),($L186-$K186)/2,($M186-$L186)/2)))+O186</f>
        <v>77.065336482314919</v>
      </c>
      <c r="Q186" s="233">
        <f t="shared" ref="Q186:V186" si="551">IF(Q$148&lt;=$I$148,($I186-$F186)/10,IF(AND(Q$148&gt;$I$148,Q$148&lt;=$K$148),($K186-$I186)/10,IF(AND(Q$148&gt;$K$148,Q$148&lt;=$L$148),($L186-$K186)/2,($M186-$L186)/2)))+P186</f>
        <v>76.7909098855217</v>
      </c>
      <c r="R186" s="233">
        <f t="shared" si="551"/>
        <v>76.51648328872848</v>
      </c>
      <c r="S186" s="233">
        <f t="shared" si="551"/>
        <v>78.104806938692917</v>
      </c>
      <c r="T186" s="304">
        <f t="shared" si="551"/>
        <v>79.693130588657354</v>
      </c>
      <c r="U186" s="304">
        <f t="shared" si="551"/>
        <v>95.929060839728734</v>
      </c>
      <c r="V186" s="304">
        <f t="shared" si="551"/>
        <v>113.58179704620754</v>
      </c>
      <c r="W186" s="233">
        <f>E186</f>
        <v>77.614189675901358</v>
      </c>
      <c r="X186" s="233">
        <f t="shared" ref="X186:X187" si="552">IF(X$148&lt;=$I$148,($I186-$F186)/10,IF(AND(X$148&gt;$I$148,X$148&lt;=$K$148),($K186-$I186)/10,IF(AND(X$148&gt;$K$148,X$148&lt;=$L$148),($L186-$K186)/2,($M186-$L186)/2)))+W186</f>
        <v>77.339763079108138</v>
      </c>
      <c r="Y186" s="233">
        <f t="shared" ref="Y186:AR186" si="553">IF(Y$148&lt;=$I$148,($I186-$F186)/10,IF(AND(Y$148&gt;$I$148,Y$148&lt;=$K$148),($K186-$I186)/10,IF(AND(Y$148&gt;$K$148,Y$148&lt;=$L$148),($L186-$K186)/2,($M186-$L186)/2)))+X186</f>
        <v>77.065336482314919</v>
      </c>
      <c r="Z186" s="233">
        <f t="shared" si="553"/>
        <v>76.7909098855217</v>
      </c>
      <c r="AA186" s="233">
        <f t="shared" si="553"/>
        <v>76.51648328872848</v>
      </c>
      <c r="AB186" s="233">
        <f t="shared" si="553"/>
        <v>78.104806938692917</v>
      </c>
      <c r="AC186" s="233">
        <f t="shared" si="553"/>
        <v>79.693130588657354</v>
      </c>
      <c r="AD186" s="233">
        <f t="shared" si="553"/>
        <v>95.929060839728734</v>
      </c>
      <c r="AE186" s="233">
        <f t="shared" si="553"/>
        <v>113.58179704620754</v>
      </c>
      <c r="AF186" s="233">
        <f t="shared" si="553"/>
        <v>113.30737044941432</v>
      </c>
      <c r="AG186" s="233">
        <f t="shared" si="553"/>
        <v>113.0329438526211</v>
      </c>
      <c r="AH186" s="233">
        <f t="shared" si="553"/>
        <v>112.75851725582788</v>
      </c>
      <c r="AI186" s="233">
        <f t="shared" si="553"/>
        <v>112.48409065903466</v>
      </c>
      <c r="AJ186" s="233">
        <f t="shared" si="553"/>
        <v>112.20966406224144</v>
      </c>
      <c r="AK186" s="233">
        <f t="shared" si="553"/>
        <v>111.93523746544822</v>
      </c>
      <c r="AL186" s="233">
        <f t="shared" si="553"/>
        <v>111.66081086865501</v>
      </c>
      <c r="AM186" s="233">
        <f t="shared" si="553"/>
        <v>111.38638427186179</v>
      </c>
      <c r="AN186" s="233">
        <f t="shared" si="553"/>
        <v>111.11195767506857</v>
      </c>
      <c r="AO186" s="233">
        <f t="shared" si="553"/>
        <v>110.83753107827535</v>
      </c>
      <c r="AP186" s="233">
        <f t="shared" si="553"/>
        <v>110.56310448148213</v>
      </c>
      <c r="AQ186" s="233">
        <f t="shared" si="553"/>
        <v>110.28867788468891</v>
      </c>
      <c r="AR186" s="233">
        <f t="shared" si="553"/>
        <v>110.01425128789569</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16.582778294087085</v>
      </c>
      <c r="J187" s="10">
        <f t="shared" si="555"/>
        <v>16.310476471292574</v>
      </c>
      <c r="K187" s="10">
        <f t="shared" si="550"/>
        <v>19.957966050261518</v>
      </c>
      <c r="L187" s="10">
        <f t="shared" si="550"/>
        <v>26.858236406966856</v>
      </c>
      <c r="M187" s="10">
        <f t="shared" si="550"/>
        <v>34.360649294720346</v>
      </c>
      <c r="N187" s="40"/>
      <c r="O187" s="233">
        <f t="shared" ref="O187:O193" si="556">IF(O$113&lt;=$I$148,($I187-$F187)/10,IF(AND(O$113&gt;$I$148,O$113&lt;=$K$148),($K187-$I187)/10,IF(AND(O$113&gt;$K$148,O$113&lt;=$L$148),($L187-$K187)/2,($M187-$L187)/2)))+E187</f>
        <v>10.272869089063645</v>
      </c>
      <c r="P187" s="233">
        <f t="shared" ref="P187:V193" si="557">IF(P$148&lt;=$I$148,($I187-$F187)/10,IF(AND(P$148&gt;$I$148,P$148&lt;=$K$148),($K187-$I187)/10,IF(AND(P$148&gt;$K$148,P$148&lt;=$L$148),($L187-$K187)/2,($M187-$L187)/2)))+O187</f>
        <v>10.606358494405985</v>
      </c>
      <c r="Q187" s="233">
        <f t="shared" si="557"/>
        <v>10.939847899748324</v>
      </c>
      <c r="R187" s="233">
        <f t="shared" si="557"/>
        <v>11.273337305090664</v>
      </c>
      <c r="S187" s="233">
        <f t="shared" si="557"/>
        <v>11.610856080708107</v>
      </c>
      <c r="T187" s="304">
        <f t="shared" si="557"/>
        <v>11.94837485632555</v>
      </c>
      <c r="U187" s="304">
        <f t="shared" si="557"/>
        <v>15.398510034678219</v>
      </c>
      <c r="V187" s="304">
        <f t="shared" si="557"/>
        <v>19.149716478554964</v>
      </c>
      <c r="W187" s="233">
        <f t="shared" ref="W187:W193" si="558">E187</f>
        <v>9.939379683721306</v>
      </c>
      <c r="X187" s="233">
        <f t="shared" si="552"/>
        <v>10.272869089063645</v>
      </c>
      <c r="Y187" s="233">
        <f t="shared" ref="Y187:AR187" si="559">IF(Y$148&lt;=$I$148,($I187-$F187)/10,IF(AND(Y$148&gt;$I$148,Y$148&lt;=$K$148),($K187-$I187)/10,IF(AND(Y$148&gt;$K$148,Y$148&lt;=$L$148),($L187-$K187)/2,($M187-$L187)/2)))+X187</f>
        <v>10.606358494405985</v>
      </c>
      <c r="Z187" s="233">
        <f t="shared" si="559"/>
        <v>10.939847899748324</v>
      </c>
      <c r="AA187" s="233">
        <f t="shared" si="559"/>
        <v>11.273337305090664</v>
      </c>
      <c r="AB187" s="233">
        <f t="shared" si="559"/>
        <v>11.610856080708107</v>
      </c>
      <c r="AC187" s="233">
        <f t="shared" si="559"/>
        <v>11.94837485632555</v>
      </c>
      <c r="AD187" s="233">
        <f t="shared" si="559"/>
        <v>15.398510034678219</v>
      </c>
      <c r="AE187" s="233">
        <f t="shared" si="559"/>
        <v>19.149716478554964</v>
      </c>
      <c r="AF187" s="233">
        <f t="shared" si="559"/>
        <v>19.483205883897305</v>
      </c>
      <c r="AG187" s="233">
        <f t="shared" si="559"/>
        <v>19.816695289239647</v>
      </c>
      <c r="AH187" s="233">
        <f t="shared" si="559"/>
        <v>20.150184694581988</v>
      </c>
      <c r="AI187" s="233">
        <f t="shared" si="559"/>
        <v>20.483674099924329</v>
      </c>
      <c r="AJ187" s="233">
        <f t="shared" si="559"/>
        <v>20.81716350526667</v>
      </c>
      <c r="AK187" s="233">
        <f t="shared" si="559"/>
        <v>21.150652910609011</v>
      </c>
      <c r="AL187" s="233">
        <f t="shared" si="559"/>
        <v>21.484142315951352</v>
      </c>
      <c r="AM187" s="233">
        <f t="shared" si="559"/>
        <v>21.817631721293694</v>
      </c>
      <c r="AN187" s="233">
        <f t="shared" si="559"/>
        <v>22.151121126636035</v>
      </c>
      <c r="AO187" s="233">
        <f t="shared" si="559"/>
        <v>22.484610531978376</v>
      </c>
      <c r="AP187" s="233">
        <f t="shared" si="559"/>
        <v>22.818099937320717</v>
      </c>
      <c r="AQ187" s="233">
        <f t="shared" si="559"/>
        <v>23.151589342663058</v>
      </c>
      <c r="AR187" s="233">
        <f t="shared" si="559"/>
        <v>23.4850787480054</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2.9263726401330143</v>
      </c>
      <c r="J188" s="10">
        <f t="shared" si="560"/>
        <v>2.8783193772869242</v>
      </c>
      <c r="K188" s="10">
        <f t="shared" si="550"/>
        <v>3.5219940088696791</v>
      </c>
      <c r="L188" s="10">
        <f t="shared" si="550"/>
        <v>4.7396887777000334</v>
      </c>
      <c r="M188" s="10">
        <f t="shared" si="550"/>
        <v>6.0636439931859432</v>
      </c>
      <c r="N188" s="40"/>
      <c r="O188" s="233">
        <f t="shared" si="556"/>
        <v>3.3734397349547702</v>
      </c>
      <c r="P188" s="233">
        <f t="shared" si="557"/>
        <v>3.3821937652395642</v>
      </c>
      <c r="Q188" s="233">
        <f t="shared" si="557"/>
        <v>3.3909477955243581</v>
      </c>
      <c r="R188" s="233">
        <f t="shared" si="557"/>
        <v>3.399701825809152</v>
      </c>
      <c r="S188" s="233">
        <f t="shared" si="557"/>
        <v>3.4592639626828183</v>
      </c>
      <c r="T188" s="304">
        <f t="shared" si="557"/>
        <v>3.5188260995564846</v>
      </c>
      <c r="U188" s="304">
        <f t="shared" si="557"/>
        <v>4.1276734839716616</v>
      </c>
      <c r="V188" s="304">
        <f t="shared" si="557"/>
        <v>4.7896510917146164</v>
      </c>
      <c r="W188" s="233">
        <f t="shared" si="558"/>
        <v>3.3646857046699763</v>
      </c>
      <c r="X188" s="233">
        <f t="shared" ref="X188" si="561">IF(X$148&lt;=$I$148,($I188-$F188)/10,IF(AND(X$148&gt;$I$148,X$148&lt;=$K$148),($K188-$I188)/10,IF(AND(X$148&gt;$K$148,X$148&lt;=$L$148),($L188-$K188)/2,($M188-$L188)/2)))+W188</f>
        <v>3.3734397349547702</v>
      </c>
      <c r="Y188" s="233">
        <f t="shared" ref="Y188:AR188" si="562">IF(Y$148&lt;=$I$148,($I188-$F188)/10,IF(AND(Y$148&gt;$I$148,Y$148&lt;=$K$148),($K188-$I188)/10,IF(AND(Y$148&gt;$K$148,Y$148&lt;=$L$148),($L188-$K188)/2,($M188-$L188)/2)))+X188</f>
        <v>3.3821937652395642</v>
      </c>
      <c r="Z188" s="233">
        <f t="shared" si="562"/>
        <v>3.3909477955243581</v>
      </c>
      <c r="AA188" s="233">
        <f t="shared" si="562"/>
        <v>3.399701825809152</v>
      </c>
      <c r="AB188" s="233">
        <f t="shared" si="562"/>
        <v>3.4592639626828183</v>
      </c>
      <c r="AC188" s="233">
        <f t="shared" si="562"/>
        <v>3.5188260995564846</v>
      </c>
      <c r="AD188" s="233">
        <f t="shared" si="562"/>
        <v>4.1276734839716616</v>
      </c>
      <c r="AE188" s="233">
        <f t="shared" si="562"/>
        <v>4.7896510917146164</v>
      </c>
      <c r="AF188" s="233">
        <f t="shared" si="562"/>
        <v>4.7984051219994104</v>
      </c>
      <c r="AG188" s="233">
        <f t="shared" si="562"/>
        <v>4.8071591522842043</v>
      </c>
      <c r="AH188" s="233">
        <f t="shared" si="562"/>
        <v>4.8159131825689983</v>
      </c>
      <c r="AI188" s="233">
        <f t="shared" si="562"/>
        <v>4.8246672128537922</v>
      </c>
      <c r="AJ188" s="233">
        <f t="shared" si="562"/>
        <v>4.8334212431385861</v>
      </c>
      <c r="AK188" s="233">
        <f t="shared" si="562"/>
        <v>4.8421752734233801</v>
      </c>
      <c r="AL188" s="233">
        <f t="shared" si="562"/>
        <v>4.850929303708174</v>
      </c>
      <c r="AM188" s="233">
        <f t="shared" si="562"/>
        <v>4.8596833339929679</v>
      </c>
      <c r="AN188" s="233">
        <f t="shared" si="562"/>
        <v>4.8684373642777619</v>
      </c>
      <c r="AO188" s="233">
        <f t="shared" si="562"/>
        <v>4.8771913945625558</v>
      </c>
      <c r="AP188" s="233">
        <f t="shared" si="562"/>
        <v>4.8859454248473497</v>
      </c>
      <c r="AQ188" s="233">
        <f t="shared" si="562"/>
        <v>4.8946994551321437</v>
      </c>
      <c r="AR188" s="233">
        <f t="shared" si="562"/>
        <v>4.9034534854169376</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0.76940441338767729</v>
      </c>
      <c r="J189" s="10">
        <f t="shared" si="563"/>
        <v>0.78657597234470611</v>
      </c>
      <c r="K189" s="10">
        <f t="shared" si="550"/>
        <v>0.81747307509158318</v>
      </c>
      <c r="L189" s="10">
        <f t="shared" si="550"/>
        <v>0.77855466963204245</v>
      </c>
      <c r="M189" s="10">
        <f t="shared" si="550"/>
        <v>0.71511549339888947</v>
      </c>
      <c r="N189" s="40"/>
      <c r="O189" s="233">
        <f t="shared" si="556"/>
        <v>0.58226093577215754</v>
      </c>
      <c r="P189" s="233">
        <f t="shared" si="557"/>
        <v>0.54653038182672609</v>
      </c>
      <c r="Q189" s="233">
        <f t="shared" si="557"/>
        <v>0.51079982788129463</v>
      </c>
      <c r="R189" s="233">
        <f t="shared" si="557"/>
        <v>0.47506927393586312</v>
      </c>
      <c r="S189" s="233">
        <f t="shared" si="557"/>
        <v>0.47987614010625373</v>
      </c>
      <c r="T189" s="304">
        <f t="shared" si="557"/>
        <v>0.48468300627664435</v>
      </c>
      <c r="U189" s="304">
        <f t="shared" si="557"/>
        <v>0.46522380354687398</v>
      </c>
      <c r="V189" s="304">
        <f t="shared" si="557"/>
        <v>0.43350421543029749</v>
      </c>
      <c r="W189" s="233">
        <f t="shared" si="558"/>
        <v>0.61799148971758899</v>
      </c>
      <c r="X189" s="233">
        <f t="shared" ref="X189" si="564">IF(X$148&lt;=$I$148,($I189-$F189)/10,IF(AND(X$148&gt;$I$148,X$148&lt;=$K$148),($K189-$I189)/10,IF(AND(X$148&gt;$K$148,X$148&lt;=$L$148),($L189-$K189)/2,($M189-$L189)/2)))+W189</f>
        <v>0.58226093577215754</v>
      </c>
      <c r="Y189" s="233">
        <f t="shared" ref="Y189:AR189" si="565">IF(Y$148&lt;=$I$148,($I189-$F189)/10,IF(AND(Y$148&gt;$I$148,Y$148&lt;=$K$148),($K189-$I189)/10,IF(AND(Y$148&gt;$K$148,Y$148&lt;=$L$148),($L189-$K189)/2,($M189-$L189)/2)))+X189</f>
        <v>0.54653038182672609</v>
      </c>
      <c r="Z189" s="233">
        <f t="shared" si="565"/>
        <v>0.51079982788129463</v>
      </c>
      <c r="AA189" s="233">
        <f t="shared" si="565"/>
        <v>0.47506927393586312</v>
      </c>
      <c r="AB189" s="233">
        <f t="shared" si="565"/>
        <v>0.47987614010625373</v>
      </c>
      <c r="AC189" s="233">
        <f t="shared" si="565"/>
        <v>0.48468300627664435</v>
      </c>
      <c r="AD189" s="233">
        <f t="shared" si="565"/>
        <v>0.46522380354687398</v>
      </c>
      <c r="AE189" s="233">
        <f t="shared" si="565"/>
        <v>0.43350421543029749</v>
      </c>
      <c r="AF189" s="233">
        <f t="shared" si="565"/>
        <v>0.39777366148486598</v>
      </c>
      <c r="AG189" s="233">
        <f t="shared" si="565"/>
        <v>0.36204310753943447</v>
      </c>
      <c r="AH189" s="233">
        <f t="shared" si="565"/>
        <v>0.32631255359400296</v>
      </c>
      <c r="AI189" s="233">
        <f t="shared" si="565"/>
        <v>0.29058199964857145</v>
      </c>
      <c r="AJ189" s="233">
        <f t="shared" si="565"/>
        <v>0.25485144570313994</v>
      </c>
      <c r="AK189" s="233">
        <f t="shared" si="565"/>
        <v>0.21912089175770846</v>
      </c>
      <c r="AL189" s="233">
        <f t="shared" si="565"/>
        <v>0.18339033781227698</v>
      </c>
      <c r="AM189" s="233">
        <f t="shared" si="565"/>
        <v>0.1476597838668455</v>
      </c>
      <c r="AN189" s="233">
        <f t="shared" si="565"/>
        <v>0.11192922992141402</v>
      </c>
      <c r="AO189" s="233">
        <f t="shared" si="565"/>
        <v>7.6198675975982538E-2</v>
      </c>
      <c r="AP189" s="233">
        <f t="shared" si="565"/>
        <v>4.046812203055105E-2</v>
      </c>
      <c r="AQ189" s="233">
        <f t="shared" si="565"/>
        <v>4.7375680851195617E-3</v>
      </c>
      <c r="AR189" s="233">
        <f t="shared" si="565"/>
        <v>-3.0992985860311927E-2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7.2688665019612859</v>
      </c>
      <c r="J190" s="10">
        <f t="shared" si="566"/>
        <v>7.4310929819727916</v>
      </c>
      <c r="K190" s="10">
        <f t="shared" si="550"/>
        <v>7.7229900795935036</v>
      </c>
      <c r="L190" s="10">
        <f t="shared" si="550"/>
        <v>7.3553125762776208</v>
      </c>
      <c r="M190" s="10">
        <f t="shared" si="550"/>
        <v>6.7559776946347787</v>
      </c>
      <c r="N190" s="40"/>
      <c r="O190" s="233">
        <f t="shared" si="556"/>
        <v>5.9192276086326343</v>
      </c>
      <c r="P190" s="233">
        <f t="shared" si="557"/>
        <v>5.9686295975283308</v>
      </c>
      <c r="Q190" s="233">
        <f t="shared" si="557"/>
        <v>6.0180315864240272</v>
      </c>
      <c r="R190" s="233">
        <f t="shared" si="557"/>
        <v>6.0674335753197237</v>
      </c>
      <c r="S190" s="233">
        <f t="shared" si="557"/>
        <v>6.1128459330829452</v>
      </c>
      <c r="T190" s="304">
        <f t="shared" si="557"/>
        <v>6.1582582908461667</v>
      </c>
      <c r="U190" s="304">
        <f t="shared" si="557"/>
        <v>5.9744195391882258</v>
      </c>
      <c r="V190" s="304">
        <f t="shared" si="557"/>
        <v>5.6747520983668043</v>
      </c>
      <c r="W190" s="233">
        <f t="shared" si="558"/>
        <v>5.8698256197369378</v>
      </c>
      <c r="X190" s="233">
        <f t="shared" ref="X190" si="567">IF(X$148&lt;=$I$148,($I190-$F190)/10,IF(AND(X$148&gt;$I$148,X$148&lt;=$K$148),($K190-$I190)/10,IF(AND(X$148&gt;$K$148,X$148&lt;=$L$148),($L190-$K190)/2,($M190-$L190)/2)))+W190</f>
        <v>5.9192276086326343</v>
      </c>
      <c r="Y190" s="233">
        <f t="shared" ref="Y190:AR190" si="568">IF(Y$148&lt;=$I$148,($I190-$F190)/10,IF(AND(Y$148&gt;$I$148,Y$148&lt;=$K$148),($K190-$I190)/10,IF(AND(Y$148&gt;$K$148,Y$148&lt;=$L$148),($L190-$K190)/2,($M190-$L190)/2)))+X190</f>
        <v>5.9686295975283308</v>
      </c>
      <c r="Z190" s="233">
        <f t="shared" si="568"/>
        <v>6.0180315864240272</v>
      </c>
      <c r="AA190" s="233">
        <f t="shared" si="568"/>
        <v>6.0674335753197237</v>
      </c>
      <c r="AB190" s="233">
        <f t="shared" si="568"/>
        <v>6.1128459330829452</v>
      </c>
      <c r="AC190" s="233">
        <f t="shared" si="568"/>
        <v>6.1582582908461667</v>
      </c>
      <c r="AD190" s="233">
        <f t="shared" si="568"/>
        <v>5.9744195391882258</v>
      </c>
      <c r="AE190" s="233">
        <f t="shared" si="568"/>
        <v>5.6747520983668043</v>
      </c>
      <c r="AF190" s="233">
        <f t="shared" si="568"/>
        <v>5.7241540872625007</v>
      </c>
      <c r="AG190" s="233">
        <f t="shared" si="568"/>
        <v>5.7735560761581972</v>
      </c>
      <c r="AH190" s="233">
        <f t="shared" si="568"/>
        <v>5.8229580650538937</v>
      </c>
      <c r="AI190" s="233">
        <f t="shared" si="568"/>
        <v>5.8723600539495902</v>
      </c>
      <c r="AJ190" s="233">
        <f t="shared" si="568"/>
        <v>5.9217620428452866</v>
      </c>
      <c r="AK190" s="233">
        <f t="shared" si="568"/>
        <v>5.9711640317409831</v>
      </c>
      <c r="AL190" s="233">
        <f t="shared" si="568"/>
        <v>6.0205660206366796</v>
      </c>
      <c r="AM190" s="233">
        <f t="shared" si="568"/>
        <v>6.069968009532376</v>
      </c>
      <c r="AN190" s="233">
        <f t="shared" si="568"/>
        <v>6.1193699984280725</v>
      </c>
      <c r="AO190" s="233">
        <f t="shared" si="568"/>
        <v>6.168771987323769</v>
      </c>
      <c r="AP190" s="233">
        <f t="shared" si="568"/>
        <v>6.2181739762194654</v>
      </c>
      <c r="AQ190" s="233">
        <f t="shared" si="568"/>
        <v>6.2675759651151619</v>
      </c>
      <c r="AR190" s="233">
        <f t="shared" si="568"/>
        <v>6.3169779540108584</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0.10219175120925041</v>
      </c>
      <c r="J191" s="10">
        <f t="shared" si="569"/>
        <v>0.29501320317282326</v>
      </c>
      <c r="K191" s="10">
        <f t="shared" si="550"/>
        <v>0.57395543831668472</v>
      </c>
      <c r="L191" s="10">
        <f t="shared" si="550"/>
        <v>1.0965028947547883</v>
      </c>
      <c r="M191" s="10">
        <f t="shared" si="550"/>
        <v>1.5775742263387633</v>
      </c>
      <c r="N191" s="40"/>
      <c r="O191" s="233">
        <f t="shared" si="556"/>
        <v>2.8101367929347275E-2</v>
      </c>
      <c r="P191" s="233">
        <f t="shared" si="557"/>
        <v>3.5114993008527412E-2</v>
      </c>
      <c r="Q191" s="233">
        <f t="shared" si="557"/>
        <v>4.2128618087707549E-2</v>
      </c>
      <c r="R191" s="233">
        <f t="shared" si="557"/>
        <v>4.9142243166887686E-2</v>
      </c>
      <c r="S191" s="233">
        <f t="shared" si="557"/>
        <v>9.6318611877631119E-2</v>
      </c>
      <c r="T191" s="304">
        <f t="shared" si="557"/>
        <v>0.14349498058837457</v>
      </c>
      <c r="U191" s="304">
        <f t="shared" si="557"/>
        <v>0.40476870880742638</v>
      </c>
      <c r="V191" s="304">
        <f t="shared" si="557"/>
        <v>0.64530437459941381</v>
      </c>
      <c r="W191" s="233">
        <f t="shared" si="558"/>
        <v>2.1087742850167138E-2</v>
      </c>
      <c r="X191" s="233">
        <f t="shared" ref="X191" si="570">IF(X$148&lt;=$I$148,($I191-$F191)/10,IF(AND(X$148&gt;$I$148,X$148&lt;=$K$148),($K191-$I191)/10,IF(AND(X$148&gt;$K$148,X$148&lt;=$L$148),($L191-$K191)/2,($M191-$L191)/2)))+W191</f>
        <v>2.8101367929347275E-2</v>
      </c>
      <c r="Y191" s="233">
        <f t="shared" ref="Y191:AR191" si="571">IF(Y$148&lt;=$I$148,($I191-$F191)/10,IF(AND(Y$148&gt;$I$148,Y$148&lt;=$K$148),($K191-$I191)/10,IF(AND(Y$148&gt;$K$148,Y$148&lt;=$L$148),($L191-$K191)/2,($M191-$L191)/2)))+X191</f>
        <v>3.5114993008527412E-2</v>
      </c>
      <c r="Z191" s="233">
        <f t="shared" si="571"/>
        <v>4.2128618087707549E-2</v>
      </c>
      <c r="AA191" s="233">
        <f t="shared" si="571"/>
        <v>4.9142243166887686E-2</v>
      </c>
      <c r="AB191" s="233">
        <f t="shared" si="571"/>
        <v>9.6318611877631119E-2</v>
      </c>
      <c r="AC191" s="233">
        <f t="shared" si="571"/>
        <v>0.14349498058837457</v>
      </c>
      <c r="AD191" s="233">
        <f t="shared" si="571"/>
        <v>0.40476870880742638</v>
      </c>
      <c r="AE191" s="233">
        <f t="shared" si="571"/>
        <v>0.64530437459941381</v>
      </c>
      <c r="AF191" s="233">
        <f t="shared" si="571"/>
        <v>0.65231799967859394</v>
      </c>
      <c r="AG191" s="233">
        <f t="shared" si="571"/>
        <v>0.65933162475777407</v>
      </c>
      <c r="AH191" s="233">
        <f t="shared" si="571"/>
        <v>0.6663452498369542</v>
      </c>
      <c r="AI191" s="233">
        <f t="shared" si="571"/>
        <v>0.67335887491613433</v>
      </c>
      <c r="AJ191" s="233">
        <f t="shared" si="571"/>
        <v>0.68037249999531446</v>
      </c>
      <c r="AK191" s="233">
        <f t="shared" si="571"/>
        <v>0.68738612507449459</v>
      </c>
      <c r="AL191" s="233">
        <f t="shared" si="571"/>
        <v>0.69439975015367472</v>
      </c>
      <c r="AM191" s="233">
        <f t="shared" si="571"/>
        <v>0.70141337523285485</v>
      </c>
      <c r="AN191" s="233">
        <f t="shared" si="571"/>
        <v>0.70842700031203498</v>
      </c>
      <c r="AO191" s="233">
        <f t="shared" si="571"/>
        <v>0.71544062539121511</v>
      </c>
      <c r="AP191" s="233">
        <f t="shared" si="571"/>
        <v>0.72245425047039524</v>
      </c>
      <c r="AQ191" s="233">
        <f t="shared" si="571"/>
        <v>0.72946787554957537</v>
      </c>
      <c r="AR191" s="233">
        <f t="shared" si="571"/>
        <v>0.7364815006287555</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8.967720358741504</v>
      </c>
      <c r="J192" s="10">
        <f t="shared" si="572"/>
        <v>9.167861839828495</v>
      </c>
      <c r="K192" s="10">
        <f t="shared" si="550"/>
        <v>9.52798009819581</v>
      </c>
      <c r="L192" s="10">
        <f t="shared" si="550"/>
        <v>9.0743703048329198</v>
      </c>
      <c r="M192" s="10">
        <f t="shared" si="550"/>
        <v>8.3349609872505628</v>
      </c>
      <c r="N192" s="40"/>
      <c r="O192" s="233">
        <f t="shared" si="556"/>
        <v>14.688010248391906</v>
      </c>
      <c r="P192" s="233">
        <f t="shared" si="557"/>
        <v>14.3525376549696</v>
      </c>
      <c r="Q192" s="233">
        <f t="shared" si="557"/>
        <v>14.017065061547294</v>
      </c>
      <c r="R192" s="233">
        <f t="shared" si="557"/>
        <v>13.681592468124988</v>
      </c>
      <c r="S192" s="233">
        <f t="shared" si="557"/>
        <v>13.737618442070419</v>
      </c>
      <c r="T192" s="304">
        <f t="shared" si="557"/>
        <v>13.79364441601585</v>
      </c>
      <c r="U192" s="304">
        <f t="shared" si="557"/>
        <v>13.566839519334405</v>
      </c>
      <c r="V192" s="304">
        <f t="shared" si="557"/>
        <v>13.197134860543226</v>
      </c>
      <c r="W192" s="233">
        <f t="shared" si="558"/>
        <v>15.023482841814213</v>
      </c>
      <c r="X192" s="233">
        <f t="shared" ref="X192" si="573">IF(X$148&lt;=$I$148,($I192-$F192)/10,IF(AND(X$148&gt;$I$148,X$148&lt;=$K$148),($K192-$I192)/10,IF(AND(X$148&gt;$K$148,X$148&lt;=$L$148),($L192-$K192)/2,($M192-$L192)/2)))+W192</f>
        <v>14.688010248391906</v>
      </c>
      <c r="Y192" s="233">
        <f t="shared" ref="Y192:AR192" si="574">IF(Y$148&lt;=$I$148,($I192-$F192)/10,IF(AND(Y$148&gt;$I$148,Y$148&lt;=$K$148),($K192-$I192)/10,IF(AND(Y$148&gt;$K$148,Y$148&lt;=$L$148),($L192-$K192)/2,($M192-$L192)/2)))+X192</f>
        <v>14.3525376549696</v>
      </c>
      <c r="Z192" s="233">
        <f t="shared" si="574"/>
        <v>14.017065061547294</v>
      </c>
      <c r="AA192" s="233">
        <f t="shared" si="574"/>
        <v>13.681592468124988</v>
      </c>
      <c r="AB192" s="233">
        <f t="shared" si="574"/>
        <v>13.737618442070419</v>
      </c>
      <c r="AC192" s="233">
        <f t="shared" si="574"/>
        <v>13.79364441601585</v>
      </c>
      <c r="AD192" s="233">
        <f t="shared" si="574"/>
        <v>13.566839519334405</v>
      </c>
      <c r="AE192" s="233">
        <f t="shared" si="574"/>
        <v>13.197134860543226</v>
      </c>
      <c r="AF192" s="233">
        <f t="shared" si="574"/>
        <v>12.86166226712092</v>
      </c>
      <c r="AG192" s="233">
        <f t="shared" si="574"/>
        <v>12.526189673698614</v>
      </c>
      <c r="AH192" s="233">
        <f t="shared" si="574"/>
        <v>12.190717080276308</v>
      </c>
      <c r="AI192" s="233">
        <f t="shared" si="574"/>
        <v>11.855244486854001</v>
      </c>
      <c r="AJ192" s="233">
        <f t="shared" si="574"/>
        <v>11.519771893431695</v>
      </c>
      <c r="AK192" s="233">
        <f t="shared" si="574"/>
        <v>11.184299300009389</v>
      </c>
      <c r="AL192" s="233">
        <f t="shared" si="574"/>
        <v>10.848826706587083</v>
      </c>
      <c r="AM192" s="233">
        <f t="shared" si="574"/>
        <v>10.513354113164777</v>
      </c>
      <c r="AN192" s="233">
        <f t="shared" si="574"/>
        <v>10.177881519742471</v>
      </c>
      <c r="AO192" s="233">
        <f t="shared" si="574"/>
        <v>9.8424089263201644</v>
      </c>
      <c r="AP192" s="233">
        <f t="shared" si="574"/>
        <v>9.5069363328978582</v>
      </c>
      <c r="AQ192" s="233">
        <f t="shared" si="574"/>
        <v>9.171463739475552</v>
      </c>
      <c r="AR192" s="233">
        <f t="shared" si="574"/>
        <v>8.8359911460532459</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0.64257947683872407</v>
      </c>
      <c r="J193" s="10">
        <f t="shared" si="575"/>
        <v>0.63008463190350783</v>
      </c>
      <c r="K193" s="10">
        <f t="shared" si="550"/>
        <v>0.77067321741371364</v>
      </c>
      <c r="L193" s="10">
        <f t="shared" si="550"/>
        <v>1.0103277618120092</v>
      </c>
      <c r="M193" s="10">
        <f t="shared" si="550"/>
        <v>1.2392226103257178</v>
      </c>
      <c r="N193" s="40"/>
      <c r="O193" s="233">
        <f t="shared" si="556"/>
        <v>0.53793265946196756</v>
      </c>
      <c r="P193" s="233">
        <f t="shared" si="557"/>
        <v>0.54126683625440153</v>
      </c>
      <c r="Q193" s="233">
        <f t="shared" si="557"/>
        <v>0.5446010130468355</v>
      </c>
      <c r="R193" s="233">
        <f t="shared" si="557"/>
        <v>0.54793518983926948</v>
      </c>
      <c r="S193" s="233">
        <f t="shared" si="557"/>
        <v>0.56074456389676841</v>
      </c>
      <c r="T193" s="304">
        <f t="shared" si="557"/>
        <v>0.57355393795426735</v>
      </c>
      <c r="U193" s="304">
        <f t="shared" si="557"/>
        <v>0.69338121015341514</v>
      </c>
      <c r="V193" s="304">
        <f t="shared" si="557"/>
        <v>0.80782863441026942</v>
      </c>
      <c r="W193" s="233">
        <f t="shared" si="558"/>
        <v>0.53459848266953358</v>
      </c>
      <c r="X193" s="233">
        <f t="shared" ref="X193" si="576">IF(X$148&lt;=$I$148,($I193-$F193)/10,IF(AND(X$148&gt;$I$148,X$148&lt;=$K$148),($K193-$I193)/10,IF(AND(X$148&gt;$K$148,X$148&lt;=$L$148),($L193-$K193)/2,($M193-$L193)/2)))+W193</f>
        <v>0.53793265946196756</v>
      </c>
      <c r="Y193" s="233">
        <f t="shared" ref="Y193:AR193" si="577">IF(Y$148&lt;=$I$148,($I193-$F193)/10,IF(AND(Y$148&gt;$I$148,Y$148&lt;=$K$148),($K193-$I193)/10,IF(AND(Y$148&gt;$K$148,Y$148&lt;=$L$148),($L193-$K193)/2,($M193-$L193)/2)))+X193</f>
        <v>0.54126683625440153</v>
      </c>
      <c r="Z193" s="233">
        <f t="shared" si="577"/>
        <v>0.5446010130468355</v>
      </c>
      <c r="AA193" s="233">
        <f t="shared" si="577"/>
        <v>0.54793518983926948</v>
      </c>
      <c r="AB193" s="233">
        <f t="shared" si="577"/>
        <v>0.56074456389676841</v>
      </c>
      <c r="AC193" s="233">
        <f t="shared" si="577"/>
        <v>0.57355393795426735</v>
      </c>
      <c r="AD193" s="233">
        <f t="shared" si="577"/>
        <v>0.69338121015341514</v>
      </c>
      <c r="AE193" s="233">
        <f t="shared" si="577"/>
        <v>0.80782863441026942</v>
      </c>
      <c r="AF193" s="233">
        <f t="shared" si="577"/>
        <v>0.81116281120270339</v>
      </c>
      <c r="AG193" s="233">
        <f t="shared" si="577"/>
        <v>0.81449698799513737</v>
      </c>
      <c r="AH193" s="233">
        <f t="shared" si="577"/>
        <v>0.81783116478757134</v>
      </c>
      <c r="AI193" s="233">
        <f t="shared" si="577"/>
        <v>0.82116534158000531</v>
      </c>
      <c r="AJ193" s="233">
        <f t="shared" si="577"/>
        <v>0.82449951837243929</v>
      </c>
      <c r="AK193" s="233">
        <f t="shared" si="577"/>
        <v>0.82783369516487326</v>
      </c>
      <c r="AL193" s="233">
        <f t="shared" si="577"/>
        <v>0.83116787195730724</v>
      </c>
      <c r="AM193" s="233">
        <f t="shared" si="577"/>
        <v>0.83450204874974121</v>
      </c>
      <c r="AN193" s="233">
        <f t="shared" si="577"/>
        <v>0.83783622554217518</v>
      </c>
      <c r="AO193" s="233">
        <f t="shared" si="577"/>
        <v>0.84117040233460916</v>
      </c>
      <c r="AP193" s="233">
        <f t="shared" si="577"/>
        <v>0.84450457912704313</v>
      </c>
      <c r="AQ193" s="233">
        <f t="shared" si="577"/>
        <v>0.84783875591947711</v>
      </c>
      <c r="AR193" s="233">
        <f t="shared" si="577"/>
        <v>0.85117293271191108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78.03660373688038</v>
      </c>
      <c r="V200" s="186" cm="1">
        <f t="array" ref="V200">IF(V$199=-1,W200,IF(V$199=99,U200,IF(V$199=0,INDEX($E186:$M186,0,V$197),(INDEX($E186:$M186,0,V$199+1)-INDEX($E186:$M186,0,V$199))/(INDEX($E$185:$M$185,0,V$199+1)-INDEX($E$185:$M$185,0,V$199))+U200)))</f>
        <v>76.755183394317982</v>
      </c>
      <c r="W200" s="186" cm="1">
        <f t="array" ref="W200">IF(W$199=-1,X200,IF(W$199=99,V200,IF(W$199=0,INDEX($E186:$M186,0,W$197),(INDEX($E186:$M186,0,W$199+1)-INDEX($E186:$M186,0,W$199))/(INDEX($E$185:$M$185,0,W$199+1)-INDEX($E$185:$M$185,0,W$199))+V200)))</f>
        <v>78.662367487896518</v>
      </c>
      <c r="X200" s="186" cm="1">
        <f t="array" ref="X200">IF(X$199=-1,Y200,IF(X$199=99,W200,IF(X$199=0,INDEX($E186:$M186,0,X$197),(INDEX($E186:$M186,0,X$199+1)-INDEX($E186:$M186,0,X$199))/(INDEX($E$185:$M$185,0,X$199+1)-INDEX($E$185:$M$185,0,X$199))+W200)))</f>
        <v>80.569551581475054</v>
      </c>
      <c r="Y200" s="186" cm="1">
        <f t="array" ref="Y200">IF(Y$199=-1,Z200,IF(Y$199=99,X200,IF(Y$199=0,INDEX($E186:$M186,0,Y$197),(INDEX($E186:$M186,0,Y$199+1)-INDEX($E186:$M186,0,Y$199))/(INDEX($E$185:$M$185,0,Y$199+1)-INDEX($E$185:$M$185,0,Y$199))+X200)))</f>
        <v>82.47673567505359</v>
      </c>
      <c r="Z200" s="186" cm="1">
        <f t="array" ref="Z200">IF(Z$199=-1,AA200,IF(Z$199=99,Y200,IF(Z$199=0,INDEX($E186:$M186,0,Z$197),(INDEX($E186:$M186,0,Z$199+1)-INDEX($E186:$M186,0,Z$199))/(INDEX($E$185:$M$185,0,Z$199+1)-INDEX($E$185:$M$185,0,Z$199))+Y200)))</f>
        <v>84.383919768632126</v>
      </c>
      <c r="AA200" s="186" cm="1">
        <f t="array" ref="AA200">IF(AA$199=-1,AB200,IF(AA$199=99,Z200,IF(AA$199=0,INDEX($E186:$M186,0,AA$197),(INDEX($E186:$M186,0,AA$199+1)-INDEX($E186:$M186,0,AA$199))/(INDEX($E$185:$M$185,0,AA$199+1)-INDEX($E$185:$M$185,0,AA$199))+Z200)))</f>
        <v>86.291103862210662</v>
      </c>
      <c r="AB200" s="186" cm="1">
        <f t="array" ref="AB200">IF(AB$199=-1,AC200,IF(AB$199=99,AA200,IF(AB$199=0,INDEX($E186:$M186,0,AB$197),(INDEX($E186:$M186,0,AB$199+1)-INDEX($E186:$M186,0,AB$199))/(INDEX($E$185:$M$185,0,AB$199+1)-INDEX($E$185:$M$185,0,AB$199))+AA200)))</f>
        <v>88.198287955789198</v>
      </c>
      <c r="AC200" s="186" cm="1">
        <f t="array" ref="AC200">IF(AC$199=-1,AD200,IF(AC$199=99,AB200,IF(AC$199=0,INDEX($E186:$M186,0,AC$197),(INDEX($E186:$M186,0,AC$199+1)-INDEX($E186:$M186,0,AC$199))/(INDEX($E$185:$M$185,0,AC$199+1)-INDEX($E$185:$M$185,0,AC$199))+AB200)))</f>
        <v>90.105472049367734</v>
      </c>
      <c r="AD200" s="186" cm="1">
        <f t="array" ref="AD200">IF(AD$199=-1,AE200,IF(AD$199=99,AC200,IF(AD$199=0,INDEX($E186:$M186,0,AD$197),(INDEX($E186:$M186,0,AD$199+1)-INDEX($E186:$M186,0,AD$199))/(INDEX($E$185:$M$185,0,AD$199+1)-INDEX($E$185:$M$185,0,AD$199))+AC200)))</f>
        <v>92.01265614294627</v>
      </c>
      <c r="AE200" s="186" cm="1">
        <f t="array" ref="AE200">IF(AE$199=-1,AF200,IF(AE$199=99,AD200,IF(AE$199=0,INDEX($E186:$M186,0,AE$197),(INDEX($E186:$M186,0,AE$199+1)-INDEX($E186:$M186,0,AE$199))/(INDEX($E$185:$M$185,0,AE$199+1)-INDEX($E$185:$M$185,0,AE$199))+AD200)))</f>
        <v>93.919840236524777</v>
      </c>
      <c r="AF200" s="186" cm="1">
        <f t="array" ref="AF200">IF(AF$199=-1,AG200,IF(AF$199=99,AE200,IF(AF$199=0,INDEX($E186:$M186,0,AF$197),(INDEX($E186:$M186,0,AF$199+1)-INDEX($E186:$M186,0,AF$199))/(INDEX($E$185:$M$185,0,AF$199+1)-INDEX($E$185:$M$185,0,AF$199))+AE200)))</f>
        <v>97.167026286739059</v>
      </c>
      <c r="AG200" s="186" cm="1">
        <f t="array" ref="AG200">IF(AG$199=-1,AH200,IF(AG$199=99,AF200,IF(AG$199=0,INDEX($E186:$M186,0,AG$197),(INDEX($E186:$M186,0,AG$199+1)-INDEX($E186:$M186,0,AG$199))/(INDEX($E$185:$M$185,0,AG$199+1)-INDEX($E$185:$M$185,0,AG$199))+AF200)))</f>
        <v>100.41421233695334</v>
      </c>
      <c r="AH200" s="186" cm="1">
        <f t="array" ref="AH200">IF(AH$199=-1,AI200,IF(AH$199=99,AG200,IF(AH$199=0,INDEX($E186:$M186,0,AH$197),(INDEX($E186:$M186,0,AH$199+1)-INDEX($E186:$M186,0,AH$199))/(INDEX($E$185:$M$185,0,AH$199+1)-INDEX($E$185:$M$185,0,AH$199))+AG200)))</f>
        <v>103.66139838716762</v>
      </c>
      <c r="AI200" s="186" cm="1">
        <f t="array" ref="AI200">IF(AI$199=-1,AJ200,IF(AI$199=99,AH200,IF(AI$199=0,INDEX($E186:$M186,0,AI$197),(INDEX($E186:$M186,0,AI$199+1)-INDEX($E186:$M186,0,AI$199))/(INDEX($E$185:$M$185,0,AI$199+1)-INDEX($E$185:$M$185,0,AI$199))+AH200)))</f>
        <v>106.9085844373819</v>
      </c>
      <c r="AJ200" s="186" cm="1">
        <f t="array" ref="AJ200">IF(AJ$199=-1,AK200,IF(AJ$199=99,AI200,IF(AJ$199=0,INDEX($E186:$M186,0,AJ$197),(INDEX($E186:$M186,0,AJ$199+1)-INDEX($E186:$M186,0,AJ$199))/(INDEX($E$185:$M$185,0,AJ$199+1)-INDEX($E$185:$M$185,0,AJ$199))+AI200)))</f>
        <v>110.15577048759619</v>
      </c>
      <c r="AK200" s="186" cm="1">
        <f t="array" ref="AK200">IF(AK$199=-1,AL200,IF(AK$199=99,AJ200,IF(AK$199=0,INDEX($E186:$M186,0,AK$197),(INDEX($E186:$M186,0,AK$199+1)-INDEX($E186:$M186,0,AK$199))/(INDEX($E$185:$M$185,0,AK$199+1)-INDEX($E$185:$M$185,0,AK$199))+AJ200)))</f>
        <v>113.40295653781047</v>
      </c>
      <c r="AL200" s="186" cm="1">
        <f t="array" ref="AL200">IF(AL$199=-1,AM200,IF(AL$199=99,AK200,IF(AL$199=0,INDEX($E186:$M186,0,AL$197),(INDEX($E186:$M186,0,AL$199+1)-INDEX($E186:$M186,0,AL$199))/(INDEX($E$185:$M$185,0,AL$199+1)-INDEX($E$185:$M$185,0,AL$199))+AK200)))</f>
        <v>116.65014258802475</v>
      </c>
      <c r="AM200" s="186" cm="1">
        <f t="array" ref="AM200">IF(AM$199=-1,AN200,IF(AM$199=99,AL200,IF(AM$199=0,INDEX($E186:$M186,0,AM$197),(INDEX($E186:$M186,0,AM$199+1)-INDEX($E186:$M186,0,AM$199))/(INDEX($E$185:$M$185,0,AM$199+1)-INDEX($E$185:$M$185,0,AM$199))+AL200)))</f>
        <v>119.89732863823903</v>
      </c>
      <c r="AN200" s="186" cm="1">
        <f t="array" ref="AN200">IF(AN$199=-1,AO200,IF(AN$199=99,AM200,IF(AN$199=0,INDEX($E186:$M186,0,AN$197),(INDEX($E186:$M186,0,AN$199+1)-INDEX($E186:$M186,0,AN$199))/(INDEX($E$185:$M$185,0,AN$199+1)-INDEX($E$185:$M$185,0,AN$199))+AM200)))</f>
        <v>123.14451468845331</v>
      </c>
      <c r="AO200" s="186" cm="1">
        <f t="array" ref="AO200">IF(AO$199=-1,AP200,IF(AO$199=99,AN200,IF(AO$199=0,INDEX($E186:$M186,0,AO$197),(INDEX($E186:$M186,0,AO$199+1)-INDEX($E186:$M186,0,AO$199))/(INDEX($E$185:$M$185,0,AO$199+1)-INDEX($E$185:$M$185,0,AO$199))+AN200)))</f>
        <v>126.39170073866754</v>
      </c>
      <c r="AP200" s="186" cm="1">
        <f t="array" ref="AP200">IF(AP$199=-1,AQ200,IF(AP$199=99,AO200,IF(AP$199=0,INDEX($E186:$M186,0,AP$197),(INDEX($E186:$M186,0,AP$199+1)-INDEX($E186:$M186,0,AP$199))/(INDEX($E$185:$M$185,0,AP$199+1)-INDEX($E$185:$M$185,0,AP$199))+AO200)))</f>
        <v>129.92224797996329</v>
      </c>
      <c r="AQ200" s="186" cm="1">
        <f t="array" ref="AQ200">IF(AQ$199=-1,AR200,IF(AQ$199=99,AP200,IF(AQ$199=0,INDEX($E186:$M186,0,AQ$197),(INDEX($E186:$M186,0,AQ$199+1)-INDEX($E186:$M186,0,AQ$199))/(INDEX($E$185:$M$185,0,AQ$199+1)-INDEX($E$185:$M$185,0,AQ$199))+AP200)))</f>
        <v>161.69717315162515</v>
      </c>
      <c r="AR200" s="186" cm="1">
        <f t="array" ref="AR200">IF(AR$199=-1,AS200,IF(AR$199=99,AQ200,IF(AR$199=0,INDEX($E186:$M186,0,AR$197),(INDEX($E186:$M186,0,AR$199+1)-INDEX($E186:$M186,0,AR$199))/(INDEX($E$185:$M$185,0,AR$199+1)-INDEX($E$185:$M$185,0,AR$199))+AQ200)))</f>
        <v>161.69717315162515</v>
      </c>
      <c r="AS200" s="186" cm="1">
        <f t="array" ref="AS200">IF(AS$199=-1,#REF!,IF(AS$199=99,AR200,IF(AS$199=0,INDEX($E186:$M186,0,AS$197),(INDEX($E186:$M186,0,AS$199+1)-INDEX($E186:$M186,0,AS$199))/(INDEX($E$185:$M$185,0,AS$199+1)-INDEX($E$185:$M$185,0,AS$199))+AR200)))</f>
        <v>161.69717315162515</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16.582778294087085</v>
      </c>
      <c r="V201" s="186" cm="1">
        <f t="array" ref="V201">IF(V$199=-1,W201,IF(V$199=99,U201,IF(V$199=0,INDEX($E187:$M187,0,V$197),(INDEX($E187:$M187,0,V$199+1)-INDEX($E187:$M187,0,V$199))/(INDEX($E$185:$M$185,0,V$199+1)-INDEX($E$185:$M$185,0,V$199))+U201)))</f>
        <v>16.310476471292574</v>
      </c>
      <c r="W201" s="186" cm="1">
        <f t="array" ref="W201">IF(W$199=-1,X201,IF(W$199=99,V201,IF(W$199=0,INDEX($E187:$M187,0,W$197),(INDEX($E187:$M187,0,W$199+1)-INDEX($E187:$M187,0,W$199))/(INDEX($E$185:$M$185,0,W$199+1)-INDEX($E$185:$M$185,0,W$199))+V201)))</f>
        <v>16.715753091178012</v>
      </c>
      <c r="X201" s="186" cm="1">
        <f t="array" ref="X201">IF(X$199=-1,Y201,IF(X$199=99,W201,IF(X$199=0,INDEX($E187:$M187,0,X$197),(INDEX($E187:$M187,0,X$199+1)-INDEX($E187:$M187,0,X$199))/(INDEX($E$185:$M$185,0,X$199+1)-INDEX($E$185:$M$185,0,X$199))+W201)))</f>
        <v>17.12102971106345</v>
      </c>
      <c r="Y201" s="186" cm="1">
        <f t="array" ref="Y201">IF(Y$199=-1,Z201,IF(Y$199=99,X201,IF(Y$199=0,INDEX($E187:$M187,0,Y$197),(INDEX($E187:$M187,0,Y$199+1)-INDEX($E187:$M187,0,Y$199))/(INDEX($E$185:$M$185,0,Y$199+1)-INDEX($E$185:$M$185,0,Y$199))+X201)))</f>
        <v>17.526306330948888</v>
      </c>
      <c r="Z201" s="186" cm="1">
        <f t="array" ref="Z201">IF(Z$199=-1,AA201,IF(Z$199=99,Y201,IF(Z$199=0,INDEX($E187:$M187,0,Z$197),(INDEX($E187:$M187,0,Z$199+1)-INDEX($E187:$M187,0,Z$199))/(INDEX($E$185:$M$185,0,Z$199+1)-INDEX($E$185:$M$185,0,Z$199))+Y201)))</f>
        <v>17.931582950834326</v>
      </c>
      <c r="AA201" s="186" cm="1">
        <f t="array" ref="AA201">IF(AA$199=-1,AB201,IF(AA$199=99,Z201,IF(AA$199=0,INDEX($E187:$M187,0,AA$197),(INDEX($E187:$M187,0,AA$199+1)-INDEX($E187:$M187,0,AA$199))/(INDEX($E$185:$M$185,0,AA$199+1)-INDEX($E$185:$M$185,0,AA$199))+Z201)))</f>
        <v>18.336859570719763</v>
      </c>
      <c r="AB201" s="186" cm="1">
        <f t="array" ref="AB201">IF(AB$199=-1,AC201,IF(AB$199=99,AA201,IF(AB$199=0,INDEX($E187:$M187,0,AB$197),(INDEX($E187:$M187,0,AB$199+1)-INDEX($E187:$M187,0,AB$199))/(INDEX($E$185:$M$185,0,AB$199+1)-INDEX($E$185:$M$185,0,AB$199))+AA201)))</f>
        <v>18.742136190605201</v>
      </c>
      <c r="AC201" s="186" cm="1">
        <f t="array" ref="AC201">IF(AC$199=-1,AD201,IF(AC$199=99,AB201,IF(AC$199=0,INDEX($E187:$M187,0,AC$197),(INDEX($E187:$M187,0,AC$199+1)-INDEX($E187:$M187,0,AC$199))/(INDEX($E$185:$M$185,0,AC$199+1)-INDEX($E$185:$M$185,0,AC$199))+AB201)))</f>
        <v>19.147412810490639</v>
      </c>
      <c r="AD201" s="186" cm="1">
        <f t="array" ref="AD201">IF(AD$199=-1,AE201,IF(AD$199=99,AC201,IF(AD$199=0,INDEX($E187:$M187,0,AD$197),(INDEX($E187:$M187,0,AD$199+1)-INDEX($E187:$M187,0,AD$199))/(INDEX($E$185:$M$185,0,AD$199+1)-INDEX($E$185:$M$185,0,AD$199))+AC201)))</f>
        <v>19.552689430376077</v>
      </c>
      <c r="AE201" s="186" cm="1">
        <f t="array" ref="AE201">IF(AE$199=-1,AF201,IF(AE$199=99,AD201,IF(AE$199=0,INDEX($E187:$M187,0,AE$197),(INDEX($E187:$M187,0,AE$199+1)-INDEX($E187:$M187,0,AE$199))/(INDEX($E$185:$M$185,0,AE$199+1)-INDEX($E$185:$M$185,0,AE$199))+AD201)))</f>
        <v>19.957966050261518</v>
      </c>
      <c r="AF201" s="186" cm="1">
        <f t="array" ref="AF201">IF(AF$199=-1,AG201,IF(AF$199=99,AE201,IF(AF$199=0,INDEX($E187:$M187,0,AF$197),(INDEX($E187:$M187,0,AF$199+1)-INDEX($E187:$M187,0,AF$199))/(INDEX($E$185:$M$185,0,AF$199+1)-INDEX($E$185:$M$185,0,AF$199))+AE201)))</f>
        <v>20.64799308593205</v>
      </c>
      <c r="AG201" s="186" cm="1">
        <f t="array" ref="AG201">IF(AG$199=-1,AH201,IF(AG$199=99,AF201,IF(AG$199=0,INDEX($E187:$M187,0,AG$197),(INDEX($E187:$M187,0,AG$199+1)-INDEX($E187:$M187,0,AG$199))/(INDEX($E$185:$M$185,0,AG$199+1)-INDEX($E$185:$M$185,0,AG$199))+AF201)))</f>
        <v>21.338020121602582</v>
      </c>
      <c r="AH201" s="186" cm="1">
        <f t="array" ref="AH201">IF(AH$199=-1,AI201,IF(AH$199=99,AG201,IF(AH$199=0,INDEX($E187:$M187,0,AH$197),(INDEX($E187:$M187,0,AH$199+1)-INDEX($E187:$M187,0,AH$199))/(INDEX($E$185:$M$185,0,AH$199+1)-INDEX($E$185:$M$185,0,AH$199))+AG201)))</f>
        <v>22.028047157273114</v>
      </c>
      <c r="AI201" s="186" cm="1">
        <f t="array" ref="AI201">IF(AI$199=-1,AJ201,IF(AI$199=99,AH201,IF(AI$199=0,INDEX($E187:$M187,0,AI$197),(INDEX($E187:$M187,0,AI$199+1)-INDEX($E187:$M187,0,AI$199))/(INDEX($E$185:$M$185,0,AI$199+1)-INDEX($E$185:$M$185,0,AI$199))+AH201)))</f>
        <v>22.718074192943646</v>
      </c>
      <c r="AJ201" s="186" cm="1">
        <f t="array" ref="AJ201">IF(AJ$199=-1,AK201,IF(AJ$199=99,AI201,IF(AJ$199=0,INDEX($E187:$M187,0,AJ$197),(INDEX($E187:$M187,0,AJ$199+1)-INDEX($E187:$M187,0,AJ$199))/(INDEX($E$185:$M$185,0,AJ$199+1)-INDEX($E$185:$M$185,0,AJ$199))+AI201)))</f>
        <v>23.408101228614179</v>
      </c>
      <c r="AK201" s="186" cm="1">
        <f t="array" ref="AK201">IF(AK$199=-1,AL201,IF(AK$199=99,AJ201,IF(AK$199=0,INDEX($E187:$M187,0,AK$197),(INDEX($E187:$M187,0,AK$199+1)-INDEX($E187:$M187,0,AK$199))/(INDEX($E$185:$M$185,0,AK$199+1)-INDEX($E$185:$M$185,0,AK$199))+AJ201)))</f>
        <v>24.098128264284711</v>
      </c>
      <c r="AL201" s="186" cm="1">
        <f t="array" ref="AL201">IF(AL$199=-1,AM201,IF(AL$199=99,AK201,IF(AL$199=0,INDEX($E187:$M187,0,AL$197),(INDEX($E187:$M187,0,AL$199+1)-INDEX($E187:$M187,0,AL$199))/(INDEX($E$185:$M$185,0,AL$199+1)-INDEX($E$185:$M$185,0,AL$199))+AK201)))</f>
        <v>24.788155299955243</v>
      </c>
      <c r="AM201" s="186" cm="1">
        <f t="array" ref="AM201">IF(AM$199=-1,AN201,IF(AM$199=99,AL201,IF(AM$199=0,INDEX($E187:$M187,0,AM$197),(INDEX($E187:$M187,0,AM$199+1)-INDEX($E187:$M187,0,AM$199))/(INDEX($E$185:$M$185,0,AM$199+1)-INDEX($E$185:$M$185,0,AM$199))+AL201)))</f>
        <v>25.478182335625775</v>
      </c>
      <c r="AN201" s="186" cm="1">
        <f t="array" ref="AN201">IF(AN$199=-1,AO201,IF(AN$199=99,AM201,IF(AN$199=0,INDEX($E187:$M187,0,AN$197),(INDEX($E187:$M187,0,AN$199+1)-INDEX($E187:$M187,0,AN$199))/(INDEX($E$185:$M$185,0,AN$199+1)-INDEX($E$185:$M$185,0,AN$199))+AM201)))</f>
        <v>26.168209371296307</v>
      </c>
      <c r="AO201" s="186" cm="1">
        <f t="array" ref="AO201">IF(AO$199=-1,AP201,IF(AO$199=99,AN201,IF(AO$199=0,INDEX($E187:$M187,0,AO$197),(INDEX($E187:$M187,0,AO$199+1)-INDEX($E187:$M187,0,AO$199))/(INDEX($E$185:$M$185,0,AO$199+1)-INDEX($E$185:$M$185,0,AO$199))+AN201)))</f>
        <v>26.858236406966856</v>
      </c>
      <c r="AP201" s="186" cm="1">
        <f t="array" ref="AP201">IF(AP$199=-1,AQ201,IF(AP$199=99,AO201,IF(AP$199=0,INDEX($E187:$M187,0,AP$197),(INDEX($E187:$M187,0,AP$199+1)-INDEX($E187:$M187,0,AP$199))/(INDEX($E$185:$M$185,0,AP$199+1)-INDEX($E$185:$M$185,0,AP$199))+AO201)))</f>
        <v>27.608477695742206</v>
      </c>
      <c r="AQ201" s="186" cm="1">
        <f t="array" ref="AQ201">IF(AQ$199=-1,AR201,IF(AQ$199=99,AP201,IF(AQ$199=0,INDEX($E187:$M187,0,AQ$197),(INDEX($E187:$M187,0,AQ$199+1)-INDEX($E187:$M187,0,AQ$199))/(INDEX($E$185:$M$185,0,AQ$199+1)-INDEX($E$185:$M$185,0,AQ$199))+AP201)))</f>
        <v>34.360649294720346</v>
      </c>
      <c r="AR201" s="186" cm="1">
        <f t="array" ref="AR201">IF(AR$199=-1,AS201,IF(AR$199=99,AQ201,IF(AR$199=0,INDEX($E187:$M187,0,AR$197),(INDEX($E187:$M187,0,AR$199+1)-INDEX($E187:$M187,0,AR$199))/(INDEX($E$185:$M$185,0,AR$199+1)-INDEX($E$185:$M$185,0,AR$199))+AQ201)))</f>
        <v>34.360649294720346</v>
      </c>
      <c r="AS201" s="186" cm="1">
        <f t="array" ref="AS201">IF(AS$199=-1,#REF!,IF(AS$199=99,AR201,IF(AS$199=0,INDEX($E187:$M187,0,AS$197),(INDEX($E187:$M187,0,AS$199+1)-INDEX($E187:$M187,0,AS$199))/(INDEX($E$185:$M$185,0,AS$199+1)-INDEX($E$185:$M$185,0,AS$199))+AR201)))</f>
        <v>34.360649294720346</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2.9263726401330143</v>
      </c>
      <c r="V202" s="186" cm="1">
        <f t="array" ref="V202">IF(V$199=-1,W202,IF(V$199=99,U202,IF(V$199=0,INDEX($E188:$M188,0,V$197),(INDEX($E188:$M188,0,V$199+1)-INDEX($E188:$M188,0,V$199))/(INDEX($E$185:$M$185,0,V$199+1)-INDEX($E$185:$M$185,0,V$199))+U202)))</f>
        <v>2.8783193772869242</v>
      </c>
      <c r="W202" s="186" cm="1">
        <f t="array" ref="W202">IF(W$199=-1,X202,IF(W$199=99,V202,IF(W$199=0,INDEX($E188:$M188,0,W$197),(INDEX($E188:$M188,0,W$199+1)-INDEX($E188:$M188,0,W$199))/(INDEX($E$185:$M$185,0,W$199+1)-INDEX($E$185:$M$185,0,W$199))+V202)))</f>
        <v>2.9498387807961191</v>
      </c>
      <c r="X202" s="186" cm="1">
        <f t="array" ref="X202">IF(X$199=-1,Y202,IF(X$199=99,W202,IF(X$199=0,INDEX($E188:$M188,0,X$197),(INDEX($E188:$M188,0,X$199+1)-INDEX($E188:$M188,0,X$199))/(INDEX($E$185:$M$185,0,X$199+1)-INDEX($E$185:$M$185,0,X$199))+W202)))</f>
        <v>3.0213581843053139</v>
      </c>
      <c r="Y202" s="186" cm="1">
        <f t="array" ref="Y202">IF(Y$199=-1,Z202,IF(Y$199=99,X202,IF(Y$199=0,INDEX($E188:$M188,0,Y$197),(INDEX($E188:$M188,0,Y$199+1)-INDEX($E188:$M188,0,Y$199))/(INDEX($E$185:$M$185,0,Y$199+1)-INDEX($E$185:$M$185,0,Y$199))+X202)))</f>
        <v>3.0928775878145087</v>
      </c>
      <c r="Z202" s="186" cm="1">
        <f t="array" ref="Z202">IF(Z$199=-1,AA202,IF(Z$199=99,Y202,IF(Z$199=0,INDEX($E188:$M188,0,Z$197),(INDEX($E188:$M188,0,Z$199+1)-INDEX($E188:$M188,0,Z$199))/(INDEX($E$185:$M$185,0,Z$199+1)-INDEX($E$185:$M$185,0,Z$199))+Y202)))</f>
        <v>3.1643969913237036</v>
      </c>
      <c r="AA202" s="186" cm="1">
        <f t="array" ref="AA202">IF(AA$199=-1,AB202,IF(AA$199=99,Z202,IF(AA$199=0,INDEX($E188:$M188,0,AA$197),(INDEX($E188:$M188,0,AA$199+1)-INDEX($E188:$M188,0,AA$199))/(INDEX($E$185:$M$185,0,AA$199+1)-INDEX($E$185:$M$185,0,AA$199))+Z202)))</f>
        <v>3.2359163948328984</v>
      </c>
      <c r="AB202" s="186" cm="1">
        <f t="array" ref="AB202">IF(AB$199=-1,AC202,IF(AB$199=99,AA202,IF(AB$199=0,INDEX($E188:$M188,0,AB$197),(INDEX($E188:$M188,0,AB$199+1)-INDEX($E188:$M188,0,AB$199))/(INDEX($E$185:$M$185,0,AB$199+1)-INDEX($E$185:$M$185,0,AB$199))+AA202)))</f>
        <v>3.3074357983420932</v>
      </c>
      <c r="AC202" s="186" cm="1">
        <f t="array" ref="AC202">IF(AC$199=-1,AD202,IF(AC$199=99,AB202,IF(AC$199=0,INDEX($E188:$M188,0,AC$197),(INDEX($E188:$M188,0,AC$199+1)-INDEX($E188:$M188,0,AC$199))/(INDEX($E$185:$M$185,0,AC$199+1)-INDEX($E$185:$M$185,0,AC$199))+AB202)))</f>
        <v>3.3789552018512881</v>
      </c>
      <c r="AD202" s="186" cm="1">
        <f t="array" ref="AD202">IF(AD$199=-1,AE202,IF(AD$199=99,AC202,IF(AD$199=0,INDEX($E188:$M188,0,AD$197),(INDEX($E188:$M188,0,AD$199+1)-INDEX($E188:$M188,0,AD$199))/(INDEX($E$185:$M$185,0,AD$199+1)-INDEX($E$185:$M$185,0,AD$199))+AC202)))</f>
        <v>3.4504746053604829</v>
      </c>
      <c r="AE202" s="186" cm="1">
        <f t="array" ref="AE202">IF(AE$199=-1,AF202,IF(AE$199=99,AD202,IF(AE$199=0,INDEX($E188:$M188,0,AE$197),(INDEX($E188:$M188,0,AE$199+1)-INDEX($E188:$M188,0,AE$199))/(INDEX($E$185:$M$185,0,AE$199+1)-INDEX($E$185:$M$185,0,AE$199))+AD202)))</f>
        <v>3.5219940088696791</v>
      </c>
      <c r="AF202" s="186" cm="1">
        <f t="array" ref="AF202">IF(AF$199=-1,AG202,IF(AF$199=99,AE202,IF(AF$199=0,INDEX($E188:$M188,0,AF$197),(INDEX($E188:$M188,0,AF$199+1)-INDEX($E188:$M188,0,AF$199))/(INDEX($E$185:$M$185,0,AF$199+1)-INDEX($E$185:$M$185,0,AF$199))+AE202)))</f>
        <v>3.6437634857527144</v>
      </c>
      <c r="AG202" s="186" cm="1">
        <f t="array" ref="AG202">IF(AG$199=-1,AH202,IF(AG$199=99,AF202,IF(AG$199=0,INDEX($E188:$M188,0,AG$197),(INDEX($E188:$M188,0,AG$199+1)-INDEX($E188:$M188,0,AG$199))/(INDEX($E$185:$M$185,0,AG$199+1)-INDEX($E$185:$M$185,0,AG$199))+AF202)))</f>
        <v>3.7655329626357497</v>
      </c>
      <c r="AH202" s="186" cm="1">
        <f t="array" ref="AH202">IF(AH$199=-1,AI202,IF(AH$199=99,AG202,IF(AH$199=0,INDEX($E188:$M188,0,AH$197),(INDEX($E188:$M188,0,AH$199+1)-INDEX($E188:$M188,0,AH$199))/(INDEX($E$185:$M$185,0,AH$199+1)-INDEX($E$185:$M$185,0,AH$199))+AG202)))</f>
        <v>3.887302439518785</v>
      </c>
      <c r="AI202" s="186" cm="1">
        <f t="array" ref="AI202">IF(AI$199=-1,AJ202,IF(AI$199=99,AH202,IF(AI$199=0,INDEX($E188:$M188,0,AI$197),(INDEX($E188:$M188,0,AI$199+1)-INDEX($E188:$M188,0,AI$199))/(INDEX($E$185:$M$185,0,AI$199+1)-INDEX($E$185:$M$185,0,AI$199))+AH202)))</f>
        <v>4.0090719164018207</v>
      </c>
      <c r="AJ202" s="186" cm="1">
        <f t="array" ref="AJ202">IF(AJ$199=-1,AK202,IF(AJ$199=99,AI202,IF(AJ$199=0,INDEX($E188:$M188,0,AJ$197),(INDEX($E188:$M188,0,AJ$199+1)-INDEX($E188:$M188,0,AJ$199))/(INDEX($E$185:$M$185,0,AJ$199+1)-INDEX($E$185:$M$185,0,AJ$199))+AI202)))</f>
        <v>4.1308413932848564</v>
      </c>
      <c r="AK202" s="186" cm="1">
        <f t="array" ref="AK202">IF(AK$199=-1,AL202,IF(AK$199=99,AJ202,IF(AK$199=0,INDEX($E188:$M188,0,AK$197),(INDEX($E188:$M188,0,AK$199+1)-INDEX($E188:$M188,0,AK$199))/(INDEX($E$185:$M$185,0,AK$199+1)-INDEX($E$185:$M$185,0,AK$199))+AJ202)))</f>
        <v>4.2526108701678922</v>
      </c>
      <c r="AL202" s="186" cm="1">
        <f t="array" ref="AL202">IF(AL$199=-1,AM202,IF(AL$199=99,AK202,IF(AL$199=0,INDEX($E188:$M188,0,AL$197),(INDEX($E188:$M188,0,AL$199+1)-INDEX($E188:$M188,0,AL$199))/(INDEX($E$185:$M$185,0,AL$199+1)-INDEX($E$185:$M$185,0,AL$199))+AK202)))</f>
        <v>4.3743803470509279</v>
      </c>
      <c r="AM202" s="186" cm="1">
        <f t="array" ref="AM202">IF(AM$199=-1,AN202,IF(AM$199=99,AL202,IF(AM$199=0,INDEX($E188:$M188,0,AM$197),(INDEX($E188:$M188,0,AM$199+1)-INDEX($E188:$M188,0,AM$199))/(INDEX($E$185:$M$185,0,AM$199+1)-INDEX($E$185:$M$185,0,AM$199))+AL202)))</f>
        <v>4.4961498239339637</v>
      </c>
      <c r="AN202" s="186" cm="1">
        <f t="array" ref="AN202">IF(AN$199=-1,AO202,IF(AN$199=99,AM202,IF(AN$199=0,INDEX($E188:$M188,0,AN$197),(INDEX($E188:$M188,0,AN$199+1)-INDEX($E188:$M188,0,AN$199))/(INDEX($E$185:$M$185,0,AN$199+1)-INDEX($E$185:$M$185,0,AN$199))+AM202)))</f>
        <v>4.6179193008169994</v>
      </c>
      <c r="AO202" s="186" cm="1">
        <f t="array" ref="AO202">IF(AO$199=-1,AP202,IF(AO$199=99,AN202,IF(AO$199=0,INDEX($E188:$M188,0,AO$197),(INDEX($E188:$M188,0,AO$199+1)-INDEX($E188:$M188,0,AO$199))/(INDEX($E$185:$M$185,0,AO$199+1)-INDEX($E$185:$M$185,0,AO$199))+AN202)))</f>
        <v>4.7396887777000334</v>
      </c>
      <c r="AP202" s="186" cm="1">
        <f t="array" ref="AP202">IF(AP$199=-1,AQ202,IF(AP$199=99,AO202,IF(AP$199=0,INDEX($E188:$M188,0,AP$197),(INDEX($E188:$M188,0,AP$199+1)-INDEX($E188:$M188,0,AP$199))/(INDEX($E$185:$M$185,0,AP$199+1)-INDEX($E$185:$M$185,0,AP$199))+AO202)))</f>
        <v>4.8720842992486242</v>
      </c>
      <c r="AQ202" s="186" cm="1">
        <f t="array" ref="AQ202">IF(AQ$199=-1,AR202,IF(AQ$199=99,AP202,IF(AQ$199=0,INDEX($E188:$M188,0,AQ$197),(INDEX($E188:$M188,0,AQ$199+1)-INDEX($E188:$M188,0,AQ$199))/(INDEX($E$185:$M$185,0,AQ$199+1)-INDEX($E$185:$M$185,0,AQ$199))+AP202)))</f>
        <v>6.0636439931859432</v>
      </c>
      <c r="AR202" s="186" cm="1">
        <f t="array" ref="AR202">IF(AR$199=-1,AS202,IF(AR$199=99,AQ202,IF(AR$199=0,INDEX($E188:$M188,0,AR$197),(INDEX($E188:$M188,0,AR$199+1)-INDEX($E188:$M188,0,AR$199))/(INDEX($E$185:$M$185,0,AR$199+1)-INDEX($E$185:$M$185,0,AR$199))+AQ202)))</f>
        <v>6.0636439931859432</v>
      </c>
      <c r="AS202" s="186" cm="1">
        <f t="array" ref="AS202">IF(AS$199=-1,#REF!,IF(AS$199=99,AR202,IF(AS$199=0,INDEX($E188:$M188,0,AS$197),(INDEX($E188:$M188,0,AS$199+1)-INDEX($E188:$M188,0,AS$199))/(INDEX($E$185:$M$185,0,AS$199+1)-INDEX($E$185:$M$185,0,AS$199))+AR202)))</f>
        <v>6.0636439931859432</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0.76940441338767729</v>
      </c>
      <c r="V203" s="186" cm="1">
        <f t="array" ref="V203">IF(V$199=-1,W203,IF(V$199=99,U203,IF(V$199=0,INDEX($E189:$M189,0,V$197),(INDEX($E189:$M189,0,V$199+1)-INDEX($E189:$M189,0,V$199))/(INDEX($E$185:$M$185,0,V$199+1)-INDEX($E$185:$M$185,0,V$199))+U203)))</f>
        <v>0.78657597234470611</v>
      </c>
      <c r="W203" s="186" cm="1">
        <f t="array" ref="W203">IF(W$199=-1,X203,IF(W$199=99,V203,IF(W$199=0,INDEX($E189:$M189,0,W$197),(INDEX($E189:$M189,0,W$199+1)-INDEX($E189:$M189,0,W$199))/(INDEX($E$185:$M$185,0,W$199+1)-INDEX($E$185:$M$185,0,W$199))+V203)))</f>
        <v>0.7900089837610258</v>
      </c>
      <c r="X203" s="186" cm="1">
        <f t="array" ref="X203">IF(X$199=-1,Y203,IF(X$199=99,W203,IF(X$199=0,INDEX($E189:$M189,0,X$197),(INDEX($E189:$M189,0,X$199+1)-INDEX($E189:$M189,0,X$199))/(INDEX($E$185:$M$185,0,X$199+1)-INDEX($E$185:$M$185,0,X$199))+W203)))</f>
        <v>0.79344199517734548</v>
      </c>
      <c r="Y203" s="186" cm="1">
        <f t="array" ref="Y203">IF(Y$199=-1,Z203,IF(Y$199=99,X203,IF(Y$199=0,INDEX($E189:$M189,0,Y$197),(INDEX($E189:$M189,0,Y$199+1)-INDEX($E189:$M189,0,Y$199))/(INDEX($E$185:$M$185,0,Y$199+1)-INDEX($E$185:$M$185,0,Y$199))+X203)))</f>
        <v>0.79687500659366517</v>
      </c>
      <c r="Z203" s="186" cm="1">
        <f t="array" ref="Z203">IF(Z$199=-1,AA203,IF(Z$199=99,Y203,IF(Z$199=0,INDEX($E189:$M189,0,Z$197),(INDEX($E189:$M189,0,Z$199+1)-INDEX($E189:$M189,0,Z$199))/(INDEX($E$185:$M$185,0,Z$199+1)-INDEX($E$185:$M$185,0,Z$199))+Y203)))</f>
        <v>0.80030801800998486</v>
      </c>
      <c r="AA203" s="186" cm="1">
        <f t="array" ref="AA203">IF(AA$199=-1,AB203,IF(AA$199=99,Z203,IF(AA$199=0,INDEX($E189:$M189,0,AA$197),(INDEX($E189:$M189,0,AA$199+1)-INDEX($E189:$M189,0,AA$199))/(INDEX($E$185:$M$185,0,AA$199+1)-INDEX($E$185:$M$185,0,AA$199))+Z203)))</f>
        <v>0.80374102942630454</v>
      </c>
      <c r="AB203" s="186" cm="1">
        <f t="array" ref="AB203">IF(AB$199=-1,AC203,IF(AB$199=99,AA203,IF(AB$199=0,INDEX($E189:$M189,0,AB$197),(INDEX($E189:$M189,0,AB$199+1)-INDEX($E189:$M189,0,AB$199))/(INDEX($E$185:$M$185,0,AB$199+1)-INDEX($E$185:$M$185,0,AB$199))+AA203)))</f>
        <v>0.80717404084262423</v>
      </c>
      <c r="AC203" s="186" cm="1">
        <f t="array" ref="AC203">IF(AC$199=-1,AD203,IF(AC$199=99,AB203,IF(AC$199=0,INDEX($E189:$M189,0,AC$197),(INDEX($E189:$M189,0,AC$199+1)-INDEX($E189:$M189,0,AC$199))/(INDEX($E$185:$M$185,0,AC$199+1)-INDEX($E$185:$M$185,0,AC$199))+AB203)))</f>
        <v>0.81060705225894392</v>
      </c>
      <c r="AD203" s="186" cm="1">
        <f t="array" ref="AD203">IF(AD$199=-1,AE203,IF(AD$199=99,AC203,IF(AD$199=0,INDEX($E189:$M189,0,AD$197),(INDEX($E189:$M189,0,AD$199+1)-INDEX($E189:$M189,0,AD$199))/(INDEX($E$185:$M$185,0,AD$199+1)-INDEX($E$185:$M$185,0,AD$199))+AC203)))</f>
        <v>0.8140400636752636</v>
      </c>
      <c r="AE203" s="186" cm="1">
        <f t="array" ref="AE203">IF(AE$199=-1,AF203,IF(AE$199=99,AD203,IF(AE$199=0,INDEX($E189:$M189,0,AE$197),(INDEX($E189:$M189,0,AE$199+1)-INDEX($E189:$M189,0,AE$199))/(INDEX($E$185:$M$185,0,AE$199+1)-INDEX($E$185:$M$185,0,AE$199))+AD203)))</f>
        <v>0.81747307509158318</v>
      </c>
      <c r="AF203" s="186" cm="1">
        <f t="array" ref="AF203">IF(AF$199=-1,AG203,IF(AF$199=99,AE203,IF(AF$199=0,INDEX($E189:$M189,0,AF$197),(INDEX($E189:$M189,0,AF$199+1)-INDEX($E189:$M189,0,AF$199))/(INDEX($E$185:$M$185,0,AF$199+1)-INDEX($E$185:$M$185,0,AF$199))+AE203)))</f>
        <v>0.81358123454562914</v>
      </c>
      <c r="AG203" s="186" cm="1">
        <f t="array" ref="AG203">IF(AG$199=-1,AH203,IF(AG$199=99,AF203,IF(AG$199=0,INDEX($E189:$M189,0,AG$197),(INDEX($E189:$M189,0,AG$199+1)-INDEX($E189:$M189,0,AG$199))/(INDEX($E$185:$M$185,0,AG$199+1)-INDEX($E$185:$M$185,0,AG$199))+AF203)))</f>
        <v>0.8096893939996751</v>
      </c>
      <c r="AH203" s="186" cm="1">
        <f t="array" ref="AH203">IF(AH$199=-1,AI203,IF(AH$199=99,AG203,IF(AH$199=0,INDEX($E189:$M189,0,AH$197),(INDEX($E189:$M189,0,AH$199+1)-INDEX($E189:$M189,0,AH$199))/(INDEX($E$185:$M$185,0,AH$199+1)-INDEX($E$185:$M$185,0,AH$199))+AG203)))</f>
        <v>0.80579755345372106</v>
      </c>
      <c r="AI203" s="186" cm="1">
        <f t="array" ref="AI203">IF(AI$199=-1,AJ203,IF(AI$199=99,AH203,IF(AI$199=0,INDEX($E189:$M189,0,AI$197),(INDEX($E189:$M189,0,AI$199+1)-INDEX($E189:$M189,0,AI$199))/(INDEX($E$185:$M$185,0,AI$199+1)-INDEX($E$185:$M$185,0,AI$199))+AH203)))</f>
        <v>0.80190571290776702</v>
      </c>
      <c r="AJ203" s="186" cm="1">
        <f t="array" ref="AJ203">IF(AJ$199=-1,AK203,IF(AJ$199=99,AI203,IF(AJ$199=0,INDEX($E189:$M189,0,AJ$197),(INDEX($E189:$M189,0,AJ$199+1)-INDEX($E189:$M189,0,AJ$199))/(INDEX($E$185:$M$185,0,AJ$199+1)-INDEX($E$185:$M$185,0,AJ$199))+AI203)))</f>
        <v>0.79801387236181298</v>
      </c>
      <c r="AK203" s="186" cm="1">
        <f t="array" ref="AK203">IF(AK$199=-1,AL203,IF(AK$199=99,AJ203,IF(AK$199=0,INDEX($E189:$M189,0,AK$197),(INDEX($E189:$M189,0,AK$199+1)-INDEX($E189:$M189,0,AK$199))/(INDEX($E$185:$M$185,0,AK$199+1)-INDEX($E$185:$M$185,0,AK$199))+AJ203)))</f>
        <v>0.79412203181585894</v>
      </c>
      <c r="AL203" s="186" cm="1">
        <f t="array" ref="AL203">IF(AL$199=-1,AM203,IF(AL$199=99,AK203,IF(AL$199=0,INDEX($E189:$M189,0,AL$197),(INDEX($E189:$M189,0,AL$199+1)-INDEX($E189:$M189,0,AL$199))/(INDEX($E$185:$M$185,0,AL$199+1)-INDEX($E$185:$M$185,0,AL$199))+AK203)))</f>
        <v>0.7902301912699049</v>
      </c>
      <c r="AM203" s="186" cm="1">
        <f t="array" ref="AM203">IF(AM$199=-1,AN203,IF(AM$199=99,AL203,IF(AM$199=0,INDEX($E189:$M189,0,AM$197),(INDEX($E189:$M189,0,AM$199+1)-INDEX($E189:$M189,0,AM$199))/(INDEX($E$185:$M$185,0,AM$199+1)-INDEX($E$185:$M$185,0,AM$199))+AL203)))</f>
        <v>0.78633835072395086</v>
      </c>
      <c r="AN203" s="186" cm="1">
        <f t="array" ref="AN203">IF(AN$199=-1,AO203,IF(AN$199=99,AM203,IF(AN$199=0,INDEX($E189:$M189,0,AN$197),(INDEX($E189:$M189,0,AN$199+1)-INDEX($E189:$M189,0,AN$199))/(INDEX($E$185:$M$185,0,AN$199+1)-INDEX($E$185:$M$185,0,AN$199))+AM203)))</f>
        <v>0.78244651017799682</v>
      </c>
      <c r="AO203" s="186" cm="1">
        <f t="array" ref="AO203">IF(AO$199=-1,AP203,IF(AO$199=99,AN203,IF(AO$199=0,INDEX($E189:$M189,0,AO$197),(INDEX($E189:$M189,0,AO$199+1)-INDEX($E189:$M189,0,AO$199))/(INDEX($E$185:$M$185,0,AO$199+1)-INDEX($E$185:$M$185,0,AO$199))+AN203)))</f>
        <v>0.77855466963204245</v>
      </c>
      <c r="AP203" s="186" cm="1">
        <f t="array" ref="AP203">IF(AP$199=-1,AQ203,IF(AP$199=99,AO203,IF(AP$199=0,INDEX($E189:$M189,0,AP$197),(INDEX($E189:$M189,0,AP$199+1)-INDEX($E189:$M189,0,AP$199))/(INDEX($E$185:$M$185,0,AP$199+1)-INDEX($E$185:$M$185,0,AP$199))+AO203)))</f>
        <v>0.77221075200872713</v>
      </c>
      <c r="AQ203" s="186" cm="1">
        <f t="array" ref="AQ203">IF(AQ$199=-1,AR203,IF(AQ$199=99,AP203,IF(AQ$199=0,INDEX($E189:$M189,0,AQ$197),(INDEX($E189:$M189,0,AQ$199+1)-INDEX($E189:$M189,0,AQ$199))/(INDEX($E$185:$M$185,0,AQ$199+1)-INDEX($E$185:$M$185,0,AQ$199))+AP203)))</f>
        <v>0.71511549339888947</v>
      </c>
      <c r="AR203" s="186" cm="1">
        <f t="array" ref="AR203">IF(AR$199=-1,AS203,IF(AR$199=99,AQ203,IF(AR$199=0,INDEX($E189:$M189,0,AR$197),(INDEX($E189:$M189,0,AR$199+1)-INDEX($E189:$M189,0,AR$199))/(INDEX($E$185:$M$185,0,AR$199+1)-INDEX($E$185:$M$185,0,AR$199))+AQ203)))</f>
        <v>0.71511549339888947</v>
      </c>
      <c r="AS203" s="186" cm="1">
        <f t="array" ref="AS203">IF(AS$199=-1,#REF!,IF(AS$199=99,AR203,IF(AS$199=0,INDEX($E189:$M189,0,AS$197),(INDEX($E189:$M189,0,AS$199+1)-INDEX($E189:$M189,0,AS$199))/(INDEX($E$185:$M$185,0,AS$199+1)-INDEX($E$185:$M$185,0,AS$199))+AR203)))</f>
        <v>0.71511549339888947</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7.2688665019612859</v>
      </c>
      <c r="V204" s="186" cm="1">
        <f t="array" ref="V204">IF(V$199=-1,W204,IF(V$199=99,U204,IF(V$199=0,INDEX($E190:$M190,0,V$197),(INDEX($E190:$M190,0,V$199+1)-INDEX($E190:$M190,0,V$199))/(INDEX($E$185:$M$185,0,V$199+1)-INDEX($E$185:$M$185,0,V$199))+U204)))</f>
        <v>7.4310929819727916</v>
      </c>
      <c r="W204" s="186" cm="1">
        <f t="array" ref="W204">IF(W$199=-1,X204,IF(W$199=99,V204,IF(W$199=0,INDEX($E190:$M190,0,W$197),(INDEX($E190:$M190,0,W$199+1)-INDEX($E190:$M190,0,W$199))/(INDEX($E$185:$M$185,0,W$199+1)-INDEX($E$185:$M$185,0,W$199))+V204)))</f>
        <v>7.4635259928195374</v>
      </c>
      <c r="X204" s="186" cm="1">
        <f t="array" ref="X204">IF(X$199=-1,Y204,IF(X$199=99,W204,IF(X$199=0,INDEX($E190:$M190,0,X$197),(INDEX($E190:$M190,0,X$199+1)-INDEX($E190:$M190,0,X$199))/(INDEX($E$185:$M$185,0,X$199+1)-INDEX($E$185:$M$185,0,X$199))+W204)))</f>
        <v>7.4959590036662833</v>
      </c>
      <c r="Y204" s="186" cm="1">
        <f t="array" ref="Y204">IF(Y$199=-1,Z204,IF(Y$199=99,X204,IF(Y$199=0,INDEX($E190:$M190,0,Y$197),(INDEX($E190:$M190,0,Y$199+1)-INDEX($E190:$M190,0,Y$199))/(INDEX($E$185:$M$185,0,Y$199+1)-INDEX($E$185:$M$185,0,Y$199))+X204)))</f>
        <v>7.5283920145130292</v>
      </c>
      <c r="Z204" s="186" cm="1">
        <f t="array" ref="Z204">IF(Z$199=-1,AA204,IF(Z$199=99,Y204,IF(Z$199=0,INDEX($E190:$M190,0,Z$197),(INDEX($E190:$M190,0,Z$199+1)-INDEX($E190:$M190,0,Z$199))/(INDEX($E$185:$M$185,0,Z$199+1)-INDEX($E$185:$M$185,0,Z$199))+Y204)))</f>
        <v>7.5608250253597751</v>
      </c>
      <c r="AA204" s="186" cm="1">
        <f t="array" ref="AA204">IF(AA$199=-1,AB204,IF(AA$199=99,Z204,IF(AA$199=0,INDEX($E190:$M190,0,AA$197),(INDEX($E190:$M190,0,AA$199+1)-INDEX($E190:$M190,0,AA$199))/(INDEX($E$185:$M$185,0,AA$199+1)-INDEX($E$185:$M$185,0,AA$199))+Z204)))</f>
        <v>7.593258036206521</v>
      </c>
      <c r="AB204" s="186" cm="1">
        <f t="array" ref="AB204">IF(AB$199=-1,AC204,IF(AB$199=99,AA204,IF(AB$199=0,INDEX($E190:$M190,0,AB$197),(INDEX($E190:$M190,0,AB$199+1)-INDEX($E190:$M190,0,AB$199))/(INDEX($E$185:$M$185,0,AB$199+1)-INDEX($E$185:$M$185,0,AB$199))+AA204)))</f>
        <v>7.6256910470532668</v>
      </c>
      <c r="AC204" s="186" cm="1">
        <f t="array" ref="AC204">IF(AC$199=-1,AD204,IF(AC$199=99,AB204,IF(AC$199=0,INDEX($E190:$M190,0,AC$197),(INDEX($E190:$M190,0,AC$199+1)-INDEX($E190:$M190,0,AC$199))/(INDEX($E$185:$M$185,0,AC$199+1)-INDEX($E$185:$M$185,0,AC$199))+AB204)))</f>
        <v>7.6581240579000127</v>
      </c>
      <c r="AD204" s="186" cm="1">
        <f t="array" ref="AD204">IF(AD$199=-1,AE204,IF(AD$199=99,AC204,IF(AD$199=0,INDEX($E190:$M190,0,AD$197),(INDEX($E190:$M190,0,AD$199+1)-INDEX($E190:$M190,0,AD$199))/(INDEX($E$185:$M$185,0,AD$199+1)-INDEX($E$185:$M$185,0,AD$199))+AC204)))</f>
        <v>7.6905570687467586</v>
      </c>
      <c r="AE204" s="186" cm="1">
        <f t="array" ref="AE204">IF(AE$199=-1,AF204,IF(AE$199=99,AD204,IF(AE$199=0,INDEX($E190:$M190,0,AE$197),(INDEX($E190:$M190,0,AE$199+1)-INDEX($E190:$M190,0,AE$199))/(INDEX($E$185:$M$185,0,AE$199+1)-INDEX($E$185:$M$185,0,AE$199))+AD204)))</f>
        <v>7.7229900795935036</v>
      </c>
      <c r="AF204" s="186" cm="1">
        <f t="array" ref="AF204">IF(AF$199=-1,AG204,IF(AF$199=99,AE204,IF(AF$199=0,INDEX($E190:$M190,0,AF$197),(INDEX($E190:$M190,0,AF$199+1)-INDEX($E190:$M190,0,AF$199))/(INDEX($E$185:$M$185,0,AF$199+1)-INDEX($E$185:$M$185,0,AF$199))+AE204)))</f>
        <v>7.6862223292619154</v>
      </c>
      <c r="AG204" s="186" cm="1">
        <f t="array" ref="AG204">IF(AG$199=-1,AH204,IF(AG$199=99,AF204,IF(AG$199=0,INDEX($E190:$M190,0,AG$197),(INDEX($E190:$M190,0,AG$199+1)-INDEX($E190:$M190,0,AG$199))/(INDEX($E$185:$M$185,0,AG$199+1)-INDEX($E$185:$M$185,0,AG$199))+AF204)))</f>
        <v>7.6494545789303272</v>
      </c>
      <c r="AH204" s="186" cm="1">
        <f t="array" ref="AH204">IF(AH$199=-1,AI204,IF(AH$199=99,AG204,IF(AH$199=0,INDEX($E190:$M190,0,AH$197),(INDEX($E190:$M190,0,AH$199+1)-INDEX($E190:$M190,0,AH$199))/(INDEX($E$185:$M$185,0,AH$199+1)-INDEX($E$185:$M$185,0,AH$199))+AG204)))</f>
        <v>7.612686828598739</v>
      </c>
      <c r="AI204" s="186" cm="1">
        <f t="array" ref="AI204">IF(AI$199=-1,AJ204,IF(AI$199=99,AH204,IF(AI$199=0,INDEX($E190:$M190,0,AI$197),(INDEX($E190:$M190,0,AI$199+1)-INDEX($E190:$M190,0,AI$199))/(INDEX($E$185:$M$185,0,AI$199+1)-INDEX($E$185:$M$185,0,AI$199))+AH204)))</f>
        <v>7.5759190782671508</v>
      </c>
      <c r="AJ204" s="186" cm="1">
        <f t="array" ref="AJ204">IF(AJ$199=-1,AK204,IF(AJ$199=99,AI204,IF(AJ$199=0,INDEX($E190:$M190,0,AJ$197),(INDEX($E190:$M190,0,AJ$199+1)-INDEX($E190:$M190,0,AJ$199))/(INDEX($E$185:$M$185,0,AJ$199+1)-INDEX($E$185:$M$185,0,AJ$199))+AI204)))</f>
        <v>7.5391513279355626</v>
      </c>
      <c r="AK204" s="186" cm="1">
        <f t="array" ref="AK204">IF(AK$199=-1,AL204,IF(AK$199=99,AJ204,IF(AK$199=0,INDEX($E190:$M190,0,AK$197),(INDEX($E190:$M190,0,AK$199+1)-INDEX($E190:$M190,0,AK$199))/(INDEX($E$185:$M$185,0,AK$199+1)-INDEX($E$185:$M$185,0,AK$199))+AJ204)))</f>
        <v>7.5023835776039745</v>
      </c>
      <c r="AL204" s="186" cm="1">
        <f t="array" ref="AL204">IF(AL$199=-1,AM204,IF(AL$199=99,AK204,IF(AL$199=0,INDEX($E190:$M190,0,AL$197),(INDEX($E190:$M190,0,AL$199+1)-INDEX($E190:$M190,0,AL$199))/(INDEX($E$185:$M$185,0,AL$199+1)-INDEX($E$185:$M$185,0,AL$199))+AK204)))</f>
        <v>7.4656158272723863</v>
      </c>
      <c r="AM204" s="186" cm="1">
        <f t="array" ref="AM204">IF(AM$199=-1,AN204,IF(AM$199=99,AL204,IF(AM$199=0,INDEX($E190:$M190,0,AM$197),(INDEX($E190:$M190,0,AM$199+1)-INDEX($E190:$M190,0,AM$199))/(INDEX($E$185:$M$185,0,AM$199+1)-INDEX($E$185:$M$185,0,AM$199))+AL204)))</f>
        <v>7.4288480769407981</v>
      </c>
      <c r="AN204" s="186" cm="1">
        <f t="array" ref="AN204">IF(AN$199=-1,AO204,IF(AN$199=99,AM204,IF(AN$199=0,INDEX($E190:$M190,0,AN$197),(INDEX($E190:$M190,0,AN$199+1)-INDEX($E190:$M190,0,AN$199))/(INDEX($E$185:$M$185,0,AN$199+1)-INDEX($E$185:$M$185,0,AN$199))+AM204)))</f>
        <v>7.3920803266092099</v>
      </c>
      <c r="AO204" s="186" cm="1">
        <f t="array" ref="AO204">IF(AO$199=-1,AP204,IF(AO$199=99,AN204,IF(AO$199=0,INDEX($E190:$M190,0,AO$197),(INDEX($E190:$M190,0,AO$199+1)-INDEX($E190:$M190,0,AO$199))/(INDEX($E$185:$M$185,0,AO$199+1)-INDEX($E$185:$M$185,0,AO$199))+AN204)))</f>
        <v>7.3553125762776208</v>
      </c>
      <c r="AP204" s="186" cm="1">
        <f t="array" ref="AP204">IF(AP$199=-1,AQ204,IF(AP$199=99,AO204,IF(AP$199=0,INDEX($E190:$M190,0,AP$197),(INDEX($E190:$M190,0,AP$199+1)-INDEX($E190:$M190,0,AP$199))/(INDEX($E$185:$M$185,0,AP$199+1)-INDEX($E$185:$M$185,0,AP$199))+AO204)))</f>
        <v>7.2953790881133367</v>
      </c>
      <c r="AQ204" s="186" cm="1">
        <f t="array" ref="AQ204">IF(AQ$199=-1,AR204,IF(AQ$199=99,AP204,IF(AQ$199=0,INDEX($E190:$M190,0,AQ$197),(INDEX($E190:$M190,0,AQ$199+1)-INDEX($E190:$M190,0,AQ$199))/(INDEX($E$185:$M$185,0,AQ$199+1)-INDEX($E$185:$M$185,0,AQ$199))+AP204)))</f>
        <v>6.7559776946347787</v>
      </c>
      <c r="AR204" s="186" cm="1">
        <f t="array" ref="AR204">IF(AR$199=-1,AS204,IF(AR$199=99,AQ204,IF(AR$199=0,INDEX($E190:$M190,0,AR$197),(INDEX($E190:$M190,0,AR$199+1)-INDEX($E190:$M190,0,AR$199))/(INDEX($E$185:$M$185,0,AR$199+1)-INDEX($E$185:$M$185,0,AR$199))+AQ204)))</f>
        <v>6.7559776946347787</v>
      </c>
      <c r="AS204" s="186" cm="1">
        <f t="array" ref="AS204">IF(AS$199=-1,#REF!,IF(AS$199=99,AR204,IF(AS$199=0,INDEX($E190:$M190,0,AS$197),(INDEX($E190:$M190,0,AS$199+1)-INDEX($E190:$M190,0,AS$199))/(INDEX($E$185:$M$185,0,AS$199+1)-INDEX($E$185:$M$185,0,AS$199))+AR204)))</f>
        <v>6.7559776946347787</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0.10219175120925041</v>
      </c>
      <c r="V205" s="186" cm="1">
        <f t="array" ref="V205">IF(V$199=-1,W205,IF(V$199=99,U205,IF(V$199=0,INDEX($E191:$M191,0,V$197),(INDEX($E191:$M191,0,V$199+1)-INDEX($E191:$M191,0,V$199))/(INDEX($E$185:$M$185,0,V$199+1)-INDEX($E$185:$M$185,0,V$199))+U205)))</f>
        <v>0.29501320317282326</v>
      </c>
      <c r="W205" s="186" cm="1">
        <f t="array" ref="W205">IF(W$199=-1,X205,IF(W$199=99,V205,IF(W$199=0,INDEX($E191:$M191,0,W$197),(INDEX($E191:$M191,0,W$199+1)-INDEX($E191:$M191,0,W$199))/(INDEX($E$185:$M$185,0,W$199+1)-INDEX($E$185:$M$185,0,W$199))+V205)))</f>
        <v>0.32600678485547452</v>
      </c>
      <c r="X205" s="186" cm="1">
        <f t="array" ref="X205">IF(X$199=-1,Y205,IF(X$199=99,W205,IF(X$199=0,INDEX($E191:$M191,0,X$197),(INDEX($E191:$M191,0,X$199+1)-INDEX($E191:$M191,0,X$199))/(INDEX($E$185:$M$185,0,X$199+1)-INDEX($E$185:$M$185,0,X$199))+W205)))</f>
        <v>0.35700036653812578</v>
      </c>
      <c r="Y205" s="186" cm="1">
        <f t="array" ref="Y205">IF(Y$199=-1,Z205,IF(Y$199=99,X205,IF(Y$199=0,INDEX($E191:$M191,0,Y$197),(INDEX($E191:$M191,0,Y$199+1)-INDEX($E191:$M191,0,Y$199))/(INDEX($E$185:$M$185,0,Y$199+1)-INDEX($E$185:$M$185,0,Y$199))+X205)))</f>
        <v>0.38799394822077704</v>
      </c>
      <c r="Z205" s="186" cm="1">
        <f t="array" ref="Z205">IF(Z$199=-1,AA205,IF(Z$199=99,Y205,IF(Z$199=0,INDEX($E191:$M191,0,Z$197),(INDEX($E191:$M191,0,Z$199+1)-INDEX($E191:$M191,0,Z$199))/(INDEX($E$185:$M$185,0,Z$199+1)-INDEX($E$185:$M$185,0,Z$199))+Y205)))</f>
        <v>0.4189875299034283</v>
      </c>
      <c r="AA205" s="186" cm="1">
        <f t="array" ref="AA205">IF(AA$199=-1,AB205,IF(AA$199=99,Z205,IF(AA$199=0,INDEX($E191:$M191,0,AA$197),(INDEX($E191:$M191,0,AA$199+1)-INDEX($E191:$M191,0,AA$199))/(INDEX($E$185:$M$185,0,AA$199+1)-INDEX($E$185:$M$185,0,AA$199))+Z205)))</f>
        <v>0.44998111158607956</v>
      </c>
      <c r="AB205" s="186" cm="1">
        <f t="array" ref="AB205">IF(AB$199=-1,AC205,IF(AB$199=99,AA205,IF(AB$199=0,INDEX($E191:$M191,0,AB$197),(INDEX($E191:$M191,0,AB$199+1)-INDEX($E191:$M191,0,AB$199))/(INDEX($E$185:$M$185,0,AB$199+1)-INDEX($E$185:$M$185,0,AB$199))+AA205)))</f>
        <v>0.48097469326873082</v>
      </c>
      <c r="AC205" s="186" cm="1">
        <f t="array" ref="AC205">IF(AC$199=-1,AD205,IF(AC$199=99,AB205,IF(AC$199=0,INDEX($E191:$M191,0,AC$197),(INDEX($E191:$M191,0,AC$199+1)-INDEX($E191:$M191,0,AC$199))/(INDEX($E$185:$M$185,0,AC$199+1)-INDEX($E$185:$M$185,0,AC$199))+AB205)))</f>
        <v>0.51196827495138209</v>
      </c>
      <c r="AD205" s="186" cm="1">
        <f t="array" ref="AD205">IF(AD$199=-1,AE205,IF(AD$199=99,AC205,IF(AD$199=0,INDEX($E191:$M191,0,AD$197),(INDEX($E191:$M191,0,AD$199+1)-INDEX($E191:$M191,0,AD$199))/(INDEX($E$185:$M$185,0,AD$199+1)-INDEX($E$185:$M$185,0,AD$199))+AC205)))</f>
        <v>0.5429618566340334</v>
      </c>
      <c r="AE205" s="186" cm="1">
        <f t="array" ref="AE205">IF(AE$199=-1,AF205,IF(AE$199=99,AD205,IF(AE$199=0,INDEX($E191:$M191,0,AE$197),(INDEX($E191:$M191,0,AE$199+1)-INDEX($E191:$M191,0,AE$199))/(INDEX($E$185:$M$185,0,AE$199+1)-INDEX($E$185:$M$185,0,AE$199))+AD205)))</f>
        <v>0.57395543831668472</v>
      </c>
      <c r="AF205" s="186" cm="1">
        <f t="array" ref="AF205">IF(AF$199=-1,AG205,IF(AF$199=99,AE205,IF(AF$199=0,INDEX($E191:$M191,0,AF$197),(INDEX($E191:$M191,0,AF$199+1)-INDEX($E191:$M191,0,AF$199))/(INDEX($E$185:$M$185,0,AF$199+1)-INDEX($E$185:$M$185,0,AF$199))+AE205)))</f>
        <v>0.6262101839604951</v>
      </c>
      <c r="AG205" s="186" cm="1">
        <f t="array" ref="AG205">IF(AG$199=-1,AH205,IF(AG$199=99,AF205,IF(AG$199=0,INDEX($E191:$M191,0,AG$197),(INDEX($E191:$M191,0,AG$199+1)-INDEX($E191:$M191,0,AG$199))/(INDEX($E$185:$M$185,0,AG$199+1)-INDEX($E$185:$M$185,0,AG$199))+AF205)))</f>
        <v>0.67846492960430549</v>
      </c>
      <c r="AH205" s="186" cm="1">
        <f t="array" ref="AH205">IF(AH$199=-1,AI205,IF(AH$199=99,AG205,IF(AH$199=0,INDEX($E191:$M191,0,AH$197),(INDEX($E191:$M191,0,AH$199+1)-INDEX($E191:$M191,0,AH$199))/(INDEX($E$185:$M$185,0,AH$199+1)-INDEX($E$185:$M$185,0,AH$199))+AG205)))</f>
        <v>0.73071967524811587</v>
      </c>
      <c r="AI205" s="186" cm="1">
        <f t="array" ref="AI205">IF(AI$199=-1,AJ205,IF(AI$199=99,AH205,IF(AI$199=0,INDEX($E191:$M191,0,AI$197),(INDEX($E191:$M191,0,AI$199+1)-INDEX($E191:$M191,0,AI$199))/(INDEX($E$185:$M$185,0,AI$199+1)-INDEX($E$185:$M$185,0,AI$199))+AH205)))</f>
        <v>0.78297442089192626</v>
      </c>
      <c r="AJ205" s="186" cm="1">
        <f t="array" ref="AJ205">IF(AJ$199=-1,AK205,IF(AJ$199=99,AI205,IF(AJ$199=0,INDEX($E191:$M191,0,AJ$197),(INDEX($E191:$M191,0,AJ$199+1)-INDEX($E191:$M191,0,AJ$199))/(INDEX($E$185:$M$185,0,AJ$199+1)-INDEX($E$185:$M$185,0,AJ$199))+AI205)))</f>
        <v>0.83522916653573664</v>
      </c>
      <c r="AK205" s="186" cm="1">
        <f t="array" ref="AK205">IF(AK$199=-1,AL205,IF(AK$199=99,AJ205,IF(AK$199=0,INDEX($E191:$M191,0,AK$197),(INDEX($E191:$M191,0,AK$199+1)-INDEX($E191:$M191,0,AK$199))/(INDEX($E$185:$M$185,0,AK$199+1)-INDEX($E$185:$M$185,0,AK$199))+AJ205)))</f>
        <v>0.88748391217954703</v>
      </c>
      <c r="AL205" s="186" cm="1">
        <f t="array" ref="AL205">IF(AL$199=-1,AM205,IF(AL$199=99,AK205,IF(AL$199=0,INDEX($E191:$M191,0,AL$197),(INDEX($E191:$M191,0,AL$199+1)-INDEX($E191:$M191,0,AL$199))/(INDEX($E$185:$M$185,0,AL$199+1)-INDEX($E$185:$M$185,0,AL$199))+AK205)))</f>
        <v>0.93973865782335742</v>
      </c>
      <c r="AM205" s="186" cm="1">
        <f t="array" ref="AM205">IF(AM$199=-1,AN205,IF(AM$199=99,AL205,IF(AM$199=0,INDEX($E191:$M191,0,AM$197),(INDEX($E191:$M191,0,AM$199+1)-INDEX($E191:$M191,0,AM$199))/(INDEX($E$185:$M$185,0,AM$199+1)-INDEX($E$185:$M$185,0,AM$199))+AL205)))</f>
        <v>0.9919934034671678</v>
      </c>
      <c r="AN205" s="186" cm="1">
        <f t="array" ref="AN205">IF(AN$199=-1,AO205,IF(AN$199=99,AM205,IF(AN$199=0,INDEX($E191:$M191,0,AN$197),(INDEX($E191:$M191,0,AN$199+1)-INDEX($E191:$M191,0,AN$199))/(INDEX($E$185:$M$185,0,AN$199+1)-INDEX($E$185:$M$185,0,AN$199))+AM205)))</f>
        <v>1.0442481491109781</v>
      </c>
      <c r="AO205" s="186" cm="1">
        <f t="array" ref="AO205">IF(AO$199=-1,AP205,IF(AO$199=99,AN205,IF(AO$199=0,INDEX($E191:$M191,0,AO$197),(INDEX($E191:$M191,0,AO$199+1)-INDEX($E191:$M191,0,AO$199))/(INDEX($E$185:$M$185,0,AO$199+1)-INDEX($E$185:$M$185,0,AO$199))+AN205)))</f>
        <v>1.0965028947547883</v>
      </c>
      <c r="AP205" s="186" cm="1">
        <f t="array" ref="AP205">IF(AP$199=-1,AQ205,IF(AP$199=99,AO205,IF(AP$199=0,INDEX($E191:$M191,0,AP$197),(INDEX($E191:$M191,0,AP$199+1)-INDEX($E191:$M191,0,AP$199))/(INDEX($E$185:$M$185,0,AP$199+1)-INDEX($E$185:$M$185,0,AP$199))+AO205)))</f>
        <v>1.1446100279131859</v>
      </c>
      <c r="AQ205" s="186" cm="1">
        <f t="array" ref="AQ205">IF(AQ$199=-1,AR205,IF(AQ$199=99,AP205,IF(AQ$199=0,INDEX($E191:$M191,0,AQ$197),(INDEX($E191:$M191,0,AQ$199+1)-INDEX($E191:$M191,0,AQ$199))/(INDEX($E$185:$M$185,0,AQ$199+1)-INDEX($E$185:$M$185,0,AQ$199))+AP205)))</f>
        <v>1.5775742263387633</v>
      </c>
      <c r="AR205" s="186" cm="1">
        <f t="array" ref="AR205">IF(AR$199=-1,AS205,IF(AR$199=99,AQ205,IF(AR$199=0,INDEX($E191:$M191,0,AR$197),(INDEX($E191:$M191,0,AR$199+1)-INDEX($E191:$M191,0,AR$199))/(INDEX($E$185:$M$185,0,AR$199+1)-INDEX($E$185:$M$185,0,AR$199))+AQ205)))</f>
        <v>1.5775742263387633</v>
      </c>
      <c r="AS205" s="186" cm="1">
        <f t="array" ref="AS205">IF(AS$199=-1,#REF!,IF(AS$199=99,AR205,IF(AS$199=0,INDEX($E191:$M191,0,AS$197),(INDEX($E191:$M191,0,AS$199+1)-INDEX($E191:$M191,0,AS$199))/(INDEX($E$185:$M$185,0,AS$199+1)-INDEX($E$185:$M$185,0,AS$199))+AR205)))</f>
        <v>1.5775742263387633</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8.967720358741504</v>
      </c>
      <c r="V206" s="186" cm="1">
        <f t="array" ref="V206">IF(V$199=-1,W206,IF(V$199=99,U206,IF(V$199=0,INDEX($E192:$M192,0,V$197),(INDEX($E192:$M192,0,V$199+1)-INDEX($E192:$M192,0,V$199))/(INDEX($E$185:$M$185,0,V$199+1)-INDEX($E$185:$M$185,0,V$199))+U206)))</f>
        <v>9.167861839828495</v>
      </c>
      <c r="W206" s="186" cm="1">
        <f t="array" ref="W206">IF(W$199=-1,X206,IF(W$199=99,V206,IF(W$199=0,INDEX($E192:$M192,0,W$197),(INDEX($E192:$M192,0,W$199+1)-INDEX($E192:$M192,0,W$199))/(INDEX($E$185:$M$185,0,W$199+1)-INDEX($E$185:$M$185,0,W$199))+V206)))</f>
        <v>9.2078749796470856</v>
      </c>
      <c r="X206" s="186" cm="1">
        <f t="array" ref="X206">IF(X$199=-1,Y206,IF(X$199=99,W206,IF(X$199=0,INDEX($E192:$M192,0,X$197),(INDEX($E192:$M192,0,X$199+1)-INDEX($E192:$M192,0,X$199))/(INDEX($E$185:$M$185,0,X$199+1)-INDEX($E$185:$M$185,0,X$199))+W206)))</f>
        <v>9.2478881194656761</v>
      </c>
      <c r="Y206" s="186" cm="1">
        <f t="array" ref="Y206">IF(Y$199=-1,Z206,IF(Y$199=99,X206,IF(Y$199=0,INDEX($E192:$M192,0,Y$197),(INDEX($E192:$M192,0,Y$199+1)-INDEX($E192:$M192,0,Y$199))/(INDEX($E$185:$M$185,0,Y$199+1)-INDEX($E$185:$M$185,0,Y$199))+X206)))</f>
        <v>9.2879012592842667</v>
      </c>
      <c r="Z206" s="186" cm="1">
        <f t="array" ref="Z206">IF(Z$199=-1,AA206,IF(Z$199=99,Y206,IF(Z$199=0,INDEX($E192:$M192,0,Z$197),(INDEX($E192:$M192,0,Z$199+1)-INDEX($E192:$M192,0,Z$199))/(INDEX($E$185:$M$185,0,Z$199+1)-INDEX($E$185:$M$185,0,Z$199))+Y206)))</f>
        <v>9.3279143991028572</v>
      </c>
      <c r="AA206" s="186" cm="1">
        <f t="array" ref="AA206">IF(AA$199=-1,AB206,IF(AA$199=99,Z206,IF(AA$199=0,INDEX($E192:$M192,0,AA$197),(INDEX($E192:$M192,0,AA$199+1)-INDEX($E192:$M192,0,AA$199))/(INDEX($E$185:$M$185,0,AA$199+1)-INDEX($E$185:$M$185,0,AA$199))+Z206)))</f>
        <v>9.3679275389214478</v>
      </c>
      <c r="AB206" s="186" cm="1">
        <f t="array" ref="AB206">IF(AB$199=-1,AC206,IF(AB$199=99,AA206,IF(AB$199=0,INDEX($E192:$M192,0,AB$197),(INDEX($E192:$M192,0,AB$199+1)-INDEX($E192:$M192,0,AB$199))/(INDEX($E$185:$M$185,0,AB$199+1)-INDEX($E$185:$M$185,0,AB$199))+AA206)))</f>
        <v>9.4079406787400384</v>
      </c>
      <c r="AC206" s="186" cm="1">
        <f t="array" ref="AC206">IF(AC$199=-1,AD206,IF(AC$199=99,AB206,IF(AC$199=0,INDEX($E192:$M192,0,AC$197),(INDEX($E192:$M192,0,AC$199+1)-INDEX($E192:$M192,0,AC$199))/(INDEX($E$185:$M$185,0,AC$199+1)-INDEX($E$185:$M$185,0,AC$199))+AB206)))</f>
        <v>9.4479538185586289</v>
      </c>
      <c r="AD206" s="186" cm="1">
        <f t="array" ref="AD206">IF(AD$199=-1,AE206,IF(AD$199=99,AC206,IF(AD$199=0,INDEX($E192:$M192,0,AD$197),(INDEX($E192:$M192,0,AD$199+1)-INDEX($E192:$M192,0,AD$199))/(INDEX($E$185:$M$185,0,AD$199+1)-INDEX($E$185:$M$185,0,AD$199))+AC206)))</f>
        <v>9.4879669583772195</v>
      </c>
      <c r="AE206" s="186" cm="1">
        <f t="array" ref="AE206">IF(AE$199=-1,AF206,IF(AE$199=99,AD206,IF(AE$199=0,INDEX($E192:$M192,0,AE$197),(INDEX($E192:$M192,0,AE$199+1)-INDEX($E192:$M192,0,AE$199))/(INDEX($E$185:$M$185,0,AE$199+1)-INDEX($E$185:$M$185,0,AE$199))+AD206)))</f>
        <v>9.52798009819581</v>
      </c>
      <c r="AF206" s="186" cm="1">
        <f t="array" ref="AF206">IF(AF$199=-1,AG206,IF(AF$199=99,AE206,IF(AF$199=0,INDEX($E192:$M192,0,AF$197),(INDEX($E192:$M192,0,AF$199+1)-INDEX($E192:$M192,0,AF$199))/(INDEX($E$185:$M$185,0,AF$199+1)-INDEX($E$185:$M$185,0,AF$199))+AE206)))</f>
        <v>9.482619118859521</v>
      </c>
      <c r="AG206" s="186" cm="1">
        <f t="array" ref="AG206">IF(AG$199=-1,AH206,IF(AG$199=99,AF206,IF(AG$199=0,INDEX($E192:$M192,0,AG$197),(INDEX($E192:$M192,0,AG$199+1)-INDEX($E192:$M192,0,AG$199))/(INDEX($E$185:$M$185,0,AG$199+1)-INDEX($E$185:$M$185,0,AG$199))+AF206)))</f>
        <v>9.437258139523232</v>
      </c>
      <c r="AH206" s="186" cm="1">
        <f t="array" ref="AH206">IF(AH$199=-1,AI206,IF(AH$199=99,AG206,IF(AH$199=0,INDEX($E192:$M192,0,AH$197),(INDEX($E192:$M192,0,AH$199+1)-INDEX($E192:$M192,0,AH$199))/(INDEX($E$185:$M$185,0,AH$199+1)-INDEX($E$185:$M$185,0,AH$199))+AG206)))</f>
        <v>9.391897160186943</v>
      </c>
      <c r="AI206" s="186" cm="1">
        <f t="array" ref="AI206">IF(AI$199=-1,AJ206,IF(AI$199=99,AH206,IF(AI$199=0,INDEX($E192:$M192,0,AI$197),(INDEX($E192:$M192,0,AI$199+1)-INDEX($E192:$M192,0,AI$199))/(INDEX($E$185:$M$185,0,AI$199+1)-INDEX($E$185:$M$185,0,AI$199))+AH206)))</f>
        <v>9.346536180850654</v>
      </c>
      <c r="AJ206" s="186" cm="1">
        <f t="array" ref="AJ206">IF(AJ$199=-1,AK206,IF(AJ$199=99,AI206,IF(AJ$199=0,INDEX($E192:$M192,0,AJ$197),(INDEX($E192:$M192,0,AJ$199+1)-INDEX($E192:$M192,0,AJ$199))/(INDEX($E$185:$M$185,0,AJ$199+1)-INDEX($E$185:$M$185,0,AJ$199))+AI206)))</f>
        <v>9.3011752015143649</v>
      </c>
      <c r="AK206" s="186" cm="1">
        <f t="array" ref="AK206">IF(AK$199=-1,AL206,IF(AK$199=99,AJ206,IF(AK$199=0,INDEX($E192:$M192,0,AK$197),(INDEX($E192:$M192,0,AK$199+1)-INDEX($E192:$M192,0,AK$199))/(INDEX($E$185:$M$185,0,AK$199+1)-INDEX($E$185:$M$185,0,AK$199))+AJ206)))</f>
        <v>9.2558142221780759</v>
      </c>
      <c r="AL206" s="186" cm="1">
        <f t="array" ref="AL206">IF(AL$199=-1,AM206,IF(AL$199=99,AK206,IF(AL$199=0,INDEX($E192:$M192,0,AL$197),(INDEX($E192:$M192,0,AL$199+1)-INDEX($E192:$M192,0,AL$199))/(INDEX($E$185:$M$185,0,AL$199+1)-INDEX($E$185:$M$185,0,AL$199))+AK206)))</f>
        <v>9.2104532428417869</v>
      </c>
      <c r="AM206" s="186" cm="1">
        <f t="array" ref="AM206">IF(AM$199=-1,AN206,IF(AM$199=99,AL206,IF(AM$199=0,INDEX($E192:$M192,0,AM$197),(INDEX($E192:$M192,0,AM$199+1)-INDEX($E192:$M192,0,AM$199))/(INDEX($E$185:$M$185,0,AM$199+1)-INDEX($E$185:$M$185,0,AM$199))+AL206)))</f>
        <v>9.1650922635054979</v>
      </c>
      <c r="AN206" s="186" cm="1">
        <f t="array" ref="AN206">IF(AN$199=-1,AO206,IF(AN$199=99,AM206,IF(AN$199=0,INDEX($E192:$M192,0,AN$197),(INDEX($E192:$M192,0,AN$199+1)-INDEX($E192:$M192,0,AN$199))/(INDEX($E$185:$M$185,0,AN$199+1)-INDEX($E$185:$M$185,0,AN$199))+AM206)))</f>
        <v>9.1197312841692089</v>
      </c>
      <c r="AO206" s="186" cm="1">
        <f t="array" ref="AO206">IF(AO$199=-1,AP206,IF(AO$199=99,AN206,IF(AO$199=0,INDEX($E192:$M192,0,AO$197),(INDEX($E192:$M192,0,AO$199+1)-INDEX($E192:$M192,0,AO$199))/(INDEX($E$185:$M$185,0,AO$199+1)-INDEX($E$185:$M$185,0,AO$199))+AN206)))</f>
        <v>9.0743703048329198</v>
      </c>
      <c r="AP206" s="186" cm="1">
        <f t="array" ref="AP206">IF(AP$199=-1,AQ206,IF(AP$199=99,AO206,IF(AP$199=0,INDEX($E192:$M192,0,AP$197),(INDEX($E192:$M192,0,AP$199+1)-INDEX($E192:$M192,0,AP$199))/(INDEX($E$185:$M$185,0,AP$199+1)-INDEX($E$185:$M$185,0,AP$199))+AO206)))</f>
        <v>9.0004293730746845</v>
      </c>
      <c r="AQ206" s="186" cm="1">
        <f t="array" ref="AQ206">IF(AQ$199=-1,AR206,IF(AQ$199=99,AP206,IF(AQ$199=0,INDEX($E192:$M192,0,AQ$197),(INDEX($E192:$M192,0,AQ$199+1)-INDEX($E192:$M192,0,AQ$199))/(INDEX($E$185:$M$185,0,AQ$199+1)-INDEX($E$185:$M$185,0,AQ$199))+AP206)))</f>
        <v>8.3349609872505628</v>
      </c>
      <c r="AR206" s="186" cm="1">
        <f t="array" ref="AR206">IF(AR$199=-1,AS206,IF(AR$199=99,AQ206,IF(AR$199=0,INDEX($E192:$M192,0,AR$197),(INDEX($E192:$M192,0,AR$199+1)-INDEX($E192:$M192,0,AR$199))/(INDEX($E$185:$M$185,0,AR$199+1)-INDEX($E$185:$M$185,0,AR$199))+AQ206)))</f>
        <v>8.3349609872505628</v>
      </c>
      <c r="AS206" s="186" cm="1">
        <f t="array" ref="AS206">IF(AS$199=-1,#REF!,IF(AS$199=99,AR206,IF(AS$199=0,INDEX($E192:$M192,0,AS$197),(INDEX($E192:$M192,0,AS$199+1)-INDEX($E192:$M192,0,AS$199))/(INDEX($E$185:$M$185,0,AS$199+1)-INDEX($E$185:$M$185,0,AS$199))+AR206)))</f>
        <v>8.3349609872505628</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0.64257947683872407</v>
      </c>
      <c r="V207" s="186" cm="1">
        <f t="array" ref="V207">IF(V$199=-1,W207,IF(V$199=99,U207,IF(V$199=0,INDEX($E193:$M193,0,V$197),(INDEX($E193:$M193,0,V$199+1)-INDEX($E193:$M193,0,V$199))/(INDEX($E$185:$M$185,0,V$199+1)-INDEX($E$185:$M$185,0,V$199))+U207)))</f>
        <v>0.63008463190350783</v>
      </c>
      <c r="W207" s="186" cm="1">
        <f t="array" ref="W207">IF(W$199=-1,X207,IF(W$199=99,V207,IF(W$199=0,INDEX($E193:$M193,0,W$197),(INDEX($E193:$M193,0,W$199+1)-INDEX($E193:$M193,0,W$199))/(INDEX($E$185:$M$185,0,W$199+1)-INDEX($E$185:$M$185,0,W$199))+V207)))</f>
        <v>0.64570558584908622</v>
      </c>
      <c r="X207" s="186" cm="1">
        <f t="array" ref="X207">IF(X$199=-1,Y207,IF(X$199=99,W207,IF(X$199=0,INDEX($E193:$M193,0,X$197),(INDEX($E193:$M193,0,X$199+1)-INDEX($E193:$M193,0,X$199))/(INDEX($E$185:$M$185,0,X$199+1)-INDEX($E$185:$M$185,0,X$199))+W207)))</f>
        <v>0.6613265397946646</v>
      </c>
      <c r="Y207" s="186" cm="1">
        <f t="array" ref="Y207">IF(Y$199=-1,Z207,IF(Y$199=99,X207,IF(Y$199=0,INDEX($E193:$M193,0,Y$197),(INDEX($E193:$M193,0,Y$199+1)-INDEX($E193:$M193,0,Y$199))/(INDEX($E$185:$M$185,0,Y$199+1)-INDEX($E$185:$M$185,0,Y$199))+X207)))</f>
        <v>0.67694749374024299</v>
      </c>
      <c r="Z207" s="186" cm="1">
        <f t="array" ref="Z207">IF(Z$199=-1,AA207,IF(Z$199=99,Y207,IF(Z$199=0,INDEX($E193:$M193,0,Z$197),(INDEX($E193:$M193,0,Z$199+1)-INDEX($E193:$M193,0,Z$199))/(INDEX($E$185:$M$185,0,Z$199+1)-INDEX($E$185:$M$185,0,Z$199))+Y207)))</f>
        <v>0.69256844768582138</v>
      </c>
      <c r="AA207" s="186" cm="1">
        <f t="array" ref="AA207">IF(AA$199=-1,AB207,IF(AA$199=99,Z207,IF(AA$199=0,INDEX($E193:$M193,0,AA$197),(INDEX($E193:$M193,0,AA$199+1)-INDEX($E193:$M193,0,AA$199))/(INDEX($E$185:$M$185,0,AA$199+1)-INDEX($E$185:$M$185,0,AA$199))+Z207)))</f>
        <v>0.70818940163139976</v>
      </c>
      <c r="AB207" s="186" cm="1">
        <f t="array" ref="AB207">IF(AB$199=-1,AC207,IF(AB$199=99,AA207,IF(AB$199=0,INDEX($E193:$M193,0,AB$197),(INDEX($E193:$M193,0,AB$199+1)-INDEX($E193:$M193,0,AB$199))/(INDEX($E$185:$M$185,0,AB$199+1)-INDEX($E$185:$M$185,0,AB$199))+AA207)))</f>
        <v>0.72381035557697815</v>
      </c>
      <c r="AC207" s="186" cm="1">
        <f t="array" ref="AC207">IF(AC$199=-1,AD207,IF(AC$199=99,AB207,IF(AC$199=0,INDEX($E193:$M193,0,AC$197),(INDEX($E193:$M193,0,AC$199+1)-INDEX($E193:$M193,0,AC$199))/(INDEX($E$185:$M$185,0,AC$199+1)-INDEX($E$185:$M$185,0,AC$199))+AB207)))</f>
        <v>0.73943130952255653</v>
      </c>
      <c r="AD207" s="186" cm="1">
        <f t="array" ref="AD207">IF(AD$199=-1,AE207,IF(AD$199=99,AC207,IF(AD$199=0,INDEX($E193:$M193,0,AD$197),(INDEX($E193:$M193,0,AD$199+1)-INDEX($E193:$M193,0,AD$199))/(INDEX($E$185:$M$185,0,AD$199+1)-INDEX($E$185:$M$185,0,AD$199))+AC207)))</f>
        <v>0.75505226346813492</v>
      </c>
      <c r="AE207" s="186" cm="1">
        <f t="array" ref="AE207">IF(AE$199=-1,AF207,IF(AE$199=99,AD207,IF(AE$199=0,INDEX($E193:$M193,0,AE$197),(INDEX($E193:$M193,0,AE$199+1)-INDEX($E193:$M193,0,AE$199))/(INDEX($E$185:$M$185,0,AE$199+1)-INDEX($E$185:$M$185,0,AE$199))+AD207)))</f>
        <v>0.77067321741371364</v>
      </c>
      <c r="AF207" s="186" cm="1">
        <f t="array" ref="AF207">IF(AF$199=-1,AG207,IF(AF$199=99,AE207,IF(AF$199=0,INDEX($E193:$M193,0,AF$197),(INDEX($E193:$M193,0,AF$199+1)-INDEX($E193:$M193,0,AF$199))/(INDEX($E$185:$M$185,0,AF$199+1)-INDEX($E$185:$M$185,0,AF$199))+AE207)))</f>
        <v>0.7946386718535432</v>
      </c>
      <c r="AG207" s="186" cm="1">
        <f t="array" ref="AG207">IF(AG$199=-1,AH207,IF(AG$199=99,AF207,IF(AG$199=0,INDEX($E193:$M193,0,AG$197),(INDEX($E193:$M193,0,AG$199+1)-INDEX($E193:$M193,0,AG$199))/(INDEX($E$185:$M$185,0,AG$199+1)-INDEX($E$185:$M$185,0,AG$199))+AF207)))</f>
        <v>0.81860412629337276</v>
      </c>
      <c r="AH207" s="186" cm="1">
        <f t="array" ref="AH207">IF(AH$199=-1,AI207,IF(AH$199=99,AG207,IF(AH$199=0,INDEX($E193:$M193,0,AH$197),(INDEX($E193:$M193,0,AH$199+1)-INDEX($E193:$M193,0,AH$199))/(INDEX($E$185:$M$185,0,AH$199+1)-INDEX($E$185:$M$185,0,AH$199))+AG207)))</f>
        <v>0.84256958073320232</v>
      </c>
      <c r="AI207" s="186" cm="1">
        <f t="array" ref="AI207">IF(AI$199=-1,AJ207,IF(AI$199=99,AH207,IF(AI$199=0,INDEX($E193:$M193,0,AI$197),(INDEX($E193:$M193,0,AI$199+1)-INDEX($E193:$M193,0,AI$199))/(INDEX($E$185:$M$185,0,AI$199+1)-INDEX($E$185:$M$185,0,AI$199))+AH207)))</f>
        <v>0.86653503517303188</v>
      </c>
      <c r="AJ207" s="186" cm="1">
        <f t="array" ref="AJ207">IF(AJ$199=-1,AK207,IF(AJ$199=99,AI207,IF(AJ$199=0,INDEX($E193:$M193,0,AJ$197),(INDEX($E193:$M193,0,AJ$199+1)-INDEX($E193:$M193,0,AJ$199))/(INDEX($E$185:$M$185,0,AJ$199+1)-INDEX($E$185:$M$185,0,AJ$199))+AI207)))</f>
        <v>0.89050048961286143</v>
      </c>
      <c r="AK207" s="186" cm="1">
        <f t="array" ref="AK207">IF(AK$199=-1,AL207,IF(AK$199=99,AJ207,IF(AK$199=0,INDEX($E193:$M193,0,AK$197),(INDEX($E193:$M193,0,AK$199+1)-INDEX($E193:$M193,0,AK$199))/(INDEX($E$185:$M$185,0,AK$199+1)-INDEX($E$185:$M$185,0,AK$199))+AJ207)))</f>
        <v>0.91446594405269099</v>
      </c>
      <c r="AL207" s="186" cm="1">
        <f t="array" ref="AL207">IF(AL$199=-1,AM207,IF(AL$199=99,AK207,IF(AL$199=0,INDEX($E193:$M193,0,AL$197),(INDEX($E193:$M193,0,AL$199+1)-INDEX($E193:$M193,0,AL$199))/(INDEX($E$185:$M$185,0,AL$199+1)-INDEX($E$185:$M$185,0,AL$199))+AK207)))</f>
        <v>0.93843139849252055</v>
      </c>
      <c r="AM207" s="186" cm="1">
        <f t="array" ref="AM207">IF(AM$199=-1,AN207,IF(AM$199=99,AL207,IF(AM$199=0,INDEX($E193:$M193,0,AM$197),(INDEX($E193:$M193,0,AM$199+1)-INDEX($E193:$M193,0,AM$199))/(INDEX($E$185:$M$185,0,AM$199+1)-INDEX($E$185:$M$185,0,AM$199))+AL207)))</f>
        <v>0.96239685293235011</v>
      </c>
      <c r="AN207" s="186" cm="1">
        <f t="array" ref="AN207">IF(AN$199=-1,AO207,IF(AN$199=99,AM207,IF(AN$199=0,INDEX($E193:$M193,0,AN$197),(INDEX($E193:$M193,0,AN$199+1)-INDEX($E193:$M193,0,AN$199))/(INDEX($E$185:$M$185,0,AN$199+1)-INDEX($E$185:$M$185,0,AN$199))+AM207)))</f>
        <v>0.98636230737217967</v>
      </c>
      <c r="AO207" s="186" cm="1">
        <f t="array" ref="AO207">IF(AO$199=-1,AP207,IF(AO$199=99,AN207,IF(AO$199=0,INDEX($E193:$M193,0,AO$197),(INDEX($E193:$M193,0,AO$199+1)-INDEX($E193:$M193,0,AO$199))/(INDEX($E$185:$M$185,0,AO$199+1)-INDEX($E$185:$M$185,0,AO$199))+AN207)))</f>
        <v>1.0103277618120092</v>
      </c>
      <c r="AP207" s="186" cm="1">
        <f t="array" ref="AP207">IF(AP$199=-1,AQ207,IF(AP$199=99,AO207,IF(AP$199=0,INDEX($E193:$M193,0,AP$197),(INDEX($E193:$M193,0,AP$199+1)-INDEX($E193:$M193,0,AP$199))/(INDEX($E$185:$M$185,0,AP$199+1)-INDEX($E$185:$M$185,0,AP$199))+AO207)))</f>
        <v>1.03321724666338</v>
      </c>
      <c r="AQ207" s="186" cm="1">
        <f t="array" ref="AQ207">IF(AQ$199=-1,AR207,IF(AQ$199=99,AP207,IF(AQ$199=0,INDEX($E193:$M193,0,AQ$197),(INDEX($E193:$M193,0,AQ$199+1)-INDEX($E193:$M193,0,AQ$199))/(INDEX($E$185:$M$185,0,AQ$199+1)-INDEX($E$185:$M$185,0,AQ$199))+AP207)))</f>
        <v>1.2392226103257178</v>
      </c>
      <c r="AR207" s="186" cm="1">
        <f t="array" ref="AR207">IF(AR$199=-1,AS207,IF(AR$199=99,AQ207,IF(AR$199=0,INDEX($E193:$M193,0,AR$197),(INDEX($E193:$M193,0,AR$199+1)-INDEX($E193:$M193,0,AR$199))/(INDEX($E$185:$M$185,0,AR$199+1)-INDEX($E$185:$M$185,0,AR$199))+AQ207)))</f>
        <v>1.2392226103257178</v>
      </c>
      <c r="AS207" s="186" cm="1">
        <f t="array" ref="AS207">IF(AS$199=-1,#REF!,IF(AS$199=99,AR207,IF(AS$199=0,INDEX($E193:$M193,0,AS$197),(INDEX($E193:$M193,0,AS$199+1)-INDEX($E193:$M193,0,AS$199))/(INDEX($E$185:$M$185,0,AS$199+1)-INDEX($E$185:$M$185,0,AS$199))+AR207)))</f>
        <v>1.2392226103257178</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78.03660373688038</v>
      </c>
      <c r="S219" s="186" cm="1">
        <f t="array" ref="S219">IF(S$218=-1,T219,IF(S$218=99,R219,IF(S$218=0,INDEX($E186:$M186,0,S$216),(INDEX($E186:$M186,0,S$218+1)-INDEX($E186:$M186,0,S$218))/(INDEX($E$185:$M$185,0,S$218+1)-INDEX($E$185:$M$185,0,S$218))+R219)))</f>
        <v>76.755183394317982</v>
      </c>
      <c r="T219" s="186" cm="1">
        <f t="array" ref="T219">IF(T$218=-1,U219,IF(T$218=99,S219,IF(T$218=0,INDEX($E186:$M186,0,T$216),(INDEX($E186:$M186,0,T$218+1)-INDEX($E186:$M186,0,T$218))/(INDEX($E$185:$M$185,0,T$218+1)-INDEX($E$185:$M$185,0,T$218))+S219)))</f>
        <v>78.662367487896518</v>
      </c>
      <c r="U219" s="186" cm="1">
        <f t="array" ref="U219">IF(U$218=-1,V219,IF(U$218=99,T219,IF(U$218=0,INDEX($E186:$M186,0,U$216),(INDEX($E186:$M186,0,U$218+1)-INDEX($E186:$M186,0,U$218))/(INDEX($E$185:$M$185,0,U$218+1)-INDEX($E$185:$M$185,0,U$218))+T219)))</f>
        <v>80.569551581475054</v>
      </c>
      <c r="V219" s="186" cm="1">
        <f t="array" ref="V219">IF(V$218=-1,W219,IF(V$218=99,U219,IF(V$218=0,INDEX($E186:$M186,0,V$216),(INDEX($E186:$M186,0,V$218+1)-INDEX($E186:$M186,0,V$218))/(INDEX($E$185:$M$185,0,V$218+1)-INDEX($E$185:$M$185,0,V$218))+U219)))</f>
        <v>82.47673567505359</v>
      </c>
      <c r="W219" s="186" cm="1">
        <f t="array" ref="W219">IF(W$218=-1,X219,IF(W$218=99,V219,IF(W$218=0,INDEX($E186:$M186,0,W$216),(INDEX($E186:$M186,0,W$218+1)-INDEX($E186:$M186,0,W$218))/(INDEX($E$185:$M$185,0,W$218+1)-INDEX($E$185:$M$185,0,W$218))+V219)))</f>
        <v>84.383919768632126</v>
      </c>
      <c r="X219" s="186" cm="1">
        <f t="array" ref="X219">IF(X$218=-1,Y219,IF(X$218=99,W219,IF(X$218=0,INDEX($E186:$M186,0,X$216),(INDEX($E186:$M186,0,X$218+1)-INDEX($E186:$M186,0,X$218))/(INDEX($E$185:$M$185,0,X$218+1)-INDEX($E$185:$M$185,0,X$218))+W219)))</f>
        <v>86.291103862210662</v>
      </c>
      <c r="Y219" s="186" cm="1">
        <f t="array" ref="Y219">IF(Y$218=-1,Z219,IF(Y$218=99,X219,IF(Y$218=0,INDEX($E186:$M186,0,Y$216),(INDEX($E186:$M186,0,Y$218+1)-INDEX($E186:$M186,0,Y$218))/(INDEX($E$185:$M$185,0,Y$218+1)-INDEX($E$185:$M$185,0,Y$218))+X219)))</f>
        <v>88.198287955789198</v>
      </c>
      <c r="Z219" s="186" cm="1">
        <f t="array" ref="Z219">IF(Z$218=-1,AA219,IF(Z$218=99,Y219,IF(Z$218=0,INDEX($E186:$M186,0,Z$216),(INDEX($E186:$M186,0,Z$218+1)-INDEX($E186:$M186,0,Z$218))/(INDEX($E$185:$M$185,0,Z$218+1)-INDEX($E$185:$M$185,0,Z$218))+Y219)))</f>
        <v>90.105472049367734</v>
      </c>
      <c r="AA219" s="186" cm="1">
        <f t="array" ref="AA219">IF(AA$218=-1,AB219,IF(AA$218=99,Z219,IF(AA$218=0,INDEX($E186:$M186,0,AA$216),(INDEX($E186:$M186,0,AA$218+1)-INDEX($E186:$M186,0,AA$218))/(INDEX($E$185:$M$185,0,AA$218+1)-INDEX($E$185:$M$185,0,AA$218))+Z219)))</f>
        <v>92.01265614294627</v>
      </c>
      <c r="AB219" s="186" cm="1">
        <f t="array" ref="AB219">IF(AB$218=-1,AC219,IF(AB$218=99,AA219,IF(AB$218=0,INDEX($E186:$M186,0,AB$216),(INDEX($E186:$M186,0,AB$218+1)-INDEX($E186:$M186,0,AB$218))/(INDEX($E$185:$M$185,0,AB$218+1)-INDEX($E$185:$M$185,0,AB$218))+AA219)))</f>
        <v>93.919840236524777</v>
      </c>
      <c r="AC219" s="186" cm="1">
        <f t="array" ref="AC219">IF(AC$218=-1,AD219,IF(AC$218=99,AB219,IF(AC$218=0,INDEX($E186:$M186,0,AC$216),(INDEX($E186:$M186,0,AC$218+1)-INDEX($E186:$M186,0,AC$218))/(INDEX($E$185:$M$185,0,AC$218+1)-INDEX($E$185:$M$185,0,AC$218))+AB219)))</f>
        <v>97.167026286739059</v>
      </c>
      <c r="AD219" s="186" cm="1">
        <f t="array" ref="AD219">IF(AD$218=-1,AE219,IF(AD$218=99,AC219,IF(AD$218=0,INDEX($E186:$M186,0,AD$216),(INDEX($E186:$M186,0,AD$218+1)-INDEX($E186:$M186,0,AD$218))/(INDEX($E$185:$M$185,0,AD$218+1)-INDEX($E$185:$M$185,0,AD$218))+AC219)))</f>
        <v>100.41421233695334</v>
      </c>
      <c r="AE219" s="186" cm="1">
        <f t="array" ref="AE219">IF(AE$218=-1,AF219,IF(AE$218=99,AD219,IF(AE$218=0,INDEX($E186:$M186,0,AE$216),(INDEX($E186:$M186,0,AE$218+1)-INDEX($E186:$M186,0,AE$218))/(INDEX($E$185:$M$185,0,AE$218+1)-INDEX($E$185:$M$185,0,AE$218))+AD219)))</f>
        <v>103.66139838716762</v>
      </c>
      <c r="AF219" s="186" cm="1">
        <f t="array" ref="AF219">IF(AF$218=-1,AG219,IF(AF$218=99,AE219,IF(AF$218=0,INDEX($E186:$M186,0,AF$216),(INDEX($E186:$M186,0,AF$218+1)-INDEX($E186:$M186,0,AF$218))/(INDEX($E$185:$M$185,0,AF$218+1)-INDEX($E$185:$M$185,0,AF$218))+AE219)))</f>
        <v>106.9085844373819</v>
      </c>
      <c r="AG219" s="186" cm="1">
        <f t="array" ref="AG219">IF(AG$218=-1,AH219,IF(AG$218=99,AF219,IF(AG$218=0,INDEX($E186:$M186,0,AG$216),(INDEX($E186:$M186,0,AG$218+1)-INDEX($E186:$M186,0,AG$218))/(INDEX($E$185:$M$185,0,AG$218+1)-INDEX($E$185:$M$185,0,AG$218))+AF219)))</f>
        <v>110.15577048759619</v>
      </c>
      <c r="AH219" s="186" cm="1">
        <f t="array" ref="AH219">IF(AH$218=-1,AI219,IF(AH$218=99,AG219,IF(AH$218=0,INDEX($E186:$M186,0,AH$216),(INDEX($E186:$M186,0,AH$218+1)-INDEX($E186:$M186,0,AH$218))/(INDEX($E$185:$M$185,0,AH$218+1)-INDEX($E$185:$M$185,0,AH$218))+AG219)))</f>
        <v>113.40295653781047</v>
      </c>
      <c r="AI219" s="186" cm="1">
        <f t="array" ref="AI219">IF(AI$218=-1,AJ219,IF(AI$218=99,AH219,IF(AI$218=0,INDEX($E186:$M186,0,AI$216),(INDEX($E186:$M186,0,AI$218+1)-INDEX($E186:$M186,0,AI$218))/(INDEX($E$185:$M$185,0,AI$218+1)-INDEX($E$185:$M$185,0,AI$218))+AH219)))</f>
        <v>116.65014258802475</v>
      </c>
      <c r="AJ219" s="186" cm="1">
        <f t="array" ref="AJ219">IF(AJ$218=-1,AK219,IF(AJ$218=99,AI219,IF(AJ$218=0,INDEX($E186:$M186,0,AJ$216),(INDEX($E186:$M186,0,AJ$218+1)-INDEX($E186:$M186,0,AJ$218))/(INDEX($E$185:$M$185,0,AJ$218+1)-INDEX($E$185:$M$185,0,AJ$218))+AI219)))</f>
        <v>119.89732863823903</v>
      </c>
      <c r="AK219" s="186" cm="1">
        <f t="array" ref="AK219">IF(AK$218=-1,AL219,IF(AK$218=99,AJ219,IF(AK$218=0,INDEX($E186:$M186,0,AK$216),(INDEX($E186:$M186,0,AK$218+1)-INDEX($E186:$M186,0,AK$218))/(INDEX($E$185:$M$185,0,AK$218+1)-INDEX($E$185:$M$185,0,AK$218))+AJ219)))</f>
        <v>123.14451468845331</v>
      </c>
      <c r="AL219" s="186" cm="1">
        <f t="array" ref="AL219">IF(AL$218=-1,AM219,IF(AL$218=99,AK219,IF(AL$218=0,INDEX($E186:$M186,0,AL$216),(INDEX($E186:$M186,0,AL$218+1)-INDEX($E186:$M186,0,AL$218))/(INDEX($E$185:$M$185,0,AL$218+1)-INDEX($E$185:$M$185,0,AL$218))+AK219)))</f>
        <v>126.39170073866754</v>
      </c>
      <c r="AM219" s="299">
        <f>(AL219+AN219)/2</f>
        <v>144.04443694514634</v>
      </c>
      <c r="AN219" s="186" cm="1">
        <f t="array" ref="AN219">IF(AN$218=-1,AO219,IF(AN$218=99,AM219,IF(AN$218=0,INDEX($E186:$M186,0,AN$216),(INDEX($E186:$M186,0,AN$218+1)-INDEX($E186:$M186,0,AN$218))/(INDEX($E$185:$M$185,0,AN$218+1)-INDEX($E$185:$M$185,0,AN$218))+AM219)))</f>
        <v>161.69717315162515</v>
      </c>
      <c r="AO219" s="186" cm="1">
        <f t="array" ref="AO219">IF(AO$218=-1,AP219,IF(AO$218=99,AN219,IF(AO$218=0,INDEX($E186:$M186,0,AO$216),(INDEX($E186:$M186,0,AO$218+1)-INDEX($E186:$M186,0,AO$218))/(INDEX($E$185:$M$185,0,AO$218+1)-INDEX($E$185:$M$185,0,AO$218))+AN219)))</f>
        <v>161.69717315162515</v>
      </c>
      <c r="AP219" s="186" cm="1">
        <f t="array" ref="AP219">IF(AP$218=-1,#REF!,IF(AP$218=99,AO219,IF(AP$218=0,INDEX($E186:$M186,0,AP$216),(INDEX($E186:$M186,0,AP$218+1)-INDEX($E186:$M186,0,AP$218))/(INDEX($E$185:$M$185,0,AP$218+1)-INDEX($E$185:$M$185,0,AP$218))+AO219)))</f>
        <v>161.69717315162515</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16.582778294087085</v>
      </c>
      <c r="S220" s="186" cm="1">
        <f t="array" ref="S220">IF(S$218=-1,T220,IF(S$218=99,R220,IF(S$218=0,INDEX($E187:$M187,0,S$216),(INDEX($E187:$M187,0,S$218+1)-INDEX($E187:$M187,0,S$218))/(INDEX($E$185:$M$185,0,S$218+1)-INDEX($E$185:$M$185,0,S$218))+R220)))</f>
        <v>16.310476471292574</v>
      </c>
      <c r="T220" s="186" cm="1">
        <f t="array" ref="T220">IF(T$218=-1,U220,IF(T$218=99,S220,IF(T$218=0,INDEX($E187:$M187,0,T$216),(INDEX($E187:$M187,0,T$218+1)-INDEX($E187:$M187,0,T$218))/(INDEX($E$185:$M$185,0,T$218+1)-INDEX($E$185:$M$185,0,T$218))+S220)))</f>
        <v>16.715753091178012</v>
      </c>
      <c r="U220" s="186" cm="1">
        <f t="array" ref="U220">IF(U$218=-1,V220,IF(U$218=99,T220,IF(U$218=0,INDEX($E187:$M187,0,U$216),(INDEX($E187:$M187,0,U$218+1)-INDEX($E187:$M187,0,U$218))/(INDEX($E$185:$M$185,0,U$218+1)-INDEX($E$185:$M$185,0,U$218))+T220)))</f>
        <v>17.12102971106345</v>
      </c>
      <c r="V220" s="186" cm="1">
        <f t="array" ref="V220">IF(V$218=-1,W220,IF(V$218=99,U220,IF(V$218=0,INDEX($E187:$M187,0,V$216),(INDEX($E187:$M187,0,V$218+1)-INDEX($E187:$M187,0,V$218))/(INDEX($E$185:$M$185,0,V$218+1)-INDEX($E$185:$M$185,0,V$218))+U220)))</f>
        <v>17.526306330948888</v>
      </c>
      <c r="W220" s="186" cm="1">
        <f t="array" ref="W220">IF(W$218=-1,X220,IF(W$218=99,V220,IF(W$218=0,INDEX($E187:$M187,0,W$216),(INDEX($E187:$M187,0,W$218+1)-INDEX($E187:$M187,0,W$218))/(INDEX($E$185:$M$185,0,W$218+1)-INDEX($E$185:$M$185,0,W$218))+V220)))</f>
        <v>17.931582950834326</v>
      </c>
      <c r="X220" s="186" cm="1">
        <f t="array" ref="X220">IF(X$218=-1,Y220,IF(X$218=99,W220,IF(X$218=0,INDEX($E187:$M187,0,X$216),(INDEX($E187:$M187,0,X$218+1)-INDEX($E187:$M187,0,X$218))/(INDEX($E$185:$M$185,0,X$218+1)-INDEX($E$185:$M$185,0,X$218))+W220)))</f>
        <v>18.336859570719763</v>
      </c>
      <c r="Y220" s="186" cm="1">
        <f t="array" ref="Y220">IF(Y$218=-1,Z220,IF(Y$218=99,X220,IF(Y$218=0,INDEX($E187:$M187,0,Y$216),(INDEX($E187:$M187,0,Y$218+1)-INDEX($E187:$M187,0,Y$218))/(INDEX($E$185:$M$185,0,Y$218+1)-INDEX($E$185:$M$185,0,Y$218))+X220)))</f>
        <v>18.742136190605201</v>
      </c>
      <c r="Z220" s="186" cm="1">
        <f t="array" ref="Z220">IF(Z$218=-1,AA220,IF(Z$218=99,Y220,IF(Z$218=0,INDEX($E187:$M187,0,Z$216),(INDEX($E187:$M187,0,Z$218+1)-INDEX($E187:$M187,0,Z$218))/(INDEX($E$185:$M$185,0,Z$218+1)-INDEX($E$185:$M$185,0,Z$218))+Y220)))</f>
        <v>19.147412810490639</v>
      </c>
      <c r="AA220" s="186" cm="1">
        <f t="array" ref="AA220">IF(AA$218=-1,AB220,IF(AA$218=99,Z220,IF(AA$218=0,INDEX($E187:$M187,0,AA$216),(INDEX($E187:$M187,0,AA$218+1)-INDEX($E187:$M187,0,AA$218))/(INDEX($E$185:$M$185,0,AA$218+1)-INDEX($E$185:$M$185,0,AA$218))+Z220)))</f>
        <v>19.552689430376077</v>
      </c>
      <c r="AB220" s="186" cm="1">
        <f t="array" ref="AB220">IF(AB$218=-1,AC220,IF(AB$218=99,AA220,IF(AB$218=0,INDEX($E187:$M187,0,AB$216),(INDEX($E187:$M187,0,AB$218+1)-INDEX($E187:$M187,0,AB$218))/(INDEX($E$185:$M$185,0,AB$218+1)-INDEX($E$185:$M$185,0,AB$218))+AA220)))</f>
        <v>19.957966050261518</v>
      </c>
      <c r="AC220" s="186" cm="1">
        <f t="array" ref="AC220">IF(AC$218=-1,AD220,IF(AC$218=99,AB220,IF(AC$218=0,INDEX($E187:$M187,0,AC$216),(INDEX($E187:$M187,0,AC$218+1)-INDEX($E187:$M187,0,AC$218))/(INDEX($E$185:$M$185,0,AC$218+1)-INDEX($E$185:$M$185,0,AC$218))+AB220)))</f>
        <v>20.64799308593205</v>
      </c>
      <c r="AD220" s="186" cm="1">
        <f t="array" ref="AD220">IF(AD$218=-1,AE220,IF(AD$218=99,AC220,IF(AD$218=0,INDEX($E187:$M187,0,AD$216),(INDEX($E187:$M187,0,AD$218+1)-INDEX($E187:$M187,0,AD$218))/(INDEX($E$185:$M$185,0,AD$218+1)-INDEX($E$185:$M$185,0,AD$218))+AC220)))</f>
        <v>21.338020121602582</v>
      </c>
      <c r="AE220" s="186" cm="1">
        <f t="array" ref="AE220">IF(AE$218=-1,AF220,IF(AE$218=99,AD220,IF(AE$218=0,INDEX($E187:$M187,0,AE$216),(INDEX($E187:$M187,0,AE$218+1)-INDEX($E187:$M187,0,AE$218))/(INDEX($E$185:$M$185,0,AE$218+1)-INDEX($E$185:$M$185,0,AE$218))+AD220)))</f>
        <v>22.028047157273114</v>
      </c>
      <c r="AF220" s="186" cm="1">
        <f t="array" ref="AF220">IF(AF$218=-1,AG220,IF(AF$218=99,AE220,IF(AF$218=0,INDEX($E187:$M187,0,AF$216),(INDEX($E187:$M187,0,AF$218+1)-INDEX($E187:$M187,0,AF$218))/(INDEX($E$185:$M$185,0,AF$218+1)-INDEX($E$185:$M$185,0,AF$218))+AE220)))</f>
        <v>22.718074192943646</v>
      </c>
      <c r="AG220" s="186" cm="1">
        <f t="array" ref="AG220">IF(AG$218=-1,AH220,IF(AG$218=99,AF220,IF(AG$218=0,INDEX($E187:$M187,0,AG$216),(INDEX($E187:$M187,0,AG$218+1)-INDEX($E187:$M187,0,AG$218))/(INDEX($E$185:$M$185,0,AG$218+1)-INDEX($E$185:$M$185,0,AG$218))+AF220)))</f>
        <v>23.408101228614179</v>
      </c>
      <c r="AH220" s="186" cm="1">
        <f t="array" ref="AH220">IF(AH$218=-1,AI220,IF(AH$218=99,AG220,IF(AH$218=0,INDEX($E187:$M187,0,AH$216),(INDEX($E187:$M187,0,AH$218+1)-INDEX($E187:$M187,0,AH$218))/(INDEX($E$185:$M$185,0,AH$218+1)-INDEX($E$185:$M$185,0,AH$218))+AG220)))</f>
        <v>24.098128264284711</v>
      </c>
      <c r="AI220" s="186" cm="1">
        <f t="array" ref="AI220">IF(AI$218=-1,AJ220,IF(AI$218=99,AH220,IF(AI$218=0,INDEX($E187:$M187,0,AI$216),(INDEX($E187:$M187,0,AI$218+1)-INDEX($E187:$M187,0,AI$218))/(INDEX($E$185:$M$185,0,AI$218+1)-INDEX($E$185:$M$185,0,AI$218))+AH220)))</f>
        <v>24.788155299955243</v>
      </c>
      <c r="AJ220" s="186" cm="1">
        <f t="array" ref="AJ220">IF(AJ$218=-1,AK220,IF(AJ$218=99,AI220,IF(AJ$218=0,INDEX($E187:$M187,0,AJ$216),(INDEX($E187:$M187,0,AJ$218+1)-INDEX($E187:$M187,0,AJ$218))/(INDEX($E$185:$M$185,0,AJ$218+1)-INDEX($E$185:$M$185,0,AJ$218))+AI220)))</f>
        <v>25.478182335625775</v>
      </c>
      <c r="AK220" s="186" cm="1">
        <f t="array" ref="AK220">IF(AK$218=-1,AL220,IF(AK$218=99,AJ220,IF(AK$218=0,INDEX($E187:$M187,0,AK$216),(INDEX($E187:$M187,0,AK$218+1)-INDEX($E187:$M187,0,AK$218))/(INDEX($E$185:$M$185,0,AK$218+1)-INDEX($E$185:$M$185,0,AK$218))+AJ220)))</f>
        <v>26.168209371296307</v>
      </c>
      <c r="AL220" s="186" cm="1">
        <f t="array" ref="AL220">IF(AL$218=-1,AM220,IF(AL$218=99,AK220,IF(AL$218=0,INDEX($E187:$M187,0,AL$216),(INDEX($E187:$M187,0,AL$218+1)-INDEX($E187:$M187,0,AL$218))/(INDEX($E$185:$M$185,0,AL$218+1)-INDEX($E$185:$M$185,0,AL$218))+AK220)))</f>
        <v>26.858236406966856</v>
      </c>
      <c r="AM220" s="299">
        <f t="shared" ref="AM220:AM226" si="605">(AL220+AN220)/2</f>
        <v>30.6094428508436</v>
      </c>
      <c r="AN220" s="186" cm="1">
        <f t="array" ref="AN220">IF(AN$218=-1,AO220,IF(AN$218=99,AM220,IF(AN$218=0,INDEX($E187:$M187,0,AN$216),(INDEX($E187:$M187,0,AN$218+1)-INDEX($E187:$M187,0,AN$218))/(INDEX($E$185:$M$185,0,AN$218+1)-INDEX($E$185:$M$185,0,AN$218))+AM220)))</f>
        <v>34.360649294720346</v>
      </c>
      <c r="AO220" s="186" cm="1">
        <f t="array" ref="AO220">IF(AO$218=-1,AP220,IF(AO$218=99,AN220,IF(AO$218=0,INDEX($E187:$M187,0,AO$216),(INDEX($E187:$M187,0,AO$218+1)-INDEX($E187:$M187,0,AO$218))/(INDEX($E$185:$M$185,0,AO$218+1)-INDEX($E$185:$M$185,0,AO$218))+AN220)))</f>
        <v>34.360649294720346</v>
      </c>
      <c r="AP220" s="186" cm="1">
        <f t="array" ref="AP220">IF(AP$218=-1,#REF!,IF(AP$218=99,AO220,IF(AP$218=0,INDEX($E187:$M187,0,AP$216),(INDEX($E187:$M187,0,AP$218+1)-INDEX($E187:$M187,0,AP$218))/(INDEX($E$185:$M$185,0,AP$218+1)-INDEX($E$185:$M$185,0,AP$218))+AO220)))</f>
        <v>34.360649294720346</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2.9263726401330143</v>
      </c>
      <c r="S221" s="186" cm="1">
        <f t="array" ref="S221">IF(S$218=-1,T221,IF(S$218=99,R221,IF(S$218=0,INDEX($E188:$M188,0,S$216),(INDEX($E188:$M188,0,S$218+1)-INDEX($E188:$M188,0,S$218))/(INDEX($E$185:$M$185,0,S$218+1)-INDEX($E$185:$M$185,0,S$218))+R221)))</f>
        <v>2.8783193772869242</v>
      </c>
      <c r="T221" s="186" cm="1">
        <f t="array" ref="T221">IF(T$218=-1,U221,IF(T$218=99,S221,IF(T$218=0,INDEX($E188:$M188,0,T$216),(INDEX($E188:$M188,0,T$218+1)-INDEX($E188:$M188,0,T$218))/(INDEX($E$185:$M$185,0,T$218+1)-INDEX($E$185:$M$185,0,T$218))+S221)))</f>
        <v>2.9498387807961191</v>
      </c>
      <c r="U221" s="186" cm="1">
        <f t="array" ref="U221">IF(U$218=-1,V221,IF(U$218=99,T221,IF(U$218=0,INDEX($E188:$M188,0,U$216),(INDEX($E188:$M188,0,U$218+1)-INDEX($E188:$M188,0,U$218))/(INDEX($E$185:$M$185,0,U$218+1)-INDEX($E$185:$M$185,0,U$218))+T221)))</f>
        <v>3.0213581843053139</v>
      </c>
      <c r="V221" s="186" cm="1">
        <f t="array" ref="V221">IF(V$218=-1,W221,IF(V$218=99,U221,IF(V$218=0,INDEX($E188:$M188,0,V$216),(INDEX($E188:$M188,0,V$218+1)-INDEX($E188:$M188,0,V$218))/(INDEX($E$185:$M$185,0,V$218+1)-INDEX($E$185:$M$185,0,V$218))+U221)))</f>
        <v>3.0928775878145087</v>
      </c>
      <c r="W221" s="186" cm="1">
        <f t="array" ref="W221">IF(W$218=-1,X221,IF(W$218=99,V221,IF(W$218=0,INDEX($E188:$M188,0,W$216),(INDEX($E188:$M188,0,W$218+1)-INDEX($E188:$M188,0,W$218))/(INDEX($E$185:$M$185,0,W$218+1)-INDEX($E$185:$M$185,0,W$218))+V221)))</f>
        <v>3.1643969913237036</v>
      </c>
      <c r="X221" s="186" cm="1">
        <f t="array" ref="X221">IF(X$218=-1,Y221,IF(X$218=99,W221,IF(X$218=0,INDEX($E188:$M188,0,X$216),(INDEX($E188:$M188,0,X$218+1)-INDEX($E188:$M188,0,X$218))/(INDEX($E$185:$M$185,0,X$218+1)-INDEX($E$185:$M$185,0,X$218))+W221)))</f>
        <v>3.2359163948328984</v>
      </c>
      <c r="Y221" s="186" cm="1">
        <f t="array" ref="Y221">IF(Y$218=-1,Z221,IF(Y$218=99,X221,IF(Y$218=0,INDEX($E188:$M188,0,Y$216),(INDEX($E188:$M188,0,Y$218+1)-INDEX($E188:$M188,0,Y$218))/(INDEX($E$185:$M$185,0,Y$218+1)-INDEX($E$185:$M$185,0,Y$218))+X221)))</f>
        <v>3.3074357983420932</v>
      </c>
      <c r="Z221" s="186" cm="1">
        <f t="array" ref="Z221">IF(Z$218=-1,AA221,IF(Z$218=99,Y221,IF(Z$218=0,INDEX($E188:$M188,0,Z$216),(INDEX($E188:$M188,0,Z$218+1)-INDEX($E188:$M188,0,Z$218))/(INDEX($E$185:$M$185,0,Z$218+1)-INDEX($E$185:$M$185,0,Z$218))+Y221)))</f>
        <v>3.3789552018512881</v>
      </c>
      <c r="AA221" s="186" cm="1">
        <f t="array" ref="AA221">IF(AA$218=-1,AB221,IF(AA$218=99,Z221,IF(AA$218=0,INDEX($E188:$M188,0,AA$216),(INDEX($E188:$M188,0,AA$218+1)-INDEX($E188:$M188,0,AA$218))/(INDEX($E$185:$M$185,0,AA$218+1)-INDEX($E$185:$M$185,0,AA$218))+Z221)))</f>
        <v>3.4504746053604829</v>
      </c>
      <c r="AB221" s="186" cm="1">
        <f t="array" ref="AB221">IF(AB$218=-1,AC221,IF(AB$218=99,AA221,IF(AB$218=0,INDEX($E188:$M188,0,AB$216),(INDEX($E188:$M188,0,AB$218+1)-INDEX($E188:$M188,0,AB$218))/(INDEX($E$185:$M$185,0,AB$218+1)-INDEX($E$185:$M$185,0,AB$218))+AA221)))</f>
        <v>3.5219940088696791</v>
      </c>
      <c r="AC221" s="186" cm="1">
        <f t="array" ref="AC221">IF(AC$218=-1,AD221,IF(AC$218=99,AB221,IF(AC$218=0,INDEX($E188:$M188,0,AC$216),(INDEX($E188:$M188,0,AC$218+1)-INDEX($E188:$M188,0,AC$218))/(INDEX($E$185:$M$185,0,AC$218+1)-INDEX($E$185:$M$185,0,AC$218))+AB221)))</f>
        <v>3.6437634857527144</v>
      </c>
      <c r="AD221" s="186" cm="1">
        <f t="array" ref="AD221">IF(AD$218=-1,AE221,IF(AD$218=99,AC221,IF(AD$218=0,INDEX($E188:$M188,0,AD$216),(INDEX($E188:$M188,0,AD$218+1)-INDEX($E188:$M188,0,AD$218))/(INDEX($E$185:$M$185,0,AD$218+1)-INDEX($E$185:$M$185,0,AD$218))+AC221)))</f>
        <v>3.7655329626357497</v>
      </c>
      <c r="AE221" s="186" cm="1">
        <f t="array" ref="AE221">IF(AE$218=-1,AF221,IF(AE$218=99,AD221,IF(AE$218=0,INDEX($E188:$M188,0,AE$216),(INDEX($E188:$M188,0,AE$218+1)-INDEX($E188:$M188,0,AE$218))/(INDEX($E$185:$M$185,0,AE$218+1)-INDEX($E$185:$M$185,0,AE$218))+AD221)))</f>
        <v>3.887302439518785</v>
      </c>
      <c r="AF221" s="186" cm="1">
        <f t="array" ref="AF221">IF(AF$218=-1,AG221,IF(AF$218=99,AE221,IF(AF$218=0,INDEX($E188:$M188,0,AF$216),(INDEX($E188:$M188,0,AF$218+1)-INDEX($E188:$M188,0,AF$218))/(INDEX($E$185:$M$185,0,AF$218+1)-INDEX($E$185:$M$185,0,AF$218))+AE221)))</f>
        <v>4.0090719164018207</v>
      </c>
      <c r="AG221" s="186" cm="1">
        <f t="array" ref="AG221">IF(AG$218=-1,AH221,IF(AG$218=99,AF221,IF(AG$218=0,INDEX($E188:$M188,0,AG$216),(INDEX($E188:$M188,0,AG$218+1)-INDEX($E188:$M188,0,AG$218))/(INDEX($E$185:$M$185,0,AG$218+1)-INDEX($E$185:$M$185,0,AG$218))+AF221)))</f>
        <v>4.1308413932848564</v>
      </c>
      <c r="AH221" s="186" cm="1">
        <f t="array" ref="AH221">IF(AH$218=-1,AI221,IF(AH$218=99,AG221,IF(AH$218=0,INDEX($E188:$M188,0,AH$216),(INDEX($E188:$M188,0,AH$218+1)-INDEX($E188:$M188,0,AH$218))/(INDEX($E$185:$M$185,0,AH$218+1)-INDEX($E$185:$M$185,0,AH$218))+AG221)))</f>
        <v>4.2526108701678922</v>
      </c>
      <c r="AI221" s="186" cm="1">
        <f t="array" ref="AI221">IF(AI$218=-1,AJ221,IF(AI$218=99,AH221,IF(AI$218=0,INDEX($E188:$M188,0,AI$216),(INDEX($E188:$M188,0,AI$218+1)-INDEX($E188:$M188,0,AI$218))/(INDEX($E$185:$M$185,0,AI$218+1)-INDEX($E$185:$M$185,0,AI$218))+AH221)))</f>
        <v>4.3743803470509279</v>
      </c>
      <c r="AJ221" s="186" cm="1">
        <f t="array" ref="AJ221">IF(AJ$218=-1,AK221,IF(AJ$218=99,AI221,IF(AJ$218=0,INDEX($E188:$M188,0,AJ$216),(INDEX($E188:$M188,0,AJ$218+1)-INDEX($E188:$M188,0,AJ$218))/(INDEX($E$185:$M$185,0,AJ$218+1)-INDEX($E$185:$M$185,0,AJ$218))+AI221)))</f>
        <v>4.4961498239339637</v>
      </c>
      <c r="AK221" s="186" cm="1">
        <f t="array" ref="AK221">IF(AK$218=-1,AL221,IF(AK$218=99,AJ221,IF(AK$218=0,INDEX($E188:$M188,0,AK$216),(INDEX($E188:$M188,0,AK$218+1)-INDEX($E188:$M188,0,AK$218))/(INDEX($E$185:$M$185,0,AK$218+1)-INDEX($E$185:$M$185,0,AK$218))+AJ221)))</f>
        <v>4.6179193008169994</v>
      </c>
      <c r="AL221" s="186" cm="1">
        <f t="array" ref="AL221">IF(AL$218=-1,AM221,IF(AL$218=99,AK221,IF(AL$218=0,INDEX($E188:$M188,0,AL$216),(INDEX($E188:$M188,0,AL$218+1)-INDEX($E188:$M188,0,AL$218))/(INDEX($E$185:$M$185,0,AL$218+1)-INDEX($E$185:$M$185,0,AL$218))+AK221)))</f>
        <v>4.7396887777000334</v>
      </c>
      <c r="AM221" s="299">
        <f t="shared" si="605"/>
        <v>5.4016663854429883</v>
      </c>
      <c r="AN221" s="186" cm="1">
        <f t="array" ref="AN221">IF(AN$218=-1,AO221,IF(AN$218=99,AM221,IF(AN$218=0,INDEX($E188:$M188,0,AN$216),(INDEX($E188:$M188,0,AN$218+1)-INDEX($E188:$M188,0,AN$218))/(INDEX($E$185:$M$185,0,AN$218+1)-INDEX($E$185:$M$185,0,AN$218))+AM221)))</f>
        <v>6.0636439931859432</v>
      </c>
      <c r="AO221" s="186" cm="1">
        <f t="array" ref="AO221">IF(AO$218=-1,AP221,IF(AO$218=99,AN221,IF(AO$218=0,INDEX($E188:$M188,0,AO$216),(INDEX($E188:$M188,0,AO$218+1)-INDEX($E188:$M188,0,AO$218))/(INDEX($E$185:$M$185,0,AO$218+1)-INDEX($E$185:$M$185,0,AO$218))+AN221)))</f>
        <v>6.0636439931859432</v>
      </c>
      <c r="AP221" s="186" cm="1">
        <f t="array" ref="AP221">IF(AP$218=-1,#REF!,IF(AP$218=99,AO221,IF(AP$218=0,INDEX($E188:$M188,0,AP$216),(INDEX($E188:$M188,0,AP$218+1)-INDEX($E188:$M188,0,AP$218))/(INDEX($E$185:$M$185,0,AP$218+1)-INDEX($E$185:$M$185,0,AP$218))+AO221)))</f>
        <v>6.0636439931859432</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0.76940441338767729</v>
      </c>
      <c r="S222" s="186" cm="1">
        <f t="array" ref="S222">IF(S$218=-1,T222,IF(S$218=99,R222,IF(S$218=0,INDEX($E189:$M189,0,S$216),(INDEX($E189:$M189,0,S$218+1)-INDEX($E189:$M189,0,S$218))/(INDEX($E$185:$M$185,0,S$218+1)-INDEX($E$185:$M$185,0,S$218))+R222)))</f>
        <v>0.78657597234470611</v>
      </c>
      <c r="T222" s="186" cm="1">
        <f t="array" ref="T222">IF(T$218=-1,U222,IF(T$218=99,S222,IF(T$218=0,INDEX($E189:$M189,0,T$216),(INDEX($E189:$M189,0,T$218+1)-INDEX($E189:$M189,0,T$218))/(INDEX($E$185:$M$185,0,T$218+1)-INDEX($E$185:$M$185,0,T$218))+S222)))</f>
        <v>0.7900089837610258</v>
      </c>
      <c r="U222" s="186" cm="1">
        <f t="array" ref="U222">IF(U$218=-1,V222,IF(U$218=99,T222,IF(U$218=0,INDEX($E189:$M189,0,U$216),(INDEX($E189:$M189,0,U$218+1)-INDEX($E189:$M189,0,U$218))/(INDEX($E$185:$M$185,0,U$218+1)-INDEX($E$185:$M$185,0,U$218))+T222)))</f>
        <v>0.79344199517734548</v>
      </c>
      <c r="V222" s="186" cm="1">
        <f t="array" ref="V222">IF(V$218=-1,W222,IF(V$218=99,U222,IF(V$218=0,INDEX($E189:$M189,0,V$216),(INDEX($E189:$M189,0,V$218+1)-INDEX($E189:$M189,0,V$218))/(INDEX($E$185:$M$185,0,V$218+1)-INDEX($E$185:$M$185,0,V$218))+U222)))</f>
        <v>0.79687500659366517</v>
      </c>
      <c r="W222" s="186" cm="1">
        <f t="array" ref="W222">IF(W$218=-1,X222,IF(W$218=99,V222,IF(W$218=0,INDEX($E189:$M189,0,W$216),(INDEX($E189:$M189,0,W$218+1)-INDEX($E189:$M189,0,W$218))/(INDEX($E$185:$M$185,0,W$218+1)-INDEX($E$185:$M$185,0,W$218))+V222)))</f>
        <v>0.80030801800998486</v>
      </c>
      <c r="X222" s="186" cm="1">
        <f t="array" ref="X222">IF(X$218=-1,Y222,IF(X$218=99,W222,IF(X$218=0,INDEX($E189:$M189,0,X$216),(INDEX($E189:$M189,0,X$218+1)-INDEX($E189:$M189,0,X$218))/(INDEX($E$185:$M$185,0,X$218+1)-INDEX($E$185:$M$185,0,X$218))+W222)))</f>
        <v>0.80374102942630454</v>
      </c>
      <c r="Y222" s="186" cm="1">
        <f t="array" ref="Y222">IF(Y$218=-1,Z222,IF(Y$218=99,X222,IF(Y$218=0,INDEX($E189:$M189,0,Y$216),(INDEX($E189:$M189,0,Y$218+1)-INDEX($E189:$M189,0,Y$218))/(INDEX($E$185:$M$185,0,Y$218+1)-INDEX($E$185:$M$185,0,Y$218))+X222)))</f>
        <v>0.80717404084262423</v>
      </c>
      <c r="Z222" s="186" cm="1">
        <f t="array" ref="Z222">IF(Z$218=-1,AA222,IF(Z$218=99,Y222,IF(Z$218=0,INDEX($E189:$M189,0,Z$216),(INDEX($E189:$M189,0,Z$218+1)-INDEX($E189:$M189,0,Z$218))/(INDEX($E$185:$M$185,0,Z$218+1)-INDEX($E$185:$M$185,0,Z$218))+Y222)))</f>
        <v>0.81060705225894392</v>
      </c>
      <c r="AA222" s="186" cm="1">
        <f t="array" ref="AA222">IF(AA$218=-1,AB222,IF(AA$218=99,Z222,IF(AA$218=0,INDEX($E189:$M189,0,AA$216),(INDEX($E189:$M189,0,AA$218+1)-INDEX($E189:$M189,0,AA$218))/(INDEX($E$185:$M$185,0,AA$218+1)-INDEX($E$185:$M$185,0,AA$218))+Z222)))</f>
        <v>0.8140400636752636</v>
      </c>
      <c r="AB222" s="186" cm="1">
        <f t="array" ref="AB222">IF(AB$218=-1,AC222,IF(AB$218=99,AA222,IF(AB$218=0,INDEX($E189:$M189,0,AB$216),(INDEX($E189:$M189,0,AB$218+1)-INDEX($E189:$M189,0,AB$218))/(INDEX($E$185:$M$185,0,AB$218+1)-INDEX($E$185:$M$185,0,AB$218))+AA222)))</f>
        <v>0.81747307509158318</v>
      </c>
      <c r="AC222" s="186" cm="1">
        <f t="array" ref="AC222">IF(AC$218=-1,AD222,IF(AC$218=99,AB222,IF(AC$218=0,INDEX($E189:$M189,0,AC$216),(INDEX($E189:$M189,0,AC$218+1)-INDEX($E189:$M189,0,AC$218))/(INDEX($E$185:$M$185,0,AC$218+1)-INDEX($E$185:$M$185,0,AC$218))+AB222)))</f>
        <v>0.81358123454562914</v>
      </c>
      <c r="AD222" s="186" cm="1">
        <f t="array" ref="AD222">IF(AD$218=-1,AE222,IF(AD$218=99,AC222,IF(AD$218=0,INDEX($E189:$M189,0,AD$216),(INDEX($E189:$M189,0,AD$218+1)-INDEX($E189:$M189,0,AD$218))/(INDEX($E$185:$M$185,0,AD$218+1)-INDEX($E$185:$M$185,0,AD$218))+AC222)))</f>
        <v>0.8096893939996751</v>
      </c>
      <c r="AE222" s="186" cm="1">
        <f t="array" ref="AE222">IF(AE$218=-1,AF222,IF(AE$218=99,AD222,IF(AE$218=0,INDEX($E189:$M189,0,AE$216),(INDEX($E189:$M189,0,AE$218+1)-INDEX($E189:$M189,0,AE$218))/(INDEX($E$185:$M$185,0,AE$218+1)-INDEX($E$185:$M$185,0,AE$218))+AD222)))</f>
        <v>0.80579755345372106</v>
      </c>
      <c r="AF222" s="186" cm="1">
        <f t="array" ref="AF222">IF(AF$218=-1,AG222,IF(AF$218=99,AE222,IF(AF$218=0,INDEX($E189:$M189,0,AF$216),(INDEX($E189:$M189,0,AF$218+1)-INDEX($E189:$M189,0,AF$218))/(INDEX($E$185:$M$185,0,AF$218+1)-INDEX($E$185:$M$185,0,AF$218))+AE222)))</f>
        <v>0.80190571290776702</v>
      </c>
      <c r="AG222" s="186" cm="1">
        <f t="array" ref="AG222">IF(AG$218=-1,AH222,IF(AG$218=99,AF222,IF(AG$218=0,INDEX($E189:$M189,0,AG$216),(INDEX($E189:$M189,0,AG$218+1)-INDEX($E189:$M189,0,AG$218))/(INDEX($E$185:$M$185,0,AG$218+1)-INDEX($E$185:$M$185,0,AG$218))+AF222)))</f>
        <v>0.79801387236181298</v>
      </c>
      <c r="AH222" s="186" cm="1">
        <f t="array" ref="AH222">IF(AH$218=-1,AI222,IF(AH$218=99,AG222,IF(AH$218=0,INDEX($E189:$M189,0,AH$216),(INDEX($E189:$M189,0,AH$218+1)-INDEX($E189:$M189,0,AH$218))/(INDEX($E$185:$M$185,0,AH$218+1)-INDEX($E$185:$M$185,0,AH$218))+AG222)))</f>
        <v>0.79412203181585894</v>
      </c>
      <c r="AI222" s="186" cm="1">
        <f t="array" ref="AI222">IF(AI$218=-1,AJ222,IF(AI$218=99,AH222,IF(AI$218=0,INDEX($E189:$M189,0,AI$216),(INDEX($E189:$M189,0,AI$218+1)-INDEX($E189:$M189,0,AI$218))/(INDEX($E$185:$M$185,0,AI$218+1)-INDEX($E$185:$M$185,0,AI$218))+AH222)))</f>
        <v>0.7902301912699049</v>
      </c>
      <c r="AJ222" s="186" cm="1">
        <f t="array" ref="AJ222">IF(AJ$218=-1,AK222,IF(AJ$218=99,AI222,IF(AJ$218=0,INDEX($E189:$M189,0,AJ$216),(INDEX($E189:$M189,0,AJ$218+1)-INDEX($E189:$M189,0,AJ$218))/(INDEX($E$185:$M$185,0,AJ$218+1)-INDEX($E$185:$M$185,0,AJ$218))+AI222)))</f>
        <v>0.78633835072395086</v>
      </c>
      <c r="AK222" s="186" cm="1">
        <f t="array" ref="AK222">IF(AK$218=-1,AL222,IF(AK$218=99,AJ222,IF(AK$218=0,INDEX($E189:$M189,0,AK$216),(INDEX($E189:$M189,0,AK$218+1)-INDEX($E189:$M189,0,AK$218))/(INDEX($E$185:$M$185,0,AK$218+1)-INDEX($E$185:$M$185,0,AK$218))+AJ222)))</f>
        <v>0.78244651017799682</v>
      </c>
      <c r="AL222" s="186" cm="1">
        <f t="array" ref="AL222">IF(AL$218=-1,AM222,IF(AL$218=99,AK222,IF(AL$218=0,INDEX($E189:$M189,0,AL$216),(INDEX($E189:$M189,0,AL$218+1)-INDEX($E189:$M189,0,AL$218))/(INDEX($E$185:$M$185,0,AL$218+1)-INDEX($E$185:$M$185,0,AL$218))+AK222)))</f>
        <v>0.77855466963204245</v>
      </c>
      <c r="AM222" s="299">
        <f t="shared" si="605"/>
        <v>0.74683508151546596</v>
      </c>
      <c r="AN222" s="186" cm="1">
        <f t="array" ref="AN222">IF(AN$218=-1,AO222,IF(AN$218=99,AM222,IF(AN$218=0,INDEX($E189:$M189,0,AN$216),(INDEX($E189:$M189,0,AN$218+1)-INDEX($E189:$M189,0,AN$218))/(INDEX($E$185:$M$185,0,AN$218+1)-INDEX($E$185:$M$185,0,AN$218))+AM222)))</f>
        <v>0.71511549339888947</v>
      </c>
      <c r="AO222" s="186" cm="1">
        <f t="array" ref="AO222">IF(AO$218=-1,AP222,IF(AO$218=99,AN222,IF(AO$218=0,INDEX($E189:$M189,0,AO$216),(INDEX($E189:$M189,0,AO$218+1)-INDEX($E189:$M189,0,AO$218))/(INDEX($E$185:$M$185,0,AO$218+1)-INDEX($E$185:$M$185,0,AO$218))+AN222)))</f>
        <v>0.71511549339888947</v>
      </c>
      <c r="AP222" s="186" cm="1">
        <f t="array" ref="AP222">IF(AP$218=-1,#REF!,IF(AP$218=99,AO222,IF(AP$218=0,INDEX($E189:$M189,0,AP$216),(INDEX($E189:$M189,0,AP$218+1)-INDEX($E189:$M189,0,AP$218))/(INDEX($E$185:$M$185,0,AP$218+1)-INDEX($E$185:$M$185,0,AP$218))+AO222)))</f>
        <v>0.71511549339888947</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7.2688665019612859</v>
      </c>
      <c r="S223" s="186" cm="1">
        <f t="array" ref="S223">IF(S$218=-1,T223,IF(S$218=99,R223,IF(S$218=0,INDEX($E190:$M190,0,S$216),(INDEX($E190:$M190,0,S$218+1)-INDEX($E190:$M190,0,S$218))/(INDEX($E$185:$M$185,0,S$218+1)-INDEX($E$185:$M$185,0,S$218))+R223)))</f>
        <v>7.4310929819727916</v>
      </c>
      <c r="T223" s="186" cm="1">
        <f t="array" ref="T223">IF(T$218=-1,U223,IF(T$218=99,S223,IF(T$218=0,INDEX($E190:$M190,0,T$216),(INDEX($E190:$M190,0,T$218+1)-INDEX($E190:$M190,0,T$218))/(INDEX($E$185:$M$185,0,T$218+1)-INDEX($E$185:$M$185,0,T$218))+S223)))</f>
        <v>7.4635259928195374</v>
      </c>
      <c r="U223" s="186" cm="1">
        <f t="array" ref="U223">IF(U$218=-1,V223,IF(U$218=99,T223,IF(U$218=0,INDEX($E190:$M190,0,U$216),(INDEX($E190:$M190,0,U$218+1)-INDEX($E190:$M190,0,U$218))/(INDEX($E$185:$M$185,0,U$218+1)-INDEX($E$185:$M$185,0,U$218))+T223)))</f>
        <v>7.4959590036662833</v>
      </c>
      <c r="V223" s="186" cm="1">
        <f t="array" ref="V223">IF(V$218=-1,W223,IF(V$218=99,U223,IF(V$218=0,INDEX($E190:$M190,0,V$216),(INDEX($E190:$M190,0,V$218+1)-INDEX($E190:$M190,0,V$218))/(INDEX($E$185:$M$185,0,V$218+1)-INDEX($E$185:$M$185,0,V$218))+U223)))</f>
        <v>7.5283920145130292</v>
      </c>
      <c r="W223" s="186" cm="1">
        <f t="array" ref="W223">IF(W$218=-1,X223,IF(W$218=99,V223,IF(W$218=0,INDEX($E190:$M190,0,W$216),(INDEX($E190:$M190,0,W$218+1)-INDEX($E190:$M190,0,W$218))/(INDEX($E$185:$M$185,0,W$218+1)-INDEX($E$185:$M$185,0,W$218))+V223)))</f>
        <v>7.5608250253597751</v>
      </c>
      <c r="X223" s="186" cm="1">
        <f t="array" ref="X223">IF(X$218=-1,Y223,IF(X$218=99,W223,IF(X$218=0,INDEX($E190:$M190,0,X$216),(INDEX($E190:$M190,0,X$218+1)-INDEX($E190:$M190,0,X$218))/(INDEX($E$185:$M$185,0,X$218+1)-INDEX($E$185:$M$185,0,X$218))+W223)))</f>
        <v>7.593258036206521</v>
      </c>
      <c r="Y223" s="186" cm="1">
        <f t="array" ref="Y223">IF(Y$218=-1,Z223,IF(Y$218=99,X223,IF(Y$218=0,INDEX($E190:$M190,0,Y$216),(INDEX($E190:$M190,0,Y$218+1)-INDEX($E190:$M190,0,Y$218))/(INDEX($E$185:$M$185,0,Y$218+1)-INDEX($E$185:$M$185,0,Y$218))+X223)))</f>
        <v>7.6256910470532668</v>
      </c>
      <c r="Z223" s="186" cm="1">
        <f t="array" ref="Z223">IF(Z$218=-1,AA223,IF(Z$218=99,Y223,IF(Z$218=0,INDEX($E190:$M190,0,Z$216),(INDEX($E190:$M190,0,Z$218+1)-INDEX($E190:$M190,0,Z$218))/(INDEX($E$185:$M$185,0,Z$218+1)-INDEX($E$185:$M$185,0,Z$218))+Y223)))</f>
        <v>7.6581240579000127</v>
      </c>
      <c r="AA223" s="186" cm="1">
        <f t="array" ref="AA223">IF(AA$218=-1,AB223,IF(AA$218=99,Z223,IF(AA$218=0,INDEX($E190:$M190,0,AA$216),(INDEX($E190:$M190,0,AA$218+1)-INDEX($E190:$M190,0,AA$218))/(INDEX($E$185:$M$185,0,AA$218+1)-INDEX($E$185:$M$185,0,AA$218))+Z223)))</f>
        <v>7.6905570687467586</v>
      </c>
      <c r="AB223" s="186" cm="1">
        <f t="array" ref="AB223">IF(AB$218=-1,AC223,IF(AB$218=99,AA223,IF(AB$218=0,INDEX($E190:$M190,0,AB$216),(INDEX($E190:$M190,0,AB$218+1)-INDEX($E190:$M190,0,AB$218))/(INDEX($E$185:$M$185,0,AB$218+1)-INDEX($E$185:$M$185,0,AB$218))+AA223)))</f>
        <v>7.7229900795935036</v>
      </c>
      <c r="AC223" s="186" cm="1">
        <f t="array" ref="AC223">IF(AC$218=-1,AD223,IF(AC$218=99,AB223,IF(AC$218=0,INDEX($E190:$M190,0,AC$216),(INDEX($E190:$M190,0,AC$218+1)-INDEX($E190:$M190,0,AC$218))/(INDEX($E$185:$M$185,0,AC$218+1)-INDEX($E$185:$M$185,0,AC$218))+AB223)))</f>
        <v>7.6862223292619154</v>
      </c>
      <c r="AD223" s="186" cm="1">
        <f t="array" ref="AD223">IF(AD$218=-1,AE223,IF(AD$218=99,AC223,IF(AD$218=0,INDEX($E190:$M190,0,AD$216),(INDEX($E190:$M190,0,AD$218+1)-INDEX($E190:$M190,0,AD$218))/(INDEX($E$185:$M$185,0,AD$218+1)-INDEX($E$185:$M$185,0,AD$218))+AC223)))</f>
        <v>7.6494545789303272</v>
      </c>
      <c r="AE223" s="186" cm="1">
        <f t="array" ref="AE223">IF(AE$218=-1,AF223,IF(AE$218=99,AD223,IF(AE$218=0,INDEX($E190:$M190,0,AE$216),(INDEX($E190:$M190,0,AE$218+1)-INDEX($E190:$M190,0,AE$218))/(INDEX($E$185:$M$185,0,AE$218+1)-INDEX($E$185:$M$185,0,AE$218))+AD223)))</f>
        <v>7.612686828598739</v>
      </c>
      <c r="AF223" s="186" cm="1">
        <f t="array" ref="AF223">IF(AF$218=-1,AG223,IF(AF$218=99,AE223,IF(AF$218=0,INDEX($E190:$M190,0,AF$216),(INDEX($E190:$M190,0,AF$218+1)-INDEX($E190:$M190,0,AF$218))/(INDEX($E$185:$M$185,0,AF$218+1)-INDEX($E$185:$M$185,0,AF$218))+AE223)))</f>
        <v>7.5759190782671508</v>
      </c>
      <c r="AG223" s="186" cm="1">
        <f t="array" ref="AG223">IF(AG$218=-1,AH223,IF(AG$218=99,AF223,IF(AG$218=0,INDEX($E190:$M190,0,AG$216),(INDEX($E190:$M190,0,AG$218+1)-INDEX($E190:$M190,0,AG$218))/(INDEX($E$185:$M$185,0,AG$218+1)-INDEX($E$185:$M$185,0,AG$218))+AF223)))</f>
        <v>7.5391513279355626</v>
      </c>
      <c r="AH223" s="186" cm="1">
        <f t="array" ref="AH223">IF(AH$218=-1,AI223,IF(AH$218=99,AG223,IF(AH$218=0,INDEX($E190:$M190,0,AH$216),(INDEX($E190:$M190,0,AH$218+1)-INDEX($E190:$M190,0,AH$218))/(INDEX($E$185:$M$185,0,AH$218+1)-INDEX($E$185:$M$185,0,AH$218))+AG223)))</f>
        <v>7.5023835776039745</v>
      </c>
      <c r="AI223" s="186" cm="1">
        <f t="array" ref="AI223">IF(AI$218=-1,AJ223,IF(AI$218=99,AH223,IF(AI$218=0,INDEX($E190:$M190,0,AI$216),(INDEX($E190:$M190,0,AI$218+1)-INDEX($E190:$M190,0,AI$218))/(INDEX($E$185:$M$185,0,AI$218+1)-INDEX($E$185:$M$185,0,AI$218))+AH223)))</f>
        <v>7.4656158272723863</v>
      </c>
      <c r="AJ223" s="186" cm="1">
        <f t="array" ref="AJ223">IF(AJ$218=-1,AK223,IF(AJ$218=99,AI223,IF(AJ$218=0,INDEX($E190:$M190,0,AJ$216),(INDEX($E190:$M190,0,AJ$218+1)-INDEX($E190:$M190,0,AJ$218))/(INDEX($E$185:$M$185,0,AJ$218+1)-INDEX($E$185:$M$185,0,AJ$218))+AI223)))</f>
        <v>7.4288480769407981</v>
      </c>
      <c r="AK223" s="186" cm="1">
        <f t="array" ref="AK223">IF(AK$218=-1,AL223,IF(AK$218=99,AJ223,IF(AK$218=0,INDEX($E190:$M190,0,AK$216),(INDEX($E190:$M190,0,AK$218+1)-INDEX($E190:$M190,0,AK$218))/(INDEX($E$185:$M$185,0,AK$218+1)-INDEX($E$185:$M$185,0,AK$218))+AJ223)))</f>
        <v>7.3920803266092099</v>
      </c>
      <c r="AL223" s="186" cm="1">
        <f t="array" ref="AL223">IF(AL$218=-1,AM223,IF(AL$218=99,AK223,IF(AL$218=0,INDEX($E190:$M190,0,AL$216),(INDEX($E190:$M190,0,AL$218+1)-INDEX($E190:$M190,0,AL$218))/(INDEX($E$185:$M$185,0,AL$218+1)-INDEX($E$185:$M$185,0,AL$218))+AK223)))</f>
        <v>7.3553125762776208</v>
      </c>
      <c r="AM223" s="299">
        <f t="shared" si="605"/>
        <v>7.0556451354561993</v>
      </c>
      <c r="AN223" s="186" cm="1">
        <f t="array" ref="AN223">IF(AN$218=-1,AO223,IF(AN$218=99,AM223,IF(AN$218=0,INDEX($E190:$M190,0,AN$216),(INDEX($E190:$M190,0,AN$218+1)-INDEX($E190:$M190,0,AN$218))/(INDEX($E$185:$M$185,0,AN$218+1)-INDEX($E$185:$M$185,0,AN$218))+AM223)))</f>
        <v>6.7559776946347787</v>
      </c>
      <c r="AO223" s="186" cm="1">
        <f t="array" ref="AO223">IF(AO$218=-1,AP223,IF(AO$218=99,AN223,IF(AO$218=0,INDEX($E190:$M190,0,AO$216),(INDEX($E190:$M190,0,AO$218+1)-INDEX($E190:$M190,0,AO$218))/(INDEX($E$185:$M$185,0,AO$218+1)-INDEX($E$185:$M$185,0,AO$218))+AN223)))</f>
        <v>6.7559776946347787</v>
      </c>
      <c r="AP223" s="186" cm="1">
        <f t="array" ref="AP223">IF(AP$218=-1,#REF!,IF(AP$218=99,AO223,IF(AP$218=0,INDEX($E190:$M190,0,AP$216),(INDEX($E190:$M190,0,AP$218+1)-INDEX($E190:$M190,0,AP$218))/(INDEX($E$185:$M$185,0,AP$218+1)-INDEX($E$185:$M$185,0,AP$218))+AO223)))</f>
        <v>6.7559776946347787</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0.10219175120925041</v>
      </c>
      <c r="S224" s="186" cm="1">
        <f t="array" ref="S224">IF(S$218=-1,T224,IF(S$218=99,R224,IF(S$218=0,INDEX($E191:$M191,0,S$216),(INDEX($E191:$M191,0,S$218+1)-INDEX($E191:$M191,0,S$218))/(INDEX($E$185:$M$185,0,S$218+1)-INDEX($E$185:$M$185,0,S$218))+R224)))</f>
        <v>0.29501320317282326</v>
      </c>
      <c r="T224" s="186" cm="1">
        <f t="array" ref="T224">IF(T$218=-1,U224,IF(T$218=99,S224,IF(T$218=0,INDEX($E191:$M191,0,T$216),(INDEX($E191:$M191,0,T$218+1)-INDEX($E191:$M191,0,T$218))/(INDEX($E$185:$M$185,0,T$218+1)-INDEX($E$185:$M$185,0,T$218))+S224)))</f>
        <v>0.32600678485547452</v>
      </c>
      <c r="U224" s="186" cm="1">
        <f t="array" ref="U224">IF(U$218=-1,V224,IF(U$218=99,T224,IF(U$218=0,INDEX($E191:$M191,0,U$216),(INDEX($E191:$M191,0,U$218+1)-INDEX($E191:$M191,0,U$218))/(INDEX($E$185:$M$185,0,U$218+1)-INDEX($E$185:$M$185,0,U$218))+T224)))</f>
        <v>0.35700036653812578</v>
      </c>
      <c r="V224" s="186" cm="1">
        <f t="array" ref="V224">IF(V$218=-1,W224,IF(V$218=99,U224,IF(V$218=0,INDEX($E191:$M191,0,V$216),(INDEX($E191:$M191,0,V$218+1)-INDEX($E191:$M191,0,V$218))/(INDEX($E$185:$M$185,0,V$218+1)-INDEX($E$185:$M$185,0,V$218))+U224)))</f>
        <v>0.38799394822077704</v>
      </c>
      <c r="W224" s="186" cm="1">
        <f t="array" ref="W224">IF(W$218=-1,X224,IF(W$218=99,V224,IF(W$218=0,INDEX($E191:$M191,0,W$216),(INDEX($E191:$M191,0,W$218+1)-INDEX($E191:$M191,0,W$218))/(INDEX($E$185:$M$185,0,W$218+1)-INDEX($E$185:$M$185,0,W$218))+V224)))</f>
        <v>0.4189875299034283</v>
      </c>
      <c r="X224" s="186" cm="1">
        <f t="array" ref="X224">IF(X$218=-1,Y224,IF(X$218=99,W224,IF(X$218=0,INDEX($E191:$M191,0,X$216),(INDEX($E191:$M191,0,X$218+1)-INDEX($E191:$M191,0,X$218))/(INDEX($E$185:$M$185,0,X$218+1)-INDEX($E$185:$M$185,0,X$218))+W224)))</f>
        <v>0.44998111158607956</v>
      </c>
      <c r="Y224" s="186" cm="1">
        <f t="array" ref="Y224">IF(Y$218=-1,Z224,IF(Y$218=99,X224,IF(Y$218=0,INDEX($E191:$M191,0,Y$216),(INDEX($E191:$M191,0,Y$218+1)-INDEX($E191:$M191,0,Y$218))/(INDEX($E$185:$M$185,0,Y$218+1)-INDEX($E$185:$M$185,0,Y$218))+X224)))</f>
        <v>0.48097469326873082</v>
      </c>
      <c r="Z224" s="186" cm="1">
        <f t="array" ref="Z224">IF(Z$218=-1,AA224,IF(Z$218=99,Y224,IF(Z$218=0,INDEX($E191:$M191,0,Z$216),(INDEX($E191:$M191,0,Z$218+1)-INDEX($E191:$M191,0,Z$218))/(INDEX($E$185:$M$185,0,Z$218+1)-INDEX($E$185:$M$185,0,Z$218))+Y224)))</f>
        <v>0.51196827495138209</v>
      </c>
      <c r="AA224" s="186" cm="1">
        <f t="array" ref="AA224">IF(AA$218=-1,AB224,IF(AA$218=99,Z224,IF(AA$218=0,INDEX($E191:$M191,0,AA$216),(INDEX($E191:$M191,0,AA$218+1)-INDEX($E191:$M191,0,AA$218))/(INDEX($E$185:$M$185,0,AA$218+1)-INDEX($E$185:$M$185,0,AA$218))+Z224)))</f>
        <v>0.5429618566340334</v>
      </c>
      <c r="AB224" s="186" cm="1">
        <f t="array" ref="AB224">IF(AB$218=-1,AC224,IF(AB$218=99,AA224,IF(AB$218=0,INDEX($E191:$M191,0,AB$216),(INDEX($E191:$M191,0,AB$218+1)-INDEX($E191:$M191,0,AB$218))/(INDEX($E$185:$M$185,0,AB$218+1)-INDEX($E$185:$M$185,0,AB$218))+AA224)))</f>
        <v>0.57395543831668472</v>
      </c>
      <c r="AC224" s="186" cm="1">
        <f t="array" ref="AC224">IF(AC$218=-1,AD224,IF(AC$218=99,AB224,IF(AC$218=0,INDEX($E191:$M191,0,AC$216),(INDEX($E191:$M191,0,AC$218+1)-INDEX($E191:$M191,0,AC$218))/(INDEX($E$185:$M$185,0,AC$218+1)-INDEX($E$185:$M$185,0,AC$218))+AB224)))</f>
        <v>0.6262101839604951</v>
      </c>
      <c r="AD224" s="186" cm="1">
        <f t="array" ref="AD224">IF(AD$218=-1,AE224,IF(AD$218=99,AC224,IF(AD$218=0,INDEX($E191:$M191,0,AD$216),(INDEX($E191:$M191,0,AD$218+1)-INDEX($E191:$M191,0,AD$218))/(INDEX($E$185:$M$185,0,AD$218+1)-INDEX($E$185:$M$185,0,AD$218))+AC224)))</f>
        <v>0.67846492960430549</v>
      </c>
      <c r="AE224" s="186" cm="1">
        <f t="array" ref="AE224">IF(AE$218=-1,AF224,IF(AE$218=99,AD224,IF(AE$218=0,INDEX($E191:$M191,0,AE$216),(INDEX($E191:$M191,0,AE$218+1)-INDEX($E191:$M191,0,AE$218))/(INDEX($E$185:$M$185,0,AE$218+1)-INDEX($E$185:$M$185,0,AE$218))+AD224)))</f>
        <v>0.73071967524811587</v>
      </c>
      <c r="AF224" s="186" cm="1">
        <f t="array" ref="AF224">IF(AF$218=-1,AG224,IF(AF$218=99,AE224,IF(AF$218=0,INDEX($E191:$M191,0,AF$216),(INDEX($E191:$M191,0,AF$218+1)-INDEX($E191:$M191,0,AF$218))/(INDEX($E$185:$M$185,0,AF$218+1)-INDEX($E$185:$M$185,0,AF$218))+AE224)))</f>
        <v>0.78297442089192626</v>
      </c>
      <c r="AG224" s="186" cm="1">
        <f t="array" ref="AG224">IF(AG$218=-1,AH224,IF(AG$218=99,AF224,IF(AG$218=0,INDEX($E191:$M191,0,AG$216),(INDEX($E191:$M191,0,AG$218+1)-INDEX($E191:$M191,0,AG$218))/(INDEX($E$185:$M$185,0,AG$218+1)-INDEX($E$185:$M$185,0,AG$218))+AF224)))</f>
        <v>0.83522916653573664</v>
      </c>
      <c r="AH224" s="186" cm="1">
        <f t="array" ref="AH224">IF(AH$218=-1,AI224,IF(AH$218=99,AG224,IF(AH$218=0,INDEX($E191:$M191,0,AH$216),(INDEX($E191:$M191,0,AH$218+1)-INDEX($E191:$M191,0,AH$218))/(INDEX($E$185:$M$185,0,AH$218+1)-INDEX($E$185:$M$185,0,AH$218))+AG224)))</f>
        <v>0.88748391217954703</v>
      </c>
      <c r="AI224" s="186" cm="1">
        <f t="array" ref="AI224">IF(AI$218=-1,AJ224,IF(AI$218=99,AH224,IF(AI$218=0,INDEX($E191:$M191,0,AI$216),(INDEX($E191:$M191,0,AI$218+1)-INDEX($E191:$M191,0,AI$218))/(INDEX($E$185:$M$185,0,AI$218+1)-INDEX($E$185:$M$185,0,AI$218))+AH224)))</f>
        <v>0.93973865782335742</v>
      </c>
      <c r="AJ224" s="186" cm="1">
        <f t="array" ref="AJ224">IF(AJ$218=-1,AK224,IF(AJ$218=99,AI224,IF(AJ$218=0,INDEX($E191:$M191,0,AJ$216),(INDEX($E191:$M191,0,AJ$218+1)-INDEX($E191:$M191,0,AJ$218))/(INDEX($E$185:$M$185,0,AJ$218+1)-INDEX($E$185:$M$185,0,AJ$218))+AI224)))</f>
        <v>0.9919934034671678</v>
      </c>
      <c r="AK224" s="186" cm="1">
        <f t="array" ref="AK224">IF(AK$218=-1,AL224,IF(AK$218=99,AJ224,IF(AK$218=0,INDEX($E191:$M191,0,AK$216),(INDEX($E191:$M191,0,AK$218+1)-INDEX($E191:$M191,0,AK$218))/(INDEX($E$185:$M$185,0,AK$218+1)-INDEX($E$185:$M$185,0,AK$218))+AJ224)))</f>
        <v>1.0442481491109781</v>
      </c>
      <c r="AL224" s="186" cm="1">
        <f t="array" ref="AL224">IF(AL$218=-1,AM224,IF(AL$218=99,AK224,IF(AL$218=0,INDEX($E191:$M191,0,AL$216),(INDEX($E191:$M191,0,AL$218+1)-INDEX($E191:$M191,0,AL$218))/(INDEX($E$185:$M$185,0,AL$218+1)-INDEX($E$185:$M$185,0,AL$218))+AK224)))</f>
        <v>1.0965028947547883</v>
      </c>
      <c r="AM224" s="299">
        <f t="shared" si="605"/>
        <v>1.3370385605467758</v>
      </c>
      <c r="AN224" s="186" cm="1">
        <f t="array" ref="AN224">IF(AN$218=-1,AO224,IF(AN$218=99,AM224,IF(AN$218=0,INDEX($E191:$M191,0,AN$216),(INDEX($E191:$M191,0,AN$218+1)-INDEX($E191:$M191,0,AN$218))/(INDEX($E$185:$M$185,0,AN$218+1)-INDEX($E$185:$M$185,0,AN$218))+AM224)))</f>
        <v>1.5775742263387633</v>
      </c>
      <c r="AO224" s="186" cm="1">
        <f t="array" ref="AO224">IF(AO$218=-1,AP224,IF(AO$218=99,AN224,IF(AO$218=0,INDEX($E191:$M191,0,AO$216),(INDEX($E191:$M191,0,AO$218+1)-INDEX($E191:$M191,0,AO$218))/(INDEX($E$185:$M$185,0,AO$218+1)-INDEX($E$185:$M$185,0,AO$218))+AN224)))</f>
        <v>1.5775742263387633</v>
      </c>
      <c r="AP224" s="186" cm="1">
        <f t="array" ref="AP224">IF(AP$218=-1,#REF!,IF(AP$218=99,AO224,IF(AP$218=0,INDEX($E191:$M191,0,AP$216),(INDEX($E191:$M191,0,AP$218+1)-INDEX($E191:$M191,0,AP$218))/(INDEX($E$185:$M$185,0,AP$218+1)-INDEX($E$185:$M$185,0,AP$218))+AO224)))</f>
        <v>1.5775742263387633</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8.967720358741504</v>
      </c>
      <c r="S225" s="186" cm="1">
        <f t="array" ref="S225">IF(S$218=-1,T225,IF(S$218=99,R225,IF(S$218=0,INDEX($E192:$M192,0,S$216),(INDEX($E192:$M192,0,S$218+1)-INDEX($E192:$M192,0,S$218))/(INDEX($E$185:$M$185,0,S$218+1)-INDEX($E$185:$M$185,0,S$218))+R225)))</f>
        <v>9.167861839828495</v>
      </c>
      <c r="T225" s="186" cm="1">
        <f t="array" ref="T225">IF(T$218=-1,U225,IF(T$218=99,S225,IF(T$218=0,INDEX($E192:$M192,0,T$216),(INDEX($E192:$M192,0,T$218+1)-INDEX($E192:$M192,0,T$218))/(INDEX($E$185:$M$185,0,T$218+1)-INDEX($E$185:$M$185,0,T$218))+S225)))</f>
        <v>9.2078749796470856</v>
      </c>
      <c r="U225" s="186" cm="1">
        <f t="array" ref="U225">IF(U$218=-1,V225,IF(U$218=99,T225,IF(U$218=0,INDEX($E192:$M192,0,U$216),(INDEX($E192:$M192,0,U$218+1)-INDEX($E192:$M192,0,U$218))/(INDEX($E$185:$M$185,0,U$218+1)-INDEX($E$185:$M$185,0,U$218))+T225)))</f>
        <v>9.2478881194656761</v>
      </c>
      <c r="V225" s="186" cm="1">
        <f t="array" ref="V225">IF(V$218=-1,W225,IF(V$218=99,U225,IF(V$218=0,INDEX($E192:$M192,0,V$216),(INDEX($E192:$M192,0,V$218+1)-INDEX($E192:$M192,0,V$218))/(INDEX($E$185:$M$185,0,V$218+1)-INDEX($E$185:$M$185,0,V$218))+U225)))</f>
        <v>9.2879012592842667</v>
      </c>
      <c r="W225" s="186" cm="1">
        <f t="array" ref="W225">IF(W$218=-1,X225,IF(W$218=99,V225,IF(W$218=0,INDEX($E192:$M192,0,W$216),(INDEX($E192:$M192,0,W$218+1)-INDEX($E192:$M192,0,W$218))/(INDEX($E$185:$M$185,0,W$218+1)-INDEX($E$185:$M$185,0,W$218))+V225)))</f>
        <v>9.3279143991028572</v>
      </c>
      <c r="X225" s="186" cm="1">
        <f t="array" ref="X225">IF(X$218=-1,Y225,IF(X$218=99,W225,IF(X$218=0,INDEX($E192:$M192,0,X$216),(INDEX($E192:$M192,0,X$218+1)-INDEX($E192:$M192,0,X$218))/(INDEX($E$185:$M$185,0,X$218+1)-INDEX($E$185:$M$185,0,X$218))+W225)))</f>
        <v>9.3679275389214478</v>
      </c>
      <c r="Y225" s="186" cm="1">
        <f t="array" ref="Y225">IF(Y$218=-1,Z225,IF(Y$218=99,X225,IF(Y$218=0,INDEX($E192:$M192,0,Y$216),(INDEX($E192:$M192,0,Y$218+1)-INDEX($E192:$M192,0,Y$218))/(INDEX($E$185:$M$185,0,Y$218+1)-INDEX($E$185:$M$185,0,Y$218))+X225)))</f>
        <v>9.4079406787400384</v>
      </c>
      <c r="Z225" s="186" cm="1">
        <f t="array" ref="Z225">IF(Z$218=-1,AA225,IF(Z$218=99,Y225,IF(Z$218=0,INDEX($E192:$M192,0,Z$216),(INDEX($E192:$M192,0,Z$218+1)-INDEX($E192:$M192,0,Z$218))/(INDEX($E$185:$M$185,0,Z$218+1)-INDEX($E$185:$M$185,0,Z$218))+Y225)))</f>
        <v>9.4479538185586289</v>
      </c>
      <c r="AA225" s="186" cm="1">
        <f t="array" ref="AA225">IF(AA$218=-1,AB225,IF(AA$218=99,Z225,IF(AA$218=0,INDEX($E192:$M192,0,AA$216),(INDEX($E192:$M192,0,AA$218+1)-INDEX($E192:$M192,0,AA$218))/(INDEX($E$185:$M$185,0,AA$218+1)-INDEX($E$185:$M$185,0,AA$218))+Z225)))</f>
        <v>9.4879669583772195</v>
      </c>
      <c r="AB225" s="186" cm="1">
        <f t="array" ref="AB225">IF(AB$218=-1,AC225,IF(AB$218=99,AA225,IF(AB$218=0,INDEX($E192:$M192,0,AB$216),(INDEX($E192:$M192,0,AB$218+1)-INDEX($E192:$M192,0,AB$218))/(INDEX($E$185:$M$185,0,AB$218+1)-INDEX($E$185:$M$185,0,AB$218))+AA225)))</f>
        <v>9.52798009819581</v>
      </c>
      <c r="AC225" s="186" cm="1">
        <f t="array" ref="AC225">IF(AC$218=-1,AD225,IF(AC$218=99,AB225,IF(AC$218=0,INDEX($E192:$M192,0,AC$216),(INDEX($E192:$M192,0,AC$218+1)-INDEX($E192:$M192,0,AC$218))/(INDEX($E$185:$M$185,0,AC$218+1)-INDEX($E$185:$M$185,0,AC$218))+AB225)))</f>
        <v>9.482619118859521</v>
      </c>
      <c r="AD225" s="186" cm="1">
        <f t="array" ref="AD225">IF(AD$218=-1,AE225,IF(AD$218=99,AC225,IF(AD$218=0,INDEX($E192:$M192,0,AD$216),(INDEX($E192:$M192,0,AD$218+1)-INDEX($E192:$M192,0,AD$218))/(INDEX($E$185:$M$185,0,AD$218+1)-INDEX($E$185:$M$185,0,AD$218))+AC225)))</f>
        <v>9.437258139523232</v>
      </c>
      <c r="AE225" s="186" cm="1">
        <f t="array" ref="AE225">IF(AE$218=-1,AF225,IF(AE$218=99,AD225,IF(AE$218=0,INDEX($E192:$M192,0,AE$216),(INDEX($E192:$M192,0,AE$218+1)-INDEX($E192:$M192,0,AE$218))/(INDEX($E$185:$M$185,0,AE$218+1)-INDEX($E$185:$M$185,0,AE$218))+AD225)))</f>
        <v>9.391897160186943</v>
      </c>
      <c r="AF225" s="186" cm="1">
        <f t="array" ref="AF225">IF(AF$218=-1,AG225,IF(AF$218=99,AE225,IF(AF$218=0,INDEX($E192:$M192,0,AF$216),(INDEX($E192:$M192,0,AF$218+1)-INDEX($E192:$M192,0,AF$218))/(INDEX($E$185:$M$185,0,AF$218+1)-INDEX($E$185:$M$185,0,AF$218))+AE225)))</f>
        <v>9.346536180850654</v>
      </c>
      <c r="AG225" s="186" cm="1">
        <f t="array" ref="AG225">IF(AG$218=-1,AH225,IF(AG$218=99,AF225,IF(AG$218=0,INDEX($E192:$M192,0,AG$216),(INDEX($E192:$M192,0,AG$218+1)-INDEX($E192:$M192,0,AG$218))/(INDEX($E$185:$M$185,0,AG$218+1)-INDEX($E$185:$M$185,0,AG$218))+AF225)))</f>
        <v>9.3011752015143649</v>
      </c>
      <c r="AH225" s="186" cm="1">
        <f t="array" ref="AH225">IF(AH$218=-1,AI225,IF(AH$218=99,AG225,IF(AH$218=0,INDEX($E192:$M192,0,AH$216),(INDEX($E192:$M192,0,AH$218+1)-INDEX($E192:$M192,0,AH$218))/(INDEX($E$185:$M$185,0,AH$218+1)-INDEX($E$185:$M$185,0,AH$218))+AG225)))</f>
        <v>9.2558142221780759</v>
      </c>
      <c r="AI225" s="186" cm="1">
        <f t="array" ref="AI225">IF(AI$218=-1,AJ225,IF(AI$218=99,AH225,IF(AI$218=0,INDEX($E192:$M192,0,AI$216),(INDEX($E192:$M192,0,AI$218+1)-INDEX($E192:$M192,0,AI$218))/(INDEX($E$185:$M$185,0,AI$218+1)-INDEX($E$185:$M$185,0,AI$218))+AH225)))</f>
        <v>9.2104532428417869</v>
      </c>
      <c r="AJ225" s="186" cm="1">
        <f t="array" ref="AJ225">IF(AJ$218=-1,AK225,IF(AJ$218=99,AI225,IF(AJ$218=0,INDEX($E192:$M192,0,AJ$216),(INDEX($E192:$M192,0,AJ$218+1)-INDEX($E192:$M192,0,AJ$218))/(INDEX($E$185:$M$185,0,AJ$218+1)-INDEX($E$185:$M$185,0,AJ$218))+AI225)))</f>
        <v>9.1650922635054979</v>
      </c>
      <c r="AK225" s="186" cm="1">
        <f t="array" ref="AK225">IF(AK$218=-1,AL225,IF(AK$218=99,AJ225,IF(AK$218=0,INDEX($E192:$M192,0,AK$216),(INDEX($E192:$M192,0,AK$218+1)-INDEX($E192:$M192,0,AK$218))/(INDEX($E$185:$M$185,0,AK$218+1)-INDEX($E$185:$M$185,0,AK$218))+AJ225)))</f>
        <v>9.1197312841692089</v>
      </c>
      <c r="AL225" s="186" cm="1">
        <f t="array" ref="AL225">IF(AL$218=-1,AM225,IF(AL$218=99,AK225,IF(AL$218=0,INDEX($E192:$M192,0,AL$216),(INDEX($E192:$M192,0,AL$218+1)-INDEX($E192:$M192,0,AL$218))/(INDEX($E$185:$M$185,0,AL$218+1)-INDEX($E$185:$M$185,0,AL$218))+AK225)))</f>
        <v>9.0743703048329198</v>
      </c>
      <c r="AM225" s="299">
        <f t="shared" si="605"/>
        <v>8.7046656460417413</v>
      </c>
      <c r="AN225" s="186" cm="1">
        <f t="array" ref="AN225">IF(AN$218=-1,AO225,IF(AN$218=99,AM225,IF(AN$218=0,INDEX($E192:$M192,0,AN$216),(INDEX($E192:$M192,0,AN$218+1)-INDEX($E192:$M192,0,AN$218))/(INDEX($E$185:$M$185,0,AN$218+1)-INDEX($E$185:$M$185,0,AN$218))+AM225)))</f>
        <v>8.3349609872505628</v>
      </c>
      <c r="AO225" s="186" cm="1">
        <f t="array" ref="AO225">IF(AO$218=-1,AP225,IF(AO$218=99,AN225,IF(AO$218=0,INDEX($E192:$M192,0,AO$216),(INDEX($E192:$M192,0,AO$218+1)-INDEX($E192:$M192,0,AO$218))/(INDEX($E$185:$M$185,0,AO$218+1)-INDEX($E$185:$M$185,0,AO$218))+AN225)))</f>
        <v>8.3349609872505628</v>
      </c>
      <c r="AP225" s="186" cm="1">
        <f t="array" ref="AP225">IF(AP$218=-1,#REF!,IF(AP$218=99,AO225,IF(AP$218=0,INDEX($E192:$M192,0,AP$216),(INDEX($E192:$M192,0,AP$218+1)-INDEX($E192:$M192,0,AP$218))/(INDEX($E$185:$M$185,0,AP$218+1)-INDEX($E$185:$M$185,0,AP$218))+AO225)))</f>
        <v>8.3349609872505628</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0.64257947683872407</v>
      </c>
      <c r="S226" s="186" cm="1">
        <f t="array" ref="S226">IF(S$218=-1,T226,IF(S$218=99,R226,IF(S$218=0,INDEX($E193:$M193,0,S$216),(INDEX($E193:$M193,0,S$218+1)-INDEX($E193:$M193,0,S$218))/(INDEX($E$185:$M$185,0,S$218+1)-INDEX($E$185:$M$185,0,S$218))+R226)))</f>
        <v>0.63008463190350783</v>
      </c>
      <c r="T226" s="186" cm="1">
        <f t="array" ref="T226">IF(T$218=-1,U226,IF(T$218=99,S226,IF(T$218=0,INDEX($E193:$M193,0,T$216),(INDEX($E193:$M193,0,T$218+1)-INDEX($E193:$M193,0,T$218))/(INDEX($E$185:$M$185,0,T$218+1)-INDEX($E$185:$M$185,0,T$218))+S226)))</f>
        <v>0.64570558584908622</v>
      </c>
      <c r="U226" s="186" cm="1">
        <f t="array" ref="U226">IF(U$218=-1,V226,IF(U$218=99,T226,IF(U$218=0,INDEX($E193:$M193,0,U$216),(INDEX($E193:$M193,0,U$218+1)-INDEX($E193:$M193,0,U$218))/(INDEX($E$185:$M$185,0,U$218+1)-INDEX($E$185:$M$185,0,U$218))+T226)))</f>
        <v>0.6613265397946646</v>
      </c>
      <c r="V226" s="186" cm="1">
        <f t="array" ref="V226">IF(V$218=-1,W226,IF(V$218=99,U226,IF(V$218=0,INDEX($E193:$M193,0,V$216),(INDEX($E193:$M193,0,V$218+1)-INDEX($E193:$M193,0,V$218))/(INDEX($E$185:$M$185,0,V$218+1)-INDEX($E$185:$M$185,0,V$218))+U226)))</f>
        <v>0.67694749374024299</v>
      </c>
      <c r="W226" s="186" cm="1">
        <f t="array" ref="W226">IF(W$218=-1,X226,IF(W$218=99,V226,IF(W$218=0,INDEX($E193:$M193,0,W$216),(INDEX($E193:$M193,0,W$218+1)-INDEX($E193:$M193,0,W$218))/(INDEX($E$185:$M$185,0,W$218+1)-INDEX($E$185:$M$185,0,W$218))+V226)))</f>
        <v>0.69256844768582138</v>
      </c>
      <c r="X226" s="186" cm="1">
        <f t="array" ref="X226">IF(X$218=-1,Y226,IF(X$218=99,W226,IF(X$218=0,INDEX($E193:$M193,0,X$216),(INDEX($E193:$M193,0,X$218+1)-INDEX($E193:$M193,0,X$218))/(INDEX($E$185:$M$185,0,X$218+1)-INDEX($E$185:$M$185,0,X$218))+W226)))</f>
        <v>0.70818940163139976</v>
      </c>
      <c r="Y226" s="186" cm="1">
        <f t="array" ref="Y226">IF(Y$218=-1,Z226,IF(Y$218=99,X226,IF(Y$218=0,INDEX($E193:$M193,0,Y$216),(INDEX($E193:$M193,0,Y$218+1)-INDEX($E193:$M193,0,Y$218))/(INDEX($E$185:$M$185,0,Y$218+1)-INDEX($E$185:$M$185,0,Y$218))+X226)))</f>
        <v>0.72381035557697815</v>
      </c>
      <c r="Z226" s="186" cm="1">
        <f t="array" ref="Z226">IF(Z$218=-1,AA226,IF(Z$218=99,Y226,IF(Z$218=0,INDEX($E193:$M193,0,Z$216),(INDEX($E193:$M193,0,Z$218+1)-INDEX($E193:$M193,0,Z$218))/(INDEX($E$185:$M$185,0,Z$218+1)-INDEX($E$185:$M$185,0,Z$218))+Y226)))</f>
        <v>0.73943130952255653</v>
      </c>
      <c r="AA226" s="186" cm="1">
        <f t="array" ref="AA226">IF(AA$218=-1,AB226,IF(AA$218=99,Z226,IF(AA$218=0,INDEX($E193:$M193,0,AA$216),(INDEX($E193:$M193,0,AA$218+1)-INDEX($E193:$M193,0,AA$218))/(INDEX($E$185:$M$185,0,AA$218+1)-INDEX($E$185:$M$185,0,AA$218))+Z226)))</f>
        <v>0.75505226346813492</v>
      </c>
      <c r="AB226" s="186" cm="1">
        <f t="array" ref="AB226">IF(AB$218=-1,AC226,IF(AB$218=99,AA226,IF(AB$218=0,INDEX($E193:$M193,0,AB$216),(INDEX($E193:$M193,0,AB$218+1)-INDEX($E193:$M193,0,AB$218))/(INDEX($E$185:$M$185,0,AB$218+1)-INDEX($E$185:$M$185,0,AB$218))+AA226)))</f>
        <v>0.77067321741371364</v>
      </c>
      <c r="AC226" s="186" cm="1">
        <f t="array" ref="AC226">IF(AC$218=-1,AD226,IF(AC$218=99,AB226,IF(AC$218=0,INDEX($E193:$M193,0,AC$216),(INDEX($E193:$M193,0,AC$218+1)-INDEX($E193:$M193,0,AC$218))/(INDEX($E$185:$M$185,0,AC$218+1)-INDEX($E$185:$M$185,0,AC$218))+AB226)))</f>
        <v>0.7946386718535432</v>
      </c>
      <c r="AD226" s="186" cm="1">
        <f t="array" ref="AD226">IF(AD$218=-1,AE226,IF(AD$218=99,AC226,IF(AD$218=0,INDEX($E193:$M193,0,AD$216),(INDEX($E193:$M193,0,AD$218+1)-INDEX($E193:$M193,0,AD$218))/(INDEX($E$185:$M$185,0,AD$218+1)-INDEX($E$185:$M$185,0,AD$218))+AC226)))</f>
        <v>0.81860412629337276</v>
      </c>
      <c r="AE226" s="186" cm="1">
        <f t="array" ref="AE226">IF(AE$218=-1,AF226,IF(AE$218=99,AD226,IF(AE$218=0,INDEX($E193:$M193,0,AE$216),(INDEX($E193:$M193,0,AE$218+1)-INDEX($E193:$M193,0,AE$218))/(INDEX($E$185:$M$185,0,AE$218+1)-INDEX($E$185:$M$185,0,AE$218))+AD226)))</f>
        <v>0.84256958073320232</v>
      </c>
      <c r="AF226" s="186" cm="1">
        <f t="array" ref="AF226">IF(AF$218=-1,AG226,IF(AF$218=99,AE226,IF(AF$218=0,INDEX($E193:$M193,0,AF$216),(INDEX($E193:$M193,0,AF$218+1)-INDEX($E193:$M193,0,AF$218))/(INDEX($E$185:$M$185,0,AF$218+1)-INDEX($E$185:$M$185,0,AF$218))+AE226)))</f>
        <v>0.86653503517303188</v>
      </c>
      <c r="AG226" s="186" cm="1">
        <f t="array" ref="AG226">IF(AG$218=-1,AH226,IF(AG$218=99,AF226,IF(AG$218=0,INDEX($E193:$M193,0,AG$216),(INDEX($E193:$M193,0,AG$218+1)-INDEX($E193:$M193,0,AG$218))/(INDEX($E$185:$M$185,0,AG$218+1)-INDEX($E$185:$M$185,0,AG$218))+AF226)))</f>
        <v>0.89050048961286143</v>
      </c>
      <c r="AH226" s="186" cm="1">
        <f t="array" ref="AH226">IF(AH$218=-1,AI226,IF(AH$218=99,AG226,IF(AH$218=0,INDEX($E193:$M193,0,AH$216),(INDEX($E193:$M193,0,AH$218+1)-INDEX($E193:$M193,0,AH$218))/(INDEX($E$185:$M$185,0,AH$218+1)-INDEX($E$185:$M$185,0,AH$218))+AG226)))</f>
        <v>0.91446594405269099</v>
      </c>
      <c r="AI226" s="186" cm="1">
        <f t="array" ref="AI226">IF(AI$218=-1,AJ226,IF(AI$218=99,AH226,IF(AI$218=0,INDEX($E193:$M193,0,AI$216),(INDEX($E193:$M193,0,AI$218+1)-INDEX($E193:$M193,0,AI$218))/(INDEX($E$185:$M$185,0,AI$218+1)-INDEX($E$185:$M$185,0,AI$218))+AH226)))</f>
        <v>0.93843139849252055</v>
      </c>
      <c r="AJ226" s="186" cm="1">
        <f t="array" ref="AJ226">IF(AJ$218=-1,AK226,IF(AJ$218=99,AI226,IF(AJ$218=0,INDEX($E193:$M193,0,AJ$216),(INDEX($E193:$M193,0,AJ$218+1)-INDEX($E193:$M193,0,AJ$218))/(INDEX($E$185:$M$185,0,AJ$218+1)-INDEX($E$185:$M$185,0,AJ$218))+AI226)))</f>
        <v>0.96239685293235011</v>
      </c>
      <c r="AK226" s="186" cm="1">
        <f t="array" ref="AK226">IF(AK$218=-1,AL226,IF(AK$218=99,AJ226,IF(AK$218=0,INDEX($E193:$M193,0,AK$216),(INDEX($E193:$M193,0,AK$218+1)-INDEX($E193:$M193,0,AK$218))/(INDEX($E$185:$M$185,0,AK$218+1)-INDEX($E$185:$M$185,0,AK$218))+AJ226)))</f>
        <v>0.98636230737217967</v>
      </c>
      <c r="AL226" s="186" cm="1">
        <f t="array" ref="AL226">IF(AL$218=-1,AM226,IF(AL$218=99,AK226,IF(AL$218=0,INDEX($E193:$M193,0,AL$216),(INDEX($E193:$M193,0,AL$218+1)-INDEX($E193:$M193,0,AL$218))/(INDEX($E$185:$M$185,0,AL$218+1)-INDEX($E$185:$M$185,0,AL$218))+AK226)))</f>
        <v>1.0103277618120092</v>
      </c>
      <c r="AM226" s="299">
        <f t="shared" si="605"/>
        <v>1.1247751860688635</v>
      </c>
      <c r="AN226" s="186" cm="1">
        <f t="array" ref="AN226">IF(AN$218=-1,AO226,IF(AN$218=99,AM226,IF(AN$218=0,INDEX($E193:$M193,0,AN$216),(INDEX($E193:$M193,0,AN$218+1)-INDEX($E193:$M193,0,AN$218))/(INDEX($E$185:$M$185,0,AN$218+1)-INDEX($E$185:$M$185,0,AN$218))+AM226)))</f>
        <v>1.2392226103257178</v>
      </c>
      <c r="AO226" s="186" cm="1">
        <f t="array" ref="AO226">IF(AO$218=-1,AP226,IF(AO$218=99,AN226,IF(AO$218=0,INDEX($E193:$M193,0,AO$216),(INDEX($E193:$M193,0,AO$218+1)-INDEX($E193:$M193,0,AO$218))/(INDEX($E$185:$M$185,0,AO$218+1)-INDEX($E$185:$M$185,0,AO$218))+AN226)))</f>
        <v>1.2392226103257178</v>
      </c>
      <c r="AP226" s="186" cm="1">
        <f t="array" ref="AP226">IF(AP$218=-1,#REF!,IF(AP$218=99,AO226,IF(AP$218=0,INDEX($E193:$M193,0,AP$216),(INDEX($E193:$M193,0,AP$218+1)-INDEX($E193:$M193,0,AP$218))/(INDEX($E$185:$M$185,0,AP$218+1)-INDEX($E$185:$M$185,0,AP$218))+AO226)))</f>
        <v>1.2392226103257178</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109.25124523163252</v>
      </c>
      <c r="T233" s="186" cm="1">
        <f t="array" ref="T233">IF(U$231=-1,U233,IF(U$231=99,S233,IF(U$231=0,INDEX($E161:$M161,0,U$229),(INDEX($E161:$M161,0,U$231+1)-INDEX($E161:$M161,0,U$231))/(INDEX($E$160:$M$160,0,U$231+1)-INDEX($E$160:$M$160,0,U$231))+S233)))</f>
        <v>100.72661731124099</v>
      </c>
      <c r="U233" s="186" cm="1">
        <f t="array" ref="U233">IF(V$231=-1,V233,IF(V$231=99,T233,IF(V$231=0,INDEX($E161:$M161,0,V$229),(INDEX($E161:$M161,0,V$231+1)-INDEX($E161:$M161,0,V$231))/(INDEX($E$160:$M$160,0,V$231+1)-INDEX($E$160:$M$160,0,V$231))+T233)))</f>
        <v>92.201989390849448</v>
      </c>
      <c r="V233" s="186" cm="1">
        <f t="array" ref="V233">IF(W$231=-1,W233,IF(W$231=99,U233,IF(W$231=0,INDEX($E161:$M161,0,W$229),(INDEX($E161:$M161,0,W$231+1)-INDEX($E161:$M161,0,W$231))/(INDEX($E$160:$M$160,0,W$231+1)-INDEX($E$160:$M$160,0,W$231))+U233)))</f>
        <v>83.67736147045791</v>
      </c>
      <c r="W233" s="186" cm="1">
        <f t="array" ref="W233">IF(X$231=-1,X233,IF(X$231=99,V233,IF(X$231=0,INDEX($E161:$M161,0,X$229),(INDEX($E161:$M161,0,X$231+1)-INDEX($E161:$M161,0,X$231))/(INDEX($E$160:$M$160,0,X$231+1)-INDEX($E$160:$M$160,0,X$231))+V233)))</f>
        <v>75.152733550066372</v>
      </c>
      <c r="X233" s="186" cm="1">
        <f t="array" ref="X233">IF(Y$231=-1,Y233,IF(Y$231=99,W233,IF(Y$231=0,INDEX($E161:$M161,0,Y$229),(INDEX($E161:$M161,0,Y$231+1)-INDEX($E161:$M161,0,Y$231))/(INDEX($E$160:$M$160,0,Y$231+1)-INDEX($E$160:$M$160,0,Y$231))+W233)))</f>
        <v>66.628105629674835</v>
      </c>
      <c r="Y233" s="186" cm="1">
        <f t="array" ref="Y233">IF(Z$231=-1,Z233,IF(Z$231=99,X233,IF(Z$231=0,INDEX($E161:$M161,0,Z$229),(INDEX($E161:$M161,0,Z$231+1)-INDEX($E161:$M161,0,Z$231))/(INDEX($E$160:$M$160,0,Z$231+1)-INDEX($E$160:$M$160,0,Z$231))+X233)))</f>
        <v>58.103477709283297</v>
      </c>
      <c r="Z233" s="186" cm="1">
        <f t="array" ref="Z233">IF(AA$231=-1,AA233,IF(AA$231=99,Y233,IF(AA$231=0,INDEX($E161:$M161,0,AA$229),(INDEX($E161:$M161,0,AA$231+1)-INDEX($E161:$M161,0,AA$231))/(INDEX($E$160:$M$160,0,AA$231+1)-INDEX($E$160:$M$160,0,AA$231))+Y233)))</f>
        <v>49.578849788891759</v>
      </c>
      <c r="AA233" s="186" cm="1">
        <f t="array" ref="AA233">IF(AB$231=-1,AB233,IF(AB$231=99,Z233,IF(AB$231=0,INDEX($E161:$M161,0,AB$229),(INDEX($E161:$M161,0,AB$231+1)-INDEX($E161:$M161,0,AB$231))/(INDEX($E$160:$M$160,0,AB$231+1)-INDEX($E$160:$M$160,0,AB$231))+Z233)))</f>
        <v>41.054221868500221</v>
      </c>
      <c r="AB233" s="186" cm="1">
        <f t="array" ref="AB233">IF(AC$231=-1,AC233,IF(AC$231=99,AA233,IF(AC$231=0,INDEX($E161:$M161,0,AC$229),(INDEX($E161:$M161,0,AC$231+1)-INDEX($E161:$M161,0,AC$231))/(INDEX($E$160:$M$160,0,AC$231+1)-INDEX($E$160:$M$160,0,AC$231))+AA233)))</f>
        <v>109.25124523163252</v>
      </c>
      <c r="AC233" s="186" cm="1">
        <f t="array" ref="AC233">IF(AD$231=-1,AD233,IF(AD$231=99,AB233,IF(AD$231=0,INDEX($E161:$M161,0,AD$229),(INDEX($E161:$M161,0,AD$231+1)-INDEX($E161:$M161,0,AD$231))/(INDEX($E$160:$M$160,0,AD$231+1)-INDEX($E$160:$M$160,0,AD$231))+AB233)))</f>
        <v>107.45725675204515</v>
      </c>
      <c r="AD233" s="186" cm="1">
        <f t="array" ref="AD233">IF(AE$231=-1,AE233,IF(AE$231=99,AC233,IF(AE$231=0,INDEX($E161:$M161,0,AE$229),(INDEX($E161:$M161,0,AE$231+1)-INDEX($E161:$M161,0,AE$231))/(INDEX($E$160:$M$160,0,AE$231+1)-INDEX($E$160:$M$160,0,AE$231))+AC233)))</f>
        <v>105.66326827245778</v>
      </c>
      <c r="AE233" s="186" cm="1">
        <f t="array" ref="AE233">IF(AF$231=-1,AF233,IF(AF$231=99,AD233,IF(AF$231=0,INDEX($E161:$M161,0,AF$229),(INDEX($E161:$M161,0,AF$231+1)-INDEX($E161:$M161,0,AF$231))/(INDEX($E$160:$M$160,0,AF$231+1)-INDEX($E$160:$M$160,0,AF$231))+AD233)))</f>
        <v>103.86927979287042</v>
      </c>
      <c r="AF233" s="186" cm="1">
        <f t="array" ref="AF233">IF(AG$231=-1,AG233,IF(AG$231=99,AE233,IF(AG$231=0,INDEX($E161:$M161,0,AG$229),(INDEX($E161:$M161,0,AG$231+1)-INDEX($E161:$M161,0,AG$231))/(INDEX($E$160:$M$160,0,AG$231+1)-INDEX($E$160:$M$160,0,AG$231))+AE233)))</f>
        <v>102.07529131328305</v>
      </c>
      <c r="AG233" s="186" cm="1">
        <f t="array" ref="AG233">IF(AH$231=-1,AH233,IF(AH$231=99,AF233,IF(AH$231=0,INDEX($E161:$M161,0,AH$229),(INDEX($E161:$M161,0,AH$231+1)-INDEX($E161:$M161,0,AH$231))/(INDEX($E$160:$M$160,0,AH$231+1)-INDEX($E$160:$M$160,0,AH$231))+AF233)))</f>
        <v>100.28130283369568</v>
      </c>
      <c r="AH233" s="186" cm="1">
        <f t="array" ref="AH233">IF(AI$231=-1,AI233,IF(AI$231=99,AG233,IF(AI$231=0,INDEX($E161:$M161,0,AI$229),(INDEX($E161:$M161,0,AI$231+1)-INDEX($E161:$M161,0,AI$231))/(INDEX($E$160:$M$160,0,AI$231+1)-INDEX($E$160:$M$160,0,AI$231))+AG233)))</f>
        <v>98.487314354108307</v>
      </c>
      <c r="AI233" s="186" cm="1">
        <f t="array" ref="AI233">IF(AJ$231=-1,AJ233,IF(AJ$231=99,AH233,IF(AJ$231=0,INDEX($E161:$M161,0,AJ$229),(INDEX($E161:$M161,0,AJ$231+1)-INDEX($E161:$M161,0,AJ$231))/(INDEX($E$160:$M$160,0,AJ$231+1)-INDEX($E$160:$M$160,0,AJ$231))+AH233)))</f>
        <v>96.693325874520937</v>
      </c>
      <c r="AJ233" s="186" cm="1">
        <f t="array" ref="AJ233">IF(AK$231=-1,AK233,IF(AK$231=99,AI233,IF(AK$231=0,INDEX($E161:$M161,0,AK$229),(INDEX($E161:$M161,0,AK$231+1)-INDEX($E161:$M161,0,AK$231))/(INDEX($E$160:$M$160,0,AK$231+1)-INDEX($E$160:$M$160,0,AK$231))+AI233)))</f>
        <v>94.899337394933568</v>
      </c>
      <c r="AK233" s="186" cm="1">
        <f t="array" ref="AK233">IF(AL$231=-1,AL233,IF(AL$231=99,AJ233,IF(AL$231=0,INDEX($E161:$M161,0,AL$229),(INDEX($E161:$M161,0,AL$231+1)-INDEX($E161:$M161,0,AL$231))/(INDEX($E$160:$M$160,0,AL$231+1)-INDEX($E$160:$M$160,0,AL$231))+AJ233)))</f>
        <v>93.105348915346198</v>
      </c>
      <c r="AL233" s="186" cm="1">
        <f t="array" ref="AL233">IF(AM$231=-1,AM233,IF(AM$231=99,AK233,IF(AM$231=0,INDEX($E161:$M161,0,AM$229),(INDEX($E161:$M161,0,AM$231+1)-INDEX($E161:$M161,0,AM$231))/(INDEX($E$160:$M$160,0,AM$231+1)-INDEX($E$160:$M$160,0,AM$231))+AK233)))</f>
        <v>107.45725675204515</v>
      </c>
      <c r="AM233" s="186" cm="1">
        <f t="array" ref="AM233">IF(AN$231=-1,AN233,IF(AN$231=99,AL233,IF(AN$231=0,INDEX($E161:$M161,0,AN$229),(INDEX($E161:$M161,0,AN$231+1)-INDEX($E161:$M161,0,AN$231))/(INDEX($E$160:$M$160,0,AN$231+1)-INDEX($E$160:$M$160,0,AN$231))+AL233)))</f>
        <v>110.1273144830551</v>
      </c>
      <c r="AN233" s="186" cm="1">
        <f t="array" ref="AN233">IF(AO$231=-1,AO233,IF(AO$231=99,AM233,IF(AO$231=0,INDEX($E161:$M161,0,AO$229),(INDEX($E161:$M161,0,AO$231+1)-INDEX($E161:$M161,0,AO$231))/(INDEX($E$160:$M$160,0,AO$231+1)-INDEX($E$160:$M$160,0,AO$231))+AM233)))</f>
        <v>112.79737221406505</v>
      </c>
      <c r="AO233" s="186" cm="1">
        <f t="array" ref="AO233">IF(AP$231=-1,AP233,IF(AP$231=99,AN233,IF(AP$231=0,INDEX($E161:$M161,0,AP$229),(INDEX($E161:$M161,0,AP$231+1)-INDEX($E161:$M161,0,AP$231))/(INDEX($E$160:$M$160,0,AP$231+1)-INDEX($E$160:$M$160,0,AP$231))+AN233)))</f>
        <v>115.467429945075</v>
      </c>
      <c r="AP233" s="186" cm="1">
        <f t="array" ref="AP233">IF(AQ$231=-1,AQ233,IF(AQ$231=99,AO233,IF(AQ$231=0,INDEX($E161:$M161,0,AQ$229),(INDEX($E161:$M161,0,AQ$231+1)-INDEX($E161:$M161,0,AQ$231))/(INDEX($E$160:$M$160,0,AQ$231+1)-INDEX($E$160:$M$160,0,AQ$231))+AO233)))</f>
        <v>118.13748767608494</v>
      </c>
      <c r="AQ233" s="186" cm="1">
        <f t="array" ref="AQ233">IF(AR$231=-1,AR233,IF(AR$231=99,AP233,IF(AR$231=0,INDEX($E161:$M161,0,AR$229),(INDEX($E161:$M161,0,AR$231+1)-INDEX($E161:$M161,0,AR$231))/(INDEX($E$160:$M$160,0,AR$231+1)-INDEX($E$160:$M$160,0,AR$231))+AP233)))</f>
        <v>120.80754540709489</v>
      </c>
      <c r="AR233" s="186" cm="1">
        <f t="array" ref="AR233">IF(AS$231=-1,AS233,IF(AS$231=99,AQ233,IF(AS$231=0,INDEX($E161:$M161,0,AS$229),(INDEX($E161:$M161,0,AS$231+1)-INDEX($E161:$M161,0,AS$231))/(INDEX($E$160:$M$160,0,AS$231+1)-INDEX($E$160:$M$160,0,AS$231))+AQ233)))</f>
        <v>123.47760313810484</v>
      </c>
      <c r="AS233" s="186" cm="1">
        <f t="array" ref="AS233">IF(AT$231=-1,AT233,IF(AT$231=99,AR233,IF(AT$231=0,INDEX($E161:$M161,0,AT$229),(INDEX($E161:$M161,0,AT$231+1)-INDEX($E161:$M161,0,AT$231))/(INDEX($E$160:$M$160,0,AT$231+1)-INDEX($E$160:$M$160,0,AT$231))+AR233)))</f>
        <v>126.14766086911479</v>
      </c>
      <c r="AT233" s="186" cm="1">
        <f t="array" ref="AT233">IF(AU$231=-1,AU233,IF(AU$231=99,AS233,IF(AU$231=0,INDEX($E161:$M161,0,AU$229),(INDEX($E161:$M161,0,AU$231+1)-INDEX($E161:$M161,0,AU$231))/(INDEX($E$160:$M$160,0,AU$231+1)-INDEX($E$160:$M$160,0,AU$231))+AS233)))</f>
        <v>128.81771860012472</v>
      </c>
      <c r="AU233" s="186" cm="1">
        <f t="array" ref="AU233">IF(AV$231=-1,AV233,IF(AV$231=99,AT233,IF(AV$231=0,INDEX($E161:$M161,0,AV$229),(INDEX($E161:$M161,0,AV$231+1)-INDEX($E161:$M161,0,AV$231))/(INDEX($E$160:$M$160,0,AV$231+1)-INDEX($E$160:$M$160,0,AV$231))+AT233)))</f>
        <v>131.48777633113465</v>
      </c>
      <c r="AV233" s="186" cm="1">
        <f t="array" ref="AV233">IF(AW$231=-1,AW233,IF(AW$231=99,AU233,IF(AW$231=0,INDEX($E161:$M161,0,AW$229),(INDEX($E161:$M161,0,AW$231+1)-INDEX($E161:$M161,0,AW$231))/(INDEX($E$160:$M$160,0,AW$231+1)-INDEX($E$160:$M$160,0,AW$231))+AU233)))</f>
        <v>131.48777633113465</v>
      </c>
      <c r="AW233" s="186" cm="1">
        <f t="array" ref="AW233">IF(AX$231=-1,AX233,IF(AX$231=99,AV233,IF(AX$231=0,INDEX($E161:$M161,0,AX$229),(INDEX($E161:$M161,0,AX$231+1)-INDEX($E161:$M161,0,AX$231))/(INDEX($E$160:$M$160,0,AX$231+1)-INDEX($E$160:$M$160,0,AX$231))+AV233)))</f>
        <v>131.48777633113465</v>
      </c>
      <c r="AX233" s="186" cm="1">
        <f t="array" ref="AX233">IF(AY$231=-1,AZ233,IF(AY$231=99,AW233,IF(AY$231=0,INDEX($E161:$M161,0,AY$229),(INDEX($E161:$M161,0,AY$231+1)-INDEX($E161:$M161,0,AY$231))/(INDEX($E$160:$M$160,0,AY$231+1)-INDEX($E$160:$M$160,0,AY$231))+AW233)))</f>
        <v>131.48777633113465</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23.215889611721916</v>
      </c>
      <c r="T234" s="186" cm="1">
        <f t="array" ref="T234">IF(U$231=-1,U234,IF(U$231=99,S234,IF(U$231=0,INDEX($E162:$M162,0,U$229),(INDEX($E162:$M162,0,U$231+1)-INDEX($E162:$M162,0,U$231))/(INDEX($E$160:$M$160,0,U$231+1)-INDEX($E$160:$M$160,0,U$231))+S234)))</f>
        <v>21.404406178638716</v>
      </c>
      <c r="U234" s="186" cm="1">
        <f t="array" ref="U234">IF(V$231=-1,V234,IF(V$231=99,T234,IF(V$231=0,INDEX($E162:$M162,0,V$229),(INDEX($E162:$M162,0,V$231+1)-INDEX($E162:$M162,0,V$231))/(INDEX($E$160:$M$160,0,V$231+1)-INDEX($E$160:$M$160,0,V$231))+T234)))</f>
        <v>19.592922745555516</v>
      </c>
      <c r="V234" s="186" cm="1">
        <f t="array" ref="V234">IF(W$231=-1,W234,IF(W$231=99,U234,IF(W$231=0,INDEX($E162:$M162,0,W$229),(INDEX($E162:$M162,0,W$231+1)-INDEX($E162:$M162,0,W$231))/(INDEX($E$160:$M$160,0,W$231+1)-INDEX($E$160:$M$160,0,W$231))+U234)))</f>
        <v>17.781439312472315</v>
      </c>
      <c r="W234" s="186" cm="1">
        <f t="array" ref="W234">IF(X$231=-1,X234,IF(X$231=99,V234,IF(X$231=0,INDEX($E162:$M162,0,X$229),(INDEX($E162:$M162,0,X$231+1)-INDEX($E162:$M162,0,X$231))/(INDEX($E$160:$M$160,0,X$231+1)-INDEX($E$160:$M$160,0,X$231))+V234)))</f>
        <v>15.969955879389115</v>
      </c>
      <c r="X234" s="186" cm="1">
        <f t="array" ref="X234">IF(Y$231=-1,Y234,IF(Y$231=99,W234,IF(Y$231=0,INDEX($E162:$M162,0,Y$229),(INDEX($E162:$M162,0,Y$231+1)-INDEX($E162:$M162,0,Y$231))/(INDEX($E$160:$M$160,0,Y$231+1)-INDEX($E$160:$M$160,0,Y$231))+W234)))</f>
        <v>14.158472446305915</v>
      </c>
      <c r="Y234" s="186" cm="1">
        <f t="array" ref="Y234">IF(Z$231=-1,Z234,IF(Z$231=99,X234,IF(Z$231=0,INDEX($E162:$M162,0,Z$229),(INDEX($E162:$M162,0,Z$231+1)-INDEX($E162:$M162,0,Z$231))/(INDEX($E$160:$M$160,0,Z$231+1)-INDEX($E$160:$M$160,0,Z$231))+X234)))</f>
        <v>12.346989013222714</v>
      </c>
      <c r="Z234" s="186" cm="1">
        <f t="array" ref="Z234">IF(AA$231=-1,AA234,IF(AA$231=99,Y234,IF(AA$231=0,INDEX($E162:$M162,0,AA$229),(INDEX($E162:$M162,0,AA$231+1)-INDEX($E162:$M162,0,AA$231))/(INDEX($E$160:$M$160,0,AA$231+1)-INDEX($E$160:$M$160,0,AA$231))+Y234)))</f>
        <v>10.535505580139514</v>
      </c>
      <c r="AA234" s="186" cm="1">
        <f t="array" ref="AA234">IF(AB$231=-1,AB234,IF(AB$231=99,Z234,IF(AB$231=0,INDEX($E162:$M162,0,AB$229),(INDEX($E162:$M162,0,AB$231+1)-INDEX($E162:$M162,0,AB$231))/(INDEX($E$160:$M$160,0,AB$231+1)-INDEX($E$160:$M$160,0,AB$231))+Z234)))</f>
        <v>8.7240221470563135</v>
      </c>
      <c r="AB234" s="186" cm="1">
        <f t="array" ref="AB234">IF(AC$231=-1,AC234,IF(AC$231=99,AA234,IF(AC$231=0,INDEX($E162:$M162,0,AC$229),(INDEX($E162:$M162,0,AC$231+1)-INDEX($E162:$M162,0,AC$231))/(INDEX($E$160:$M$160,0,AC$231+1)-INDEX($E$160:$M$160,0,AC$231))+AA234)))</f>
        <v>23.215889611721916</v>
      </c>
      <c r="AC234" s="186" cm="1">
        <f t="array" ref="AC234">IF(AD$231=-1,AD234,IF(AD$231=99,AB234,IF(AD$231=0,INDEX($E162:$M162,0,AD$229),(INDEX($E162:$M162,0,AD$231+1)-INDEX($E162:$M162,0,AD$231))/(INDEX($E$160:$M$160,0,AD$231+1)-INDEX($E$160:$M$160,0,AD$231))+AB234)))</f>
        <v>22.8346670598096</v>
      </c>
      <c r="AD234" s="186" cm="1">
        <f t="array" ref="AD234">IF(AE$231=-1,AE234,IF(AE$231=99,AC234,IF(AE$231=0,INDEX($E162:$M162,0,AE$229),(INDEX($E162:$M162,0,AE$231+1)-INDEX($E162:$M162,0,AE$231))/(INDEX($E$160:$M$160,0,AE$231+1)-INDEX($E$160:$M$160,0,AE$231))+AC234)))</f>
        <v>22.453444507897284</v>
      </c>
      <c r="AE234" s="186" cm="1">
        <f t="array" ref="AE234">IF(AF$231=-1,AF234,IF(AF$231=99,AD234,IF(AF$231=0,INDEX($E162:$M162,0,AF$229),(INDEX($E162:$M162,0,AF$231+1)-INDEX($E162:$M162,0,AF$231))/(INDEX($E$160:$M$160,0,AF$231+1)-INDEX($E$160:$M$160,0,AF$231))+AD234)))</f>
        <v>22.072221955984968</v>
      </c>
      <c r="AF234" s="186" cm="1">
        <f t="array" ref="AF234">IF(AG$231=-1,AG234,IF(AG$231=99,AE234,IF(AG$231=0,INDEX($E162:$M162,0,AG$229),(INDEX($E162:$M162,0,AG$231+1)-INDEX($E162:$M162,0,AG$231))/(INDEX($E$160:$M$160,0,AG$231+1)-INDEX($E$160:$M$160,0,AG$231))+AE234)))</f>
        <v>21.690999404072652</v>
      </c>
      <c r="AG234" s="186" cm="1">
        <f t="array" ref="AG234">IF(AH$231=-1,AH234,IF(AH$231=99,AF234,IF(AH$231=0,INDEX($E162:$M162,0,AH$229),(INDEX($E162:$M162,0,AH$231+1)-INDEX($E162:$M162,0,AH$231))/(INDEX($E$160:$M$160,0,AH$231+1)-INDEX($E$160:$M$160,0,AH$231))+AF234)))</f>
        <v>21.309776852160336</v>
      </c>
      <c r="AH234" s="186" cm="1">
        <f t="array" ref="AH234">IF(AI$231=-1,AI234,IF(AI$231=99,AG234,IF(AI$231=0,INDEX($E162:$M162,0,AI$229),(INDEX($E162:$M162,0,AI$231+1)-INDEX($E162:$M162,0,AI$231))/(INDEX($E$160:$M$160,0,AI$231+1)-INDEX($E$160:$M$160,0,AI$231))+AG234)))</f>
        <v>20.92855430024802</v>
      </c>
      <c r="AI234" s="186" cm="1">
        <f t="array" ref="AI234">IF(AJ$231=-1,AJ234,IF(AJ$231=99,AH234,IF(AJ$231=0,INDEX($E162:$M162,0,AJ$229),(INDEX($E162:$M162,0,AJ$231+1)-INDEX($E162:$M162,0,AJ$231))/(INDEX($E$160:$M$160,0,AJ$231+1)-INDEX($E$160:$M$160,0,AJ$231))+AH234)))</f>
        <v>20.547331748335704</v>
      </c>
      <c r="AJ234" s="186" cm="1">
        <f t="array" ref="AJ234">IF(AK$231=-1,AK234,IF(AK$231=99,AI234,IF(AK$231=0,INDEX($E162:$M162,0,AK$229),(INDEX($E162:$M162,0,AK$231+1)-INDEX($E162:$M162,0,AK$231))/(INDEX($E$160:$M$160,0,AK$231+1)-INDEX($E$160:$M$160,0,AK$231))+AI234)))</f>
        <v>20.166109196423388</v>
      </c>
      <c r="AK234" s="186" cm="1">
        <f t="array" ref="AK234">IF(AL$231=-1,AL234,IF(AL$231=99,AJ234,IF(AL$231=0,INDEX($E162:$M162,0,AL$229),(INDEX($E162:$M162,0,AL$231+1)-INDEX($E162:$M162,0,AL$231))/(INDEX($E$160:$M$160,0,AL$231+1)-INDEX($E$160:$M$160,0,AL$231))+AJ234)))</f>
        <v>19.784886644511072</v>
      </c>
      <c r="AL234" s="186" cm="1">
        <f t="array" ref="AL234">IF(AM$231=-1,AM234,IF(AM$231=99,AK234,IF(AM$231=0,INDEX($E162:$M162,0,AM$229),(INDEX($E162:$M162,0,AM$231+1)-INDEX($E162:$M162,0,AM$231))/(INDEX($E$160:$M$160,0,AM$231+1)-INDEX($E$160:$M$160,0,AM$231))+AK234)))</f>
        <v>22.8346670598096</v>
      </c>
      <c r="AM234" s="186" cm="1">
        <f t="array" ref="AM234">IF(AN$231=-1,AN234,IF(AN$231=99,AL234,IF(AN$231=0,INDEX($E162:$M162,0,AN$229),(INDEX($E162:$M162,0,AN$231+1)-INDEX($E162:$M162,0,AN$231))/(INDEX($E$160:$M$160,0,AN$231+1)-INDEX($E$160:$M$160,0,AN$231))+AL234)))</f>
        <v>23.402054327649214</v>
      </c>
      <c r="AN234" s="186" cm="1">
        <f t="array" ref="AN234">IF(AO$231=-1,AO234,IF(AO$231=99,AM234,IF(AO$231=0,INDEX($E162:$M162,0,AO$229),(INDEX($E162:$M162,0,AO$231+1)-INDEX($E162:$M162,0,AO$231))/(INDEX($E$160:$M$160,0,AO$231+1)-INDEX($E$160:$M$160,0,AO$231))+AM234)))</f>
        <v>23.969441595488828</v>
      </c>
      <c r="AO234" s="186" cm="1">
        <f t="array" ref="AO234">IF(AP$231=-1,AP234,IF(AP$231=99,AN234,IF(AP$231=0,INDEX($E162:$M162,0,AP$229),(INDEX($E162:$M162,0,AP$231+1)-INDEX($E162:$M162,0,AP$231))/(INDEX($E$160:$M$160,0,AP$231+1)-INDEX($E$160:$M$160,0,AP$231))+AN234)))</f>
        <v>24.536828863328441</v>
      </c>
      <c r="AP234" s="186" cm="1">
        <f t="array" ref="AP234">IF(AQ$231=-1,AQ234,IF(AQ$231=99,AO234,IF(AQ$231=0,INDEX($E162:$M162,0,AQ$229),(INDEX($E162:$M162,0,AQ$231+1)-INDEX($E162:$M162,0,AQ$231))/(INDEX($E$160:$M$160,0,AQ$231+1)-INDEX($E$160:$M$160,0,AQ$231))+AO234)))</f>
        <v>25.104216131168055</v>
      </c>
      <c r="AQ234" s="186" cm="1">
        <f t="array" ref="AQ234">IF(AR$231=-1,AR234,IF(AR$231=99,AP234,IF(AR$231=0,INDEX($E162:$M162,0,AR$229),(INDEX($E162:$M162,0,AR$231+1)-INDEX($E162:$M162,0,AR$231))/(INDEX($E$160:$M$160,0,AR$231+1)-INDEX($E$160:$M$160,0,AR$231))+AP234)))</f>
        <v>25.671603399007669</v>
      </c>
      <c r="AR234" s="186" cm="1">
        <f t="array" ref="AR234">IF(AS$231=-1,AS234,IF(AS$231=99,AQ234,IF(AS$231=0,INDEX($E162:$M162,0,AS$229),(INDEX($E162:$M162,0,AS$231+1)-INDEX($E162:$M162,0,AS$231))/(INDEX($E$160:$M$160,0,AS$231+1)-INDEX($E$160:$M$160,0,AS$231))+AQ234)))</f>
        <v>26.238990666847283</v>
      </c>
      <c r="AS234" s="186" cm="1">
        <f t="array" ref="AS234">IF(AT$231=-1,AT234,IF(AT$231=99,AR234,IF(AT$231=0,INDEX($E162:$M162,0,AT$229),(INDEX($E162:$M162,0,AT$231+1)-INDEX($E162:$M162,0,AT$231))/(INDEX($E$160:$M$160,0,AT$231+1)-INDEX($E$160:$M$160,0,AT$231))+AR234)))</f>
        <v>26.806377934686896</v>
      </c>
      <c r="AT234" s="186" cm="1">
        <f t="array" ref="AT234">IF(AU$231=-1,AU234,IF(AU$231=99,AS234,IF(AU$231=0,INDEX($E162:$M162,0,AU$229),(INDEX($E162:$M162,0,AU$231+1)-INDEX($E162:$M162,0,AU$231))/(INDEX($E$160:$M$160,0,AU$231+1)-INDEX($E$160:$M$160,0,AU$231))+AS234)))</f>
        <v>27.37376520252651</v>
      </c>
      <c r="AU234" s="186" cm="1">
        <f t="array" ref="AU234">IF(AV$231=-1,AV234,IF(AV$231=99,AT234,IF(AV$231=0,INDEX($E162:$M162,0,AV$229),(INDEX($E162:$M162,0,AV$231+1)-INDEX($E162:$M162,0,AV$231))/(INDEX($E$160:$M$160,0,AV$231+1)-INDEX($E$160:$M$160,0,AV$231))+AT234)))</f>
        <v>27.941152470366124</v>
      </c>
      <c r="AV234" s="186" cm="1">
        <f t="array" ref="AV234">IF(AW$231=-1,AW234,IF(AW$231=99,AU234,IF(AW$231=0,INDEX($E162:$M162,0,AW$229),(INDEX($E162:$M162,0,AW$231+1)-INDEX($E162:$M162,0,AW$231))/(INDEX($E$160:$M$160,0,AW$231+1)-INDEX($E$160:$M$160,0,AW$231))+AU234)))</f>
        <v>27.941152470366116</v>
      </c>
      <c r="AW234" s="186" cm="1">
        <f t="array" ref="AW234">IF(AX$231=-1,AX234,IF(AX$231=99,AV234,IF(AX$231=0,INDEX($E162:$M162,0,AX$229),(INDEX($E162:$M162,0,AX$231+1)-INDEX($E162:$M162,0,AX$231))/(INDEX($E$160:$M$160,0,AX$231+1)-INDEX($E$160:$M$160,0,AX$231))+AV234)))</f>
        <v>27.941152470366116</v>
      </c>
      <c r="AX234" s="186" cm="1">
        <f t="array" ref="AX234">IF(AY$231=-1,AZ234,IF(AY$231=99,AW234,IF(AY$231=0,INDEX($E162:$M162,0,AY$229),(INDEX($E162:$M162,0,AY$231+1)-INDEX($E162:$M162,0,AY$231))/(INDEX($E$160:$M$160,0,AY$231+1)-INDEX($E$160:$M$160,0,AY$231))+AW234)))</f>
        <v>27.941152470366116</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4.0969216961862198</v>
      </c>
      <c r="T235" s="186" cm="1">
        <f t="array" ref="T235">IF(U$231=-1,U235,IF(U$231=99,S235,IF(U$231=0,INDEX($E163:$M163,0,U$229),(INDEX($E163:$M163,0,U$231+1)-INDEX($E163:$M163,0,U$231))/(INDEX($E$160:$M$160,0,U$231+1)-INDEX($E$160:$M$160,0,U$231))+S235)))</f>
        <v>3.7772481491715375</v>
      </c>
      <c r="U235" s="186" cm="1">
        <f t="array" ref="U235">IF(V$231=-1,V235,IF(V$231=99,T235,IF(V$231=0,INDEX($E163:$M163,0,V$229),(INDEX($E163:$M163,0,V$231+1)-INDEX($E163:$M163,0,V$231))/(INDEX($E$160:$M$160,0,V$231+1)-INDEX($E$160:$M$160,0,V$231))+T235)))</f>
        <v>3.4575746021568552</v>
      </c>
      <c r="V235" s="186" cm="1">
        <f t="array" ref="V235">IF(W$231=-1,W235,IF(W$231=99,U235,IF(W$231=0,INDEX($E163:$M163,0,W$229),(INDEX($E163:$M163,0,W$231+1)-INDEX($E163:$M163,0,W$231))/(INDEX($E$160:$M$160,0,W$231+1)-INDEX($E$160:$M$160,0,W$231))+U235)))</f>
        <v>3.1379010551421729</v>
      </c>
      <c r="W235" s="186" cm="1">
        <f t="array" ref="W235">IF(X$231=-1,X235,IF(X$231=99,V235,IF(X$231=0,INDEX($E163:$M163,0,X$229),(INDEX($E163:$M163,0,X$231+1)-INDEX($E163:$M163,0,X$231))/(INDEX($E$160:$M$160,0,X$231+1)-INDEX($E$160:$M$160,0,X$231))+V235)))</f>
        <v>2.8182275081274906</v>
      </c>
      <c r="X235" s="186" cm="1">
        <f t="array" ref="X235">IF(Y$231=-1,Y235,IF(Y$231=99,W235,IF(Y$231=0,INDEX($E163:$M163,0,Y$229),(INDEX($E163:$M163,0,Y$231+1)-INDEX($E163:$M163,0,Y$231))/(INDEX($E$160:$M$160,0,Y$231+1)-INDEX($E$160:$M$160,0,Y$231))+W235)))</f>
        <v>2.4985539611128083</v>
      </c>
      <c r="Y235" s="186" cm="1">
        <f t="array" ref="Y235">IF(Z$231=-1,Z235,IF(Z$231=99,X235,IF(Z$231=0,INDEX($E163:$M163,0,Z$229),(INDEX($E163:$M163,0,Z$231+1)-INDEX($E163:$M163,0,Z$231))/(INDEX($E$160:$M$160,0,Z$231+1)-INDEX($E$160:$M$160,0,Z$231))+X235)))</f>
        <v>2.1788804140981259</v>
      </c>
      <c r="Z235" s="186" cm="1">
        <f t="array" ref="Z235">IF(AA$231=-1,AA235,IF(AA$231=99,Y235,IF(AA$231=0,INDEX($E163:$M163,0,AA$229),(INDEX($E163:$M163,0,AA$231+1)-INDEX($E163:$M163,0,AA$231))/(INDEX($E$160:$M$160,0,AA$231+1)-INDEX($E$160:$M$160,0,AA$231))+Y235)))</f>
        <v>1.8592068670834436</v>
      </c>
      <c r="AA235" s="186" cm="1">
        <f t="array" ref="AA235">IF(AB$231=-1,AB235,IF(AB$231=99,Z235,IF(AB$231=0,INDEX($E163:$M163,0,AB$229),(INDEX($E163:$M163,0,AB$231+1)-INDEX($E163:$M163,0,AB$231))/(INDEX($E$160:$M$160,0,AB$231+1)-INDEX($E$160:$M$160,0,AB$231))+Z235)))</f>
        <v>1.5395333200687613</v>
      </c>
      <c r="AB235" s="186" cm="1">
        <f t="array" ref="AB235">IF(AC$231=-1,AC235,IF(AC$231=99,AA235,IF(AC$231=0,INDEX($E163:$M163,0,AC$229),(INDEX($E163:$M163,0,AC$231+1)-INDEX($E163:$M163,0,AC$231))/(INDEX($E$160:$M$160,0,AC$231+1)-INDEX($E$160:$M$160,0,AC$231))+AA235)))</f>
        <v>4.0969216961862198</v>
      </c>
      <c r="AC235" s="186" cm="1">
        <f t="array" ref="AC235">IF(AD$231=-1,AD235,IF(AD$231=99,AB235,IF(AD$231=0,INDEX($E163:$M163,0,AD$229),(INDEX($E163:$M163,0,AD$231+1)-INDEX($E163:$M163,0,AD$231))/(INDEX($E$160:$M$160,0,AD$231+1)-INDEX($E$160:$M$160,0,AD$231))+AB235)))</f>
        <v>4.0296471282016935</v>
      </c>
      <c r="AD235" s="186" cm="1">
        <f t="array" ref="AD235">IF(AE$231=-1,AE235,IF(AE$231=99,AC235,IF(AE$231=0,INDEX($E163:$M163,0,AE$229),(INDEX($E163:$M163,0,AE$231+1)-INDEX($E163:$M163,0,AE$231))/(INDEX($E$160:$M$160,0,AE$231+1)-INDEX($E$160:$M$160,0,AE$231))+AC235)))</f>
        <v>3.9623725602171671</v>
      </c>
      <c r="AE235" s="186" cm="1">
        <f t="array" ref="AE235">IF(AF$231=-1,AF235,IF(AF$231=99,AD235,IF(AF$231=0,INDEX($E163:$M163,0,AF$229),(INDEX($E163:$M163,0,AF$231+1)-INDEX($E163:$M163,0,AF$231))/(INDEX($E$160:$M$160,0,AF$231+1)-INDEX($E$160:$M$160,0,AF$231))+AD235)))</f>
        <v>3.8950979922326407</v>
      </c>
      <c r="AF235" s="186" cm="1">
        <f t="array" ref="AF235">IF(AG$231=-1,AG235,IF(AG$231=99,AE235,IF(AG$231=0,INDEX($E163:$M163,0,AG$229),(INDEX($E163:$M163,0,AG$231+1)-INDEX($E163:$M163,0,AG$231))/(INDEX($E$160:$M$160,0,AG$231+1)-INDEX($E$160:$M$160,0,AG$231))+AE235)))</f>
        <v>3.8278234242481144</v>
      </c>
      <c r="AG235" s="186" cm="1">
        <f t="array" ref="AG235">IF(AH$231=-1,AH235,IF(AH$231=99,AF235,IF(AH$231=0,INDEX($E163:$M163,0,AH$229),(INDEX($E163:$M163,0,AH$231+1)-INDEX($E163:$M163,0,AH$231))/(INDEX($E$160:$M$160,0,AH$231+1)-INDEX($E$160:$M$160,0,AH$231))+AF235)))</f>
        <v>3.760548856263588</v>
      </c>
      <c r="AH235" s="186" cm="1">
        <f t="array" ref="AH235">IF(AI$231=-1,AI235,IF(AI$231=99,AG235,IF(AI$231=0,INDEX($E163:$M163,0,AI$229),(INDEX($E163:$M163,0,AI$231+1)-INDEX($E163:$M163,0,AI$231))/(INDEX($E$160:$M$160,0,AI$231+1)-INDEX($E$160:$M$160,0,AI$231))+AG235)))</f>
        <v>3.6932742882790617</v>
      </c>
      <c r="AI235" s="186" cm="1">
        <f t="array" ref="AI235">IF(AJ$231=-1,AJ235,IF(AJ$231=99,AH235,IF(AJ$231=0,INDEX($E163:$M163,0,AJ$229),(INDEX($E163:$M163,0,AJ$231+1)-INDEX($E163:$M163,0,AJ$231))/(INDEX($E$160:$M$160,0,AJ$231+1)-INDEX($E$160:$M$160,0,AJ$231))+AH235)))</f>
        <v>3.6259997202945353</v>
      </c>
      <c r="AJ235" s="186" cm="1">
        <f t="array" ref="AJ235">IF(AK$231=-1,AK235,IF(AK$231=99,AI235,IF(AK$231=0,INDEX($E163:$M163,0,AK$229),(INDEX($E163:$M163,0,AK$231+1)-INDEX($E163:$M163,0,AK$231))/(INDEX($E$160:$M$160,0,AK$231+1)-INDEX($E$160:$M$160,0,AK$231))+AI235)))</f>
        <v>3.558725152310009</v>
      </c>
      <c r="AK235" s="186" cm="1">
        <f t="array" ref="AK235">IF(AL$231=-1,AL235,IF(AL$231=99,AJ235,IF(AL$231=0,INDEX($E163:$M163,0,AL$229),(INDEX($E163:$M163,0,AL$231+1)-INDEX($E163:$M163,0,AL$231))/(INDEX($E$160:$M$160,0,AL$231+1)-INDEX($E$160:$M$160,0,AL$231))+AJ235)))</f>
        <v>3.4914505843254826</v>
      </c>
      <c r="AL235" s="186" cm="1">
        <f t="array" ref="AL235">IF(AM$231=-1,AM235,IF(AM$231=99,AK235,IF(AM$231=0,INDEX($E163:$M163,0,AM$229),(INDEX($E163:$M163,0,AM$231+1)-INDEX($E163:$M163,0,AM$231))/(INDEX($E$160:$M$160,0,AM$231+1)-INDEX($E$160:$M$160,0,AM$231))+AK235)))</f>
        <v>4.0296471282016935</v>
      </c>
      <c r="AM235" s="186" cm="1">
        <f t="array" ref="AM235">IF(AN$231=-1,AN235,IF(AN$231=99,AL235,IF(AN$231=0,INDEX($E163:$M163,0,AN$229),(INDEX($E163:$M163,0,AN$231+1)-INDEX($E163:$M163,0,AN$231))/(INDEX($E$160:$M$160,0,AN$231+1)-INDEX($E$160:$M$160,0,AN$231))+AL235)))</f>
        <v>4.1297742931145667</v>
      </c>
      <c r="AN235" s="186" cm="1">
        <f t="array" ref="AN235">IF(AO$231=-1,AO235,IF(AO$231=99,AM235,IF(AO$231=0,INDEX($E163:$M163,0,AO$229),(INDEX($E163:$M163,0,AO$231+1)-INDEX($E163:$M163,0,AO$231))/(INDEX($E$160:$M$160,0,AO$231+1)-INDEX($E$160:$M$160,0,AO$231))+AM235)))</f>
        <v>4.2299014580274399</v>
      </c>
      <c r="AO235" s="186" cm="1">
        <f t="array" ref="AO235">IF(AP$231=-1,AP235,IF(AP$231=99,AN235,IF(AP$231=0,INDEX($E163:$M163,0,AP$229),(INDEX($E163:$M163,0,AP$231+1)-INDEX($E163:$M163,0,AP$231))/(INDEX($E$160:$M$160,0,AP$231+1)-INDEX($E$160:$M$160,0,AP$231))+AN235)))</f>
        <v>4.3300286229403131</v>
      </c>
      <c r="AP235" s="186" cm="1">
        <f t="array" ref="AP235">IF(AQ$231=-1,AQ235,IF(AQ$231=99,AO235,IF(AQ$231=0,INDEX($E163:$M163,0,AQ$229),(INDEX($E163:$M163,0,AQ$231+1)-INDEX($E163:$M163,0,AQ$231))/(INDEX($E$160:$M$160,0,AQ$231+1)-INDEX($E$160:$M$160,0,AQ$231))+AO235)))</f>
        <v>4.4301557878531863</v>
      </c>
      <c r="AQ235" s="186" cm="1">
        <f t="array" ref="AQ235">IF(AR$231=-1,AR235,IF(AR$231=99,AP235,IF(AR$231=0,INDEX($E163:$M163,0,AR$229),(INDEX($E163:$M163,0,AR$231+1)-INDEX($E163:$M163,0,AR$231))/(INDEX($E$160:$M$160,0,AR$231+1)-INDEX($E$160:$M$160,0,AR$231))+AP235)))</f>
        <v>4.5302829527660595</v>
      </c>
      <c r="AR235" s="186" cm="1">
        <f t="array" ref="AR235">IF(AS$231=-1,AS235,IF(AS$231=99,AQ235,IF(AS$231=0,INDEX($E163:$M163,0,AS$229),(INDEX($E163:$M163,0,AS$231+1)-INDEX($E163:$M163,0,AS$231))/(INDEX($E$160:$M$160,0,AS$231+1)-INDEX($E$160:$M$160,0,AS$231))+AQ235)))</f>
        <v>4.6304101176789327</v>
      </c>
      <c r="AS235" s="186" cm="1">
        <f t="array" ref="AS235">IF(AT$231=-1,AT235,IF(AT$231=99,AR235,IF(AT$231=0,INDEX($E163:$M163,0,AT$229),(INDEX($E163:$M163,0,AT$231+1)-INDEX($E163:$M163,0,AT$231))/(INDEX($E$160:$M$160,0,AT$231+1)-INDEX($E$160:$M$160,0,AT$231))+AR235)))</f>
        <v>4.7305372825918059</v>
      </c>
      <c r="AT235" s="186" cm="1">
        <f t="array" ref="AT235">IF(AU$231=-1,AU235,IF(AU$231=99,AS235,IF(AU$231=0,INDEX($E163:$M163,0,AU$229),(INDEX($E163:$M163,0,AU$231+1)-INDEX($E163:$M163,0,AU$231))/(INDEX($E$160:$M$160,0,AU$231+1)-INDEX($E$160:$M$160,0,AU$231))+AS235)))</f>
        <v>4.8306644475046792</v>
      </c>
      <c r="AU235" s="186" cm="1">
        <f t="array" ref="AU235">IF(AV$231=-1,AV235,IF(AV$231=99,AT235,IF(AV$231=0,INDEX($E163:$M163,0,AV$229),(INDEX($E163:$M163,0,AV$231+1)-INDEX($E163:$M163,0,AV$231))/(INDEX($E$160:$M$160,0,AV$231+1)-INDEX($E$160:$M$160,0,AV$231))+AT235)))</f>
        <v>4.9307916124175524</v>
      </c>
      <c r="AV235" s="186" cm="1">
        <f t="array" ref="AV235">IF(AW$231=-1,AW235,IF(AW$231=99,AU235,IF(AW$231=0,INDEX($E163:$M163,0,AW$229),(INDEX($E163:$M163,0,AW$231+1)-INDEX($E163:$M163,0,AW$231))/(INDEX($E$160:$M$160,0,AW$231+1)-INDEX($E$160:$M$160,0,AW$231))+AU235)))</f>
        <v>4.9307916124175497</v>
      </c>
      <c r="AW235" s="186" cm="1">
        <f t="array" ref="AW235">IF(AX$231=-1,AX235,IF(AX$231=99,AV235,IF(AX$231=0,INDEX($E163:$M163,0,AX$229),(INDEX($E163:$M163,0,AX$231+1)-INDEX($E163:$M163,0,AX$231))/(INDEX($E$160:$M$160,0,AX$231+1)-INDEX($E$160:$M$160,0,AX$231))+AV235)))</f>
        <v>4.9307916124175497</v>
      </c>
      <c r="AX235" s="186" cm="1">
        <f t="array" ref="AX235">IF(AY$231=-1,AZ235,IF(AY$231=99,AW235,IF(AY$231=0,INDEX($E163:$M163,0,AY$229),(INDEX($E163:$M163,0,AY$231+1)-INDEX($E163:$M163,0,AY$231))/(INDEX($E$160:$M$160,0,AY$231+1)-INDEX($E$160:$M$160,0,AY$231))+AW235)))</f>
        <v>4.9307916124175497</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19.235110334691932</v>
      </c>
      <c r="T236" s="186" cm="1">
        <f t="array" ref="T236">IF(U$231=-1,U236,IF(U$231=99,S236,IF(U$231=0,INDEX($E164:$M164,0,U$229),(INDEX($E164:$M164,0,U$231+1)-INDEX($E164:$M164,0,U$231))/(INDEX($E$160:$M$160,0,U$231+1)-INDEX($E$160:$M$160,0,U$231))+S236)))</f>
        <v>19.544252121593797</v>
      </c>
      <c r="U236" s="186" cm="1">
        <f t="array" ref="U236">IF(V$231=-1,V236,IF(V$231=99,T236,IF(V$231=0,INDEX($E164:$M164,0,V$229),(INDEX($E164:$M164,0,V$231+1)-INDEX($E164:$M164,0,V$231))/(INDEX($E$160:$M$160,0,V$231+1)-INDEX($E$160:$M$160,0,V$231))+T236)))</f>
        <v>19.853393908495661</v>
      </c>
      <c r="V236" s="186" cm="1">
        <f t="array" ref="V236">IF(W$231=-1,W236,IF(W$231=99,U236,IF(W$231=0,INDEX($E164:$M164,0,W$229),(INDEX($E164:$M164,0,W$231+1)-INDEX($E164:$M164,0,W$231))/(INDEX($E$160:$M$160,0,W$231+1)-INDEX($E$160:$M$160,0,W$231))+U236)))</f>
        <v>20.162535695397526</v>
      </c>
      <c r="W236" s="186" cm="1">
        <f t="array" ref="W236">IF(X$231=-1,X236,IF(X$231=99,V236,IF(X$231=0,INDEX($E164:$M164,0,X$229),(INDEX($E164:$M164,0,X$231+1)-INDEX($E164:$M164,0,X$231))/(INDEX($E$160:$M$160,0,X$231+1)-INDEX($E$160:$M$160,0,X$231))+V236)))</f>
        <v>20.471677482299391</v>
      </c>
      <c r="X236" s="186" cm="1">
        <f t="array" ref="X236">IF(Y$231=-1,Y236,IF(Y$231=99,W236,IF(Y$231=0,INDEX($E164:$M164,0,Y$229),(INDEX($E164:$M164,0,Y$231+1)-INDEX($E164:$M164,0,Y$231))/(INDEX($E$160:$M$160,0,Y$231+1)-INDEX($E$160:$M$160,0,Y$231))+W236)))</f>
        <v>20.780819269201256</v>
      </c>
      <c r="Y236" s="186" cm="1">
        <f t="array" ref="Y236">IF(Z$231=-1,Z236,IF(Z$231=99,X236,IF(Z$231=0,INDEX($E164:$M164,0,Z$229),(INDEX($E164:$M164,0,Z$231+1)-INDEX($E164:$M164,0,Z$231))/(INDEX($E$160:$M$160,0,Z$231+1)-INDEX($E$160:$M$160,0,Z$231))+X236)))</f>
        <v>21.089961056103121</v>
      </c>
      <c r="Z236" s="186" cm="1">
        <f t="array" ref="Z236">IF(AA$231=-1,AA236,IF(AA$231=99,Y236,IF(AA$231=0,INDEX($E164:$M164,0,AA$229),(INDEX($E164:$M164,0,AA$231+1)-INDEX($E164:$M164,0,AA$231))/(INDEX($E$160:$M$160,0,AA$231+1)-INDEX($E$160:$M$160,0,AA$231))+Y236)))</f>
        <v>21.399102843004986</v>
      </c>
      <c r="AA236" s="186" cm="1">
        <f t="array" ref="AA236">IF(AB$231=-1,AB236,IF(AB$231=99,Z236,IF(AB$231=0,INDEX($E164:$M164,0,AB$229),(INDEX($E164:$M164,0,AB$231+1)-INDEX($E164:$M164,0,AB$231))/(INDEX($E$160:$M$160,0,AB$231+1)-INDEX($E$160:$M$160,0,AB$231))+Z236)))</f>
        <v>21.708244629906851</v>
      </c>
      <c r="AB236" s="186" cm="1">
        <f t="array" ref="AB236">IF(AC$231=-1,AC236,IF(AC$231=99,AA236,IF(AC$231=0,INDEX($E164:$M164,0,AC$229),(INDEX($E164:$M164,0,AC$231+1)-INDEX($E164:$M164,0,AC$231))/(INDEX($E$160:$M$160,0,AC$231+1)-INDEX($E$160:$M$160,0,AC$231))+AA236)))</f>
        <v>19.235110334691932</v>
      </c>
      <c r="AC236" s="186" cm="1">
        <f t="array" ref="AC236">IF(AD$231=-1,AD236,IF(AD$231=99,AB236,IF(AD$231=0,INDEX($E164:$M164,0,AD$229),(INDEX($E164:$M164,0,AD$231+1)-INDEX($E164:$M164,0,AD$231))/(INDEX($E$160:$M$160,0,AD$231+1)-INDEX($E$160:$M$160,0,AD$231))+AB236)))</f>
        <v>19.664399308617654</v>
      </c>
      <c r="AD236" s="186" cm="1">
        <f t="array" ref="AD236">IF(AE$231=-1,AE236,IF(AE$231=99,AC236,IF(AE$231=0,INDEX($E164:$M164,0,AE$229),(INDEX($E164:$M164,0,AE$231+1)-INDEX($E164:$M164,0,AE$231))/(INDEX($E$160:$M$160,0,AE$231+1)-INDEX($E$160:$M$160,0,AE$231))+AC236)))</f>
        <v>20.093688282543376</v>
      </c>
      <c r="AE236" s="186" cm="1">
        <f t="array" ref="AE236">IF(AF$231=-1,AF236,IF(AF$231=99,AD236,IF(AF$231=0,INDEX($E164:$M164,0,AF$229),(INDEX($E164:$M164,0,AF$231+1)-INDEX($E164:$M164,0,AF$231))/(INDEX($E$160:$M$160,0,AF$231+1)-INDEX($E$160:$M$160,0,AF$231))+AD236)))</f>
        <v>20.522977256469098</v>
      </c>
      <c r="AF236" s="186" cm="1">
        <f t="array" ref="AF236">IF(AG$231=-1,AG236,IF(AG$231=99,AE236,IF(AG$231=0,INDEX($E164:$M164,0,AG$229),(INDEX($E164:$M164,0,AG$231+1)-INDEX($E164:$M164,0,AG$231))/(INDEX($E$160:$M$160,0,AG$231+1)-INDEX($E$160:$M$160,0,AG$231))+AE236)))</f>
        <v>20.95226623039482</v>
      </c>
      <c r="AG236" s="186" cm="1">
        <f t="array" ref="AG236">IF(AH$231=-1,AH236,IF(AH$231=99,AF236,IF(AH$231=0,INDEX($E164:$M164,0,AH$229),(INDEX($E164:$M164,0,AH$231+1)-INDEX($E164:$M164,0,AH$231))/(INDEX($E$160:$M$160,0,AH$231+1)-INDEX($E$160:$M$160,0,AH$231))+AF236)))</f>
        <v>21.381555204320541</v>
      </c>
      <c r="AH236" s="186" cm="1">
        <f t="array" ref="AH236">IF(AI$231=-1,AI236,IF(AI$231=99,AG236,IF(AI$231=0,INDEX($E164:$M164,0,AI$229),(INDEX($E164:$M164,0,AI$231+1)-INDEX($E164:$M164,0,AI$231))/(INDEX($E$160:$M$160,0,AI$231+1)-INDEX($E$160:$M$160,0,AI$231))+AG236)))</f>
        <v>21.810844178246263</v>
      </c>
      <c r="AI236" s="186" cm="1">
        <f t="array" ref="AI236">IF(AJ$231=-1,AJ236,IF(AJ$231=99,AH236,IF(AJ$231=0,INDEX($E164:$M164,0,AJ$229),(INDEX($E164:$M164,0,AJ$231+1)-INDEX($E164:$M164,0,AJ$231))/(INDEX($E$160:$M$160,0,AJ$231+1)-INDEX($E$160:$M$160,0,AJ$231))+AH236)))</f>
        <v>22.240133152171985</v>
      </c>
      <c r="AJ236" s="186" cm="1">
        <f t="array" ref="AJ236">IF(AK$231=-1,AK236,IF(AK$231=99,AI236,IF(AK$231=0,INDEX($E164:$M164,0,AK$229),(INDEX($E164:$M164,0,AK$231+1)-INDEX($E164:$M164,0,AK$231))/(INDEX($E$160:$M$160,0,AK$231+1)-INDEX($E$160:$M$160,0,AK$231))+AI236)))</f>
        <v>22.669422126097707</v>
      </c>
      <c r="AK236" s="186" cm="1">
        <f t="array" ref="AK236">IF(AL$231=-1,AL236,IF(AL$231=99,AJ236,IF(AL$231=0,INDEX($E164:$M164,0,AL$229),(INDEX($E164:$M164,0,AL$231+1)-INDEX($E164:$M164,0,AL$231))/(INDEX($E$160:$M$160,0,AL$231+1)-INDEX($E$160:$M$160,0,AL$231))+AJ236)))</f>
        <v>23.098711100023429</v>
      </c>
      <c r="AL236" s="186" cm="1">
        <f t="array" ref="AL236">IF(AM$231=-1,AM236,IF(AM$231=99,AK236,IF(AM$231=0,INDEX($E164:$M164,0,AM$229),(INDEX($E164:$M164,0,AM$231+1)-INDEX($E164:$M164,0,AM$231))/(INDEX($E$160:$M$160,0,AM$231+1)-INDEX($E$160:$M$160,0,AM$231))+AK236)))</f>
        <v>19.664399308617654</v>
      </c>
      <c r="AM236" s="186" cm="1">
        <f t="array" ref="AM236">IF(AN$231=-1,AN236,IF(AN$231=99,AL236,IF(AN$231=0,INDEX($E164:$M164,0,AN$229),(INDEX($E164:$M164,0,AN$231+1)-INDEX($E164:$M164,0,AN$231))/(INDEX($E$160:$M$160,0,AN$231+1)-INDEX($E$160:$M$160,0,AN$231))+AL236)))</f>
        <v>19.750224594025646</v>
      </c>
      <c r="AN236" s="186" cm="1">
        <f t="array" ref="AN236">IF(AO$231=-1,AO236,IF(AO$231=99,AM236,IF(AO$231=0,INDEX($E164:$M164,0,AO$229),(INDEX($E164:$M164,0,AO$231+1)-INDEX($E164:$M164,0,AO$231))/(INDEX($E$160:$M$160,0,AO$231+1)-INDEX($E$160:$M$160,0,AO$231))+AM236)))</f>
        <v>19.836049879433638</v>
      </c>
      <c r="AO236" s="186" cm="1">
        <f t="array" ref="AO236">IF(AP$231=-1,AP236,IF(AP$231=99,AN236,IF(AP$231=0,INDEX($E164:$M164,0,AP$229),(INDEX($E164:$M164,0,AP$231+1)-INDEX($E164:$M164,0,AP$231))/(INDEX($E$160:$M$160,0,AP$231+1)-INDEX($E$160:$M$160,0,AP$231))+AN236)))</f>
        <v>19.92187516484163</v>
      </c>
      <c r="AP236" s="186" cm="1">
        <f t="array" ref="AP236">IF(AQ$231=-1,AQ236,IF(AQ$231=99,AO236,IF(AQ$231=0,INDEX($E164:$M164,0,AQ$229),(INDEX($E164:$M164,0,AQ$231+1)-INDEX($E164:$M164,0,AQ$231))/(INDEX($E$160:$M$160,0,AQ$231+1)-INDEX($E$160:$M$160,0,AQ$231))+AO236)))</f>
        <v>20.007700450249622</v>
      </c>
      <c r="AQ236" s="186" cm="1">
        <f t="array" ref="AQ236">IF(AR$231=-1,AR236,IF(AR$231=99,AP236,IF(AR$231=0,INDEX($E164:$M164,0,AR$229),(INDEX($E164:$M164,0,AR$231+1)-INDEX($E164:$M164,0,AR$231))/(INDEX($E$160:$M$160,0,AR$231+1)-INDEX($E$160:$M$160,0,AR$231))+AP236)))</f>
        <v>20.093525735657614</v>
      </c>
      <c r="AR236" s="186" cm="1">
        <f t="array" ref="AR236">IF(AS$231=-1,AS236,IF(AS$231=99,AQ236,IF(AS$231=0,INDEX($E164:$M164,0,AS$229),(INDEX($E164:$M164,0,AS$231+1)-INDEX($E164:$M164,0,AS$231))/(INDEX($E$160:$M$160,0,AS$231+1)-INDEX($E$160:$M$160,0,AS$231))+AQ236)))</f>
        <v>20.179351021065607</v>
      </c>
      <c r="AS236" s="186" cm="1">
        <f t="array" ref="AS236">IF(AT$231=-1,AT236,IF(AT$231=99,AR236,IF(AT$231=0,INDEX($E164:$M164,0,AT$229),(INDEX($E164:$M164,0,AT$231+1)-INDEX($E164:$M164,0,AT$231))/(INDEX($E$160:$M$160,0,AT$231+1)-INDEX($E$160:$M$160,0,AT$231))+AR236)))</f>
        <v>20.265176306473599</v>
      </c>
      <c r="AT236" s="186" cm="1">
        <f t="array" ref="AT236">IF(AU$231=-1,AU236,IF(AU$231=99,AS236,IF(AU$231=0,INDEX($E164:$M164,0,AU$229),(INDEX($E164:$M164,0,AU$231+1)-INDEX($E164:$M164,0,AU$231))/(INDEX($E$160:$M$160,0,AU$231+1)-INDEX($E$160:$M$160,0,AU$231))+AS236)))</f>
        <v>20.351001591881591</v>
      </c>
      <c r="AU236" s="186" cm="1">
        <f t="array" ref="AU236">IF(AV$231=-1,AV236,IF(AV$231=99,AT236,IF(AV$231=0,INDEX($E164:$M164,0,AV$229),(INDEX($E164:$M164,0,AV$231+1)-INDEX($E164:$M164,0,AV$231))/(INDEX($E$160:$M$160,0,AV$231+1)-INDEX($E$160:$M$160,0,AV$231))+AT236)))</f>
        <v>20.436826877289583</v>
      </c>
      <c r="AV236" s="186" cm="1">
        <f t="array" ref="AV236">IF(AW$231=-1,AW236,IF(AW$231=99,AU236,IF(AW$231=0,INDEX($E164:$M164,0,AW$229),(INDEX($E164:$M164,0,AW$231+1)-INDEX($E164:$M164,0,AW$231))/(INDEX($E$160:$M$160,0,AW$231+1)-INDEX($E$160:$M$160,0,AW$231))+AU236)))</f>
        <v>20.43682687728958</v>
      </c>
      <c r="AW236" s="186" cm="1">
        <f t="array" ref="AW236">IF(AX$231=-1,AX236,IF(AX$231=99,AV236,IF(AX$231=0,INDEX($E164:$M164,0,AX$229),(INDEX($E164:$M164,0,AX$231+1)-INDEX($E164:$M164,0,AX$231))/(INDEX($E$160:$M$160,0,AX$231+1)-INDEX($E$160:$M$160,0,AX$231))+AV236)))</f>
        <v>20.43682687728958</v>
      </c>
      <c r="AX236" s="186" cm="1">
        <f t="array" ref="AX236">IF(AY$231=-1,AZ236,IF(AY$231=99,AW236,IF(AY$231=0,INDEX($E164:$M164,0,AY$229),(INDEX($E164:$M164,0,AY$231+1)-INDEX($E164:$M164,0,AY$231))/(INDEX($E$160:$M$160,0,AY$231+1)-INDEX($E$160:$M$160,0,AY$231))+AW236)))</f>
        <v>20.43682687728958</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101.76413102745801</v>
      </c>
      <c r="T237" s="186" cm="1">
        <f t="array" ref="T237">IF(U$231=-1,U237,IF(U$231=99,S237,IF(U$231=0,INDEX($E165:$M165,0,U$229),(INDEX($E165:$M165,0,U$231+1)-INDEX($E165:$M165,0,U$231))/(INDEX($E$160:$M$160,0,U$231+1)-INDEX($E$160:$M$160,0,U$231))+S237)))</f>
        <v>103.39965818383747</v>
      </c>
      <c r="U237" s="186" cm="1">
        <f t="array" ref="U237">IF(V$231=-1,V237,IF(V$231=99,T237,IF(V$231=0,INDEX($E165:$M165,0,V$229),(INDEX($E165:$M165,0,V$231+1)-INDEX($E165:$M165,0,V$231))/(INDEX($E$160:$M$160,0,V$231+1)-INDEX($E$160:$M$160,0,V$231))+T237)))</f>
        <v>105.03518534021694</v>
      </c>
      <c r="V237" s="186" cm="1">
        <f t="array" ref="V237">IF(W$231=-1,W237,IF(W$231=99,U237,IF(W$231=0,INDEX($E165:$M165,0,W$229),(INDEX($E165:$M165,0,W$231+1)-INDEX($E165:$M165,0,W$231))/(INDEX($E$160:$M$160,0,W$231+1)-INDEX($E$160:$M$160,0,W$231))+U237)))</f>
        <v>106.67071249659641</v>
      </c>
      <c r="W237" s="186" cm="1">
        <f t="array" ref="W237">IF(X$231=-1,X237,IF(X$231=99,V237,IF(X$231=0,INDEX($E165:$M165,0,X$229),(INDEX($E165:$M165,0,X$231+1)-INDEX($E165:$M165,0,X$231))/(INDEX($E$160:$M$160,0,X$231+1)-INDEX($E$160:$M$160,0,X$231))+V237)))</f>
        <v>108.30623965297588</v>
      </c>
      <c r="X237" s="186" cm="1">
        <f t="array" ref="X237">IF(Y$231=-1,Y237,IF(Y$231=99,W237,IF(Y$231=0,INDEX($E165:$M165,0,Y$229),(INDEX($E165:$M165,0,Y$231+1)-INDEX($E165:$M165,0,Y$231))/(INDEX($E$160:$M$160,0,Y$231+1)-INDEX($E$160:$M$160,0,Y$231))+W237)))</f>
        <v>109.94176680935534</v>
      </c>
      <c r="Y237" s="186" cm="1">
        <f t="array" ref="Y237">IF(Z$231=-1,Z237,IF(Z$231=99,X237,IF(Z$231=0,INDEX($E165:$M165,0,Z$229),(INDEX($E165:$M165,0,Z$231+1)-INDEX($E165:$M165,0,Z$231))/(INDEX($E$160:$M$160,0,Z$231+1)-INDEX($E$160:$M$160,0,Z$231))+X237)))</f>
        <v>111.57729396573481</v>
      </c>
      <c r="Z237" s="186" cm="1">
        <f t="array" ref="Z237">IF(AA$231=-1,AA237,IF(AA$231=99,Y237,IF(AA$231=0,INDEX($E165:$M165,0,AA$229),(INDEX($E165:$M165,0,AA$231+1)-INDEX($E165:$M165,0,AA$231))/(INDEX($E$160:$M$160,0,AA$231+1)-INDEX($E$160:$M$160,0,AA$231))+Y237)))</f>
        <v>113.21282112211428</v>
      </c>
      <c r="AA237" s="186" cm="1">
        <f t="array" ref="AA237">IF(AB$231=-1,AB237,IF(AB$231=99,Z237,IF(AB$231=0,INDEX($E165:$M165,0,AB$229),(INDEX($E165:$M165,0,AB$231+1)-INDEX($E165:$M165,0,AB$231))/(INDEX($E$160:$M$160,0,AB$231+1)-INDEX($E$160:$M$160,0,AB$231))+Z237)))</f>
        <v>114.84834827849375</v>
      </c>
      <c r="AB237" s="186" cm="1">
        <f t="array" ref="AB237">IF(AC$231=-1,AC237,IF(AC$231=99,AA237,IF(AC$231=0,INDEX($E165:$M165,0,AC$229),(INDEX($E165:$M165,0,AC$231+1)-INDEX($E165:$M165,0,AC$231))/(INDEX($E$160:$M$160,0,AC$231+1)-INDEX($E$160:$M$160,0,AC$231))+AA237)))</f>
        <v>101.76413102745801</v>
      </c>
      <c r="AC237" s="186" cm="1">
        <f t="array" ref="AC237">IF(AD$231=-1,AD237,IF(AD$231=99,AB237,IF(AD$231=0,INDEX($E165:$M165,0,AD$229),(INDEX($E165:$M165,0,AD$231+1)-INDEX($E165:$M165,0,AD$231))/(INDEX($E$160:$M$160,0,AD$231+1)-INDEX($E$160:$M$160,0,AD$231))+AB237)))</f>
        <v>104.03530174761909</v>
      </c>
      <c r="AD237" s="186" cm="1">
        <f t="array" ref="AD237">IF(AE$231=-1,AE237,IF(AE$231=99,AC237,IF(AE$231=0,INDEX($E165:$M165,0,AE$229),(INDEX($E165:$M165,0,AE$231+1)-INDEX($E165:$M165,0,AE$231))/(INDEX($E$160:$M$160,0,AE$231+1)-INDEX($E$160:$M$160,0,AE$231))+AC237)))</f>
        <v>106.30647246778017</v>
      </c>
      <c r="AE237" s="186" cm="1">
        <f t="array" ref="AE237">IF(AF$231=-1,AF237,IF(AF$231=99,AD237,IF(AF$231=0,INDEX($E165:$M165,0,AF$229),(INDEX($E165:$M165,0,AF$231+1)-INDEX($E165:$M165,0,AF$231))/(INDEX($E$160:$M$160,0,AF$231+1)-INDEX($E$160:$M$160,0,AF$231))+AD237)))</f>
        <v>108.57764318794125</v>
      </c>
      <c r="AF237" s="186" cm="1">
        <f t="array" ref="AF237">IF(AG$231=-1,AG237,IF(AG$231=99,AE237,IF(AG$231=0,INDEX($E165:$M165,0,AG$229),(INDEX($E165:$M165,0,AG$231+1)-INDEX($E165:$M165,0,AG$231))/(INDEX($E$160:$M$160,0,AG$231+1)-INDEX($E$160:$M$160,0,AG$231))+AE237)))</f>
        <v>110.84881390810233</v>
      </c>
      <c r="AG237" s="186" cm="1">
        <f t="array" ref="AG237">IF(AH$231=-1,AH237,IF(AH$231=99,AF237,IF(AH$231=0,INDEX($E165:$M165,0,AH$229),(INDEX($E165:$M165,0,AH$231+1)-INDEX($E165:$M165,0,AH$231))/(INDEX($E$160:$M$160,0,AH$231+1)-INDEX($E$160:$M$160,0,AH$231))+AF237)))</f>
        <v>113.11998462826341</v>
      </c>
      <c r="AH237" s="186" cm="1">
        <f t="array" ref="AH237">IF(AI$231=-1,AI237,IF(AI$231=99,AG237,IF(AI$231=0,INDEX($E165:$M165,0,AI$229),(INDEX($E165:$M165,0,AI$231+1)-INDEX($E165:$M165,0,AI$231))/(INDEX($E$160:$M$160,0,AI$231+1)-INDEX($E$160:$M$160,0,AI$231))+AG237)))</f>
        <v>115.39115534842449</v>
      </c>
      <c r="AI237" s="186" cm="1">
        <f t="array" ref="AI237">IF(AJ$231=-1,AJ237,IF(AJ$231=99,AH237,IF(AJ$231=0,INDEX($E165:$M165,0,AJ$229),(INDEX($E165:$M165,0,AJ$231+1)-INDEX($E165:$M165,0,AJ$231))/(INDEX($E$160:$M$160,0,AJ$231+1)-INDEX($E$160:$M$160,0,AJ$231))+AH237)))</f>
        <v>117.66232606858557</v>
      </c>
      <c r="AJ237" s="186" cm="1">
        <f t="array" ref="AJ237">IF(AK$231=-1,AK237,IF(AK$231=99,AI237,IF(AK$231=0,INDEX($E165:$M165,0,AK$229),(INDEX($E165:$M165,0,AK$231+1)-INDEX($E165:$M165,0,AK$231))/(INDEX($E$160:$M$160,0,AK$231+1)-INDEX($E$160:$M$160,0,AK$231))+AI237)))</f>
        <v>119.93349678874665</v>
      </c>
      <c r="AK237" s="186" cm="1">
        <f t="array" ref="AK237">IF(AL$231=-1,AL237,IF(AL$231=99,AJ237,IF(AL$231=0,INDEX($E165:$M165,0,AL$229),(INDEX($E165:$M165,0,AL$231+1)-INDEX($E165:$M165,0,AL$231))/(INDEX($E$160:$M$160,0,AL$231+1)-INDEX($E$160:$M$160,0,AL$231))+AJ237)))</f>
        <v>122.20466750890773</v>
      </c>
      <c r="AL237" s="186" cm="1">
        <f t="array" ref="AL237">IF(AM$231=-1,AM237,IF(AM$231=99,AK237,IF(AM$231=0,INDEX($E165:$M165,0,AM$229),(INDEX($E165:$M165,0,AM$231+1)-INDEX($E165:$M165,0,AM$231))/(INDEX($E$160:$M$160,0,AM$231+1)-INDEX($E$160:$M$160,0,AM$231))+AK237)))</f>
        <v>104.03530174761909</v>
      </c>
      <c r="AM237" s="186" cm="1">
        <f t="array" ref="AM237">IF(AN$231=-1,AN237,IF(AN$231=99,AL237,IF(AN$231=0,INDEX($E165:$M165,0,AN$229),(INDEX($E165:$M165,0,AN$231+1)-INDEX($E165:$M165,0,AN$231))/(INDEX($E$160:$M$160,0,AN$231+1)-INDEX($E$160:$M$160,0,AN$231))+AL237)))</f>
        <v>104.48936389947353</v>
      </c>
      <c r="AN237" s="186" cm="1">
        <f t="array" ref="AN237">IF(AO$231=-1,AO237,IF(AO$231=99,AM237,IF(AO$231=0,INDEX($E165:$M165,0,AO$229),(INDEX($E165:$M165,0,AO$231+1)-INDEX($E165:$M165,0,AO$231))/(INDEX($E$160:$M$160,0,AO$231+1)-INDEX($E$160:$M$160,0,AO$231))+AM237)))</f>
        <v>104.94342605132798</v>
      </c>
      <c r="AO237" s="186" cm="1">
        <f t="array" ref="AO237">IF(AP$231=-1,AP237,IF(AP$231=99,AN237,IF(AP$231=0,INDEX($E165:$M165,0,AP$229),(INDEX($E165:$M165,0,AP$231+1)-INDEX($E165:$M165,0,AP$231))/(INDEX($E$160:$M$160,0,AP$231+1)-INDEX($E$160:$M$160,0,AP$231))+AN237)))</f>
        <v>105.39748820318242</v>
      </c>
      <c r="AP237" s="186" cm="1">
        <f t="array" ref="AP237">IF(AQ$231=-1,AQ237,IF(AQ$231=99,AO237,IF(AQ$231=0,INDEX($E165:$M165,0,AQ$229),(INDEX($E165:$M165,0,AQ$231+1)-INDEX($E165:$M165,0,AQ$231))/(INDEX($E$160:$M$160,0,AQ$231+1)-INDEX($E$160:$M$160,0,AQ$231))+AO237)))</f>
        <v>105.85155035503686</v>
      </c>
      <c r="AQ237" s="186" cm="1">
        <f t="array" ref="AQ237">IF(AR$231=-1,AR237,IF(AR$231=99,AP237,IF(AR$231=0,INDEX($E165:$M165,0,AR$229),(INDEX($E165:$M165,0,AR$231+1)-INDEX($E165:$M165,0,AR$231))/(INDEX($E$160:$M$160,0,AR$231+1)-INDEX($E$160:$M$160,0,AR$231))+AP237)))</f>
        <v>106.30561250689131</v>
      </c>
      <c r="AR237" s="186" cm="1">
        <f t="array" ref="AR237">IF(AS$231=-1,AS237,IF(AS$231=99,AQ237,IF(AS$231=0,INDEX($E165:$M165,0,AS$229),(INDEX($E165:$M165,0,AS$231+1)-INDEX($E165:$M165,0,AS$231))/(INDEX($E$160:$M$160,0,AS$231+1)-INDEX($E$160:$M$160,0,AS$231))+AQ237)))</f>
        <v>106.75967465874575</v>
      </c>
      <c r="AS237" s="186" cm="1">
        <f t="array" ref="AS237">IF(AT$231=-1,AT237,IF(AT$231=99,AR237,IF(AT$231=0,INDEX($E165:$M165,0,AT$229),(INDEX($E165:$M165,0,AT$231+1)-INDEX($E165:$M165,0,AT$231))/(INDEX($E$160:$M$160,0,AT$231+1)-INDEX($E$160:$M$160,0,AT$231))+AR237)))</f>
        <v>107.2137368106002</v>
      </c>
      <c r="AT237" s="186" cm="1">
        <f t="array" ref="AT237">IF(AU$231=-1,AU237,IF(AU$231=99,AS237,IF(AU$231=0,INDEX($E165:$M165,0,AU$229),(INDEX($E165:$M165,0,AU$231+1)-INDEX($E165:$M165,0,AU$231))/(INDEX($E$160:$M$160,0,AU$231+1)-INDEX($E$160:$M$160,0,AU$231))+AS237)))</f>
        <v>107.66779896245464</v>
      </c>
      <c r="AU237" s="186" cm="1">
        <f t="array" ref="AU237">IF(AV$231=-1,AV237,IF(AV$231=99,AT237,IF(AV$231=0,INDEX($E165:$M165,0,AV$229),(INDEX($E165:$M165,0,AV$231+1)-INDEX($E165:$M165,0,AV$231))/(INDEX($E$160:$M$160,0,AV$231+1)-INDEX($E$160:$M$160,0,AV$231))+AT237)))</f>
        <v>108.12186111430908</v>
      </c>
      <c r="AV237" s="186" cm="1">
        <f t="array" ref="AV237">IF(AW$231=-1,AW237,IF(AW$231=99,AU237,IF(AW$231=0,INDEX($E165:$M165,0,AW$229),(INDEX($E165:$M165,0,AW$231+1)-INDEX($E165:$M165,0,AW$231))/(INDEX($E$160:$M$160,0,AW$231+1)-INDEX($E$160:$M$160,0,AW$231))+AU237)))</f>
        <v>108.12186111430906</v>
      </c>
      <c r="AW237" s="186" cm="1">
        <f t="array" ref="AW237">IF(AX$231=-1,AX237,IF(AX$231=99,AV237,IF(AX$231=0,INDEX($E165:$M165,0,AX$229),(INDEX($E165:$M165,0,AX$231+1)-INDEX($E165:$M165,0,AX$231))/(INDEX($E$160:$M$160,0,AX$231+1)-INDEX($E$160:$M$160,0,AX$231))+AV237)))</f>
        <v>108.12186111430906</v>
      </c>
      <c r="AX237" s="186" cm="1">
        <f t="array" ref="AX237">IF(AY$231=-1,AZ237,IF(AY$231=99,AW237,IF(AY$231=0,INDEX($E165:$M165,0,AY$229),(INDEX($E165:$M165,0,AY$231+1)-INDEX($E165:$M165,0,AY$231))/(INDEX($E$160:$M$160,0,AY$231+1)-INDEX($E$160:$M$160,0,AY$231))+AW237)))</f>
        <v>108.12186111430906</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2.5547937802312601</v>
      </c>
      <c r="T238" s="186" cm="1">
        <f t="array" ref="T238">IF(U$231=-1,U238,IF(U$231=99,S238,IF(U$231=0,INDEX($E166:$M166,0,U$229),(INDEX($E166:$M166,0,U$231+1)-INDEX($E166:$M166,0,U$231))/(INDEX($E$160:$M$160,0,U$231+1)-INDEX($E$160:$M$160,0,U$231))+S238)))</f>
        <v>2.5851163478093584</v>
      </c>
      <c r="U238" s="186" cm="1">
        <f t="array" ref="U238">IF(V$231=-1,V238,IF(V$231=99,T238,IF(V$231=0,INDEX($E166:$M166,0,V$229),(INDEX($E166:$M166,0,V$231+1)-INDEX($E166:$M166,0,V$231))/(INDEX($E$160:$M$160,0,V$231+1)-INDEX($E$160:$M$160,0,V$231))+T238)))</f>
        <v>2.6154389153874567</v>
      </c>
      <c r="V238" s="186" cm="1">
        <f t="array" ref="V238">IF(W$231=-1,W238,IF(W$231=99,U238,IF(W$231=0,INDEX($E166:$M166,0,W$229),(INDEX($E166:$M166,0,W$231+1)-INDEX($E166:$M166,0,W$231))/(INDEX($E$160:$M$160,0,W$231+1)-INDEX($E$160:$M$160,0,W$231))+U238)))</f>
        <v>2.6457614829655549</v>
      </c>
      <c r="W238" s="186" cm="1">
        <f t="array" ref="W238">IF(X$231=-1,X238,IF(X$231=99,V238,IF(X$231=0,INDEX($E166:$M166,0,X$229),(INDEX($E166:$M166,0,X$231+1)-INDEX($E166:$M166,0,X$231))/(INDEX($E$160:$M$160,0,X$231+1)-INDEX($E$160:$M$160,0,X$231))+V238)))</f>
        <v>2.6760840505436532</v>
      </c>
      <c r="X238" s="186" cm="1">
        <f t="array" ref="X238">IF(Y$231=-1,Y238,IF(Y$231=99,W238,IF(Y$231=0,INDEX($E166:$M166,0,Y$229),(INDEX($E166:$M166,0,Y$231+1)-INDEX($E166:$M166,0,Y$231))/(INDEX($E$160:$M$160,0,Y$231+1)-INDEX($E$160:$M$160,0,Y$231))+W238)))</f>
        <v>2.7064066181217514</v>
      </c>
      <c r="Y238" s="186" cm="1">
        <f t="array" ref="Y238">IF(Z$231=-1,Z238,IF(Z$231=99,X238,IF(Z$231=0,INDEX($E166:$M166,0,Z$229),(INDEX($E166:$M166,0,Z$231+1)-INDEX($E166:$M166,0,Z$231))/(INDEX($E$160:$M$160,0,Z$231+1)-INDEX($E$160:$M$160,0,Z$231))+X238)))</f>
        <v>2.7367291856998497</v>
      </c>
      <c r="Z238" s="186" cm="1">
        <f t="array" ref="Z238">IF(AA$231=-1,AA238,IF(AA$231=99,Y238,IF(AA$231=0,INDEX($E166:$M166,0,AA$229),(INDEX($E166:$M166,0,AA$231+1)-INDEX($E166:$M166,0,AA$231))/(INDEX($E$160:$M$160,0,AA$231+1)-INDEX($E$160:$M$160,0,AA$231))+Y238)))</f>
        <v>2.7670517532779479</v>
      </c>
      <c r="AA238" s="186" cm="1">
        <f t="array" ref="AA238">IF(AB$231=-1,AB238,IF(AB$231=99,Z238,IF(AB$231=0,INDEX($E166:$M166,0,AB$229),(INDEX($E166:$M166,0,AB$231+1)-INDEX($E166:$M166,0,AB$231))/(INDEX($E$160:$M$160,0,AB$231+1)-INDEX($E$160:$M$160,0,AB$231))+Z238)))</f>
        <v>2.7973743208560462</v>
      </c>
      <c r="AB238" s="186" cm="1">
        <f t="array" ref="AB238">IF(AC$231=-1,AC238,IF(AC$231=99,AA238,IF(AC$231=0,INDEX($E166:$M166,0,AC$229),(INDEX($E166:$M166,0,AC$231+1)-INDEX($E166:$M166,0,AC$231))/(INDEX($E$160:$M$160,0,AC$231+1)-INDEX($E$160:$M$160,0,AC$231))+AA238)))</f>
        <v>2.5547937802312601</v>
      </c>
      <c r="AC238" s="186" cm="1">
        <f t="array" ref="AC238">IF(AD$231=-1,AD238,IF(AD$231=99,AB238,IF(AD$231=0,INDEX($E166:$M166,0,AD$229),(INDEX($E166:$M166,0,AD$231+1)-INDEX($E166:$M166,0,AD$231))/(INDEX($E$160:$M$160,0,AD$231+1)-INDEX($E$160:$M$160,0,AD$231))+AB238)))</f>
        <v>7.3753300793205812</v>
      </c>
      <c r="AD238" s="186" cm="1">
        <f t="array" ref="AD238">IF(AE$231=-1,AE238,IF(AE$231=99,AC238,IF(AE$231=0,INDEX($E166:$M166,0,AE$229),(INDEX($E166:$M166,0,AE$231+1)-INDEX($E166:$M166,0,AE$231))/(INDEX($E$160:$M$160,0,AE$231+1)-INDEX($E$160:$M$160,0,AE$231))+AC238)))</f>
        <v>12.195866378409903</v>
      </c>
      <c r="AE238" s="186" cm="1">
        <f t="array" ref="AE238">IF(AF$231=-1,AF238,IF(AF$231=99,AD238,IF(AF$231=0,INDEX($E166:$M166,0,AF$229),(INDEX($E166:$M166,0,AF$231+1)-INDEX($E166:$M166,0,AF$231))/(INDEX($E$160:$M$160,0,AF$231+1)-INDEX($E$160:$M$160,0,AF$231))+AD238)))</f>
        <v>17.016402677499222</v>
      </c>
      <c r="AF238" s="186" cm="1">
        <f t="array" ref="AF238">IF(AG$231=-1,AG238,IF(AG$231=99,AE238,IF(AG$231=0,INDEX($E166:$M166,0,AG$229),(INDEX($E166:$M166,0,AG$231+1)-INDEX($E166:$M166,0,AG$231))/(INDEX($E$160:$M$160,0,AG$231+1)-INDEX($E$160:$M$160,0,AG$231))+AE238)))</f>
        <v>21.836938976588542</v>
      </c>
      <c r="AG238" s="186" cm="1">
        <f t="array" ref="AG238">IF(AH$231=-1,AH238,IF(AH$231=99,AF238,IF(AH$231=0,INDEX($E166:$M166,0,AH$229),(INDEX($E166:$M166,0,AH$231+1)-INDEX($E166:$M166,0,AH$231))/(INDEX($E$160:$M$160,0,AH$231+1)-INDEX($E$160:$M$160,0,AH$231))+AF238)))</f>
        <v>26.657475275677861</v>
      </c>
      <c r="AH238" s="186" cm="1">
        <f t="array" ref="AH238">IF(AI$231=-1,AI238,IF(AI$231=99,AG238,IF(AI$231=0,INDEX($E166:$M166,0,AI$229),(INDEX($E166:$M166,0,AI$231+1)-INDEX($E166:$M166,0,AI$231))/(INDEX($E$160:$M$160,0,AI$231+1)-INDEX($E$160:$M$160,0,AI$231))+AG238)))</f>
        <v>31.47801157476718</v>
      </c>
      <c r="AI238" s="186" cm="1">
        <f t="array" ref="AI238">IF(AJ$231=-1,AJ238,IF(AJ$231=99,AH238,IF(AJ$231=0,INDEX($E166:$M166,0,AJ$229),(INDEX($E166:$M166,0,AJ$231+1)-INDEX($E166:$M166,0,AJ$231))/(INDEX($E$160:$M$160,0,AJ$231+1)-INDEX($E$160:$M$160,0,AJ$231))+AH238)))</f>
        <v>36.298547873856499</v>
      </c>
      <c r="AJ238" s="186" cm="1">
        <f t="array" ref="AJ238">IF(AK$231=-1,AK238,IF(AK$231=99,AI238,IF(AK$231=0,INDEX($E166:$M166,0,AK$229),(INDEX($E166:$M166,0,AK$231+1)-INDEX($E166:$M166,0,AK$231))/(INDEX($E$160:$M$160,0,AK$231+1)-INDEX($E$160:$M$160,0,AK$231))+AI238)))</f>
        <v>41.119084172945819</v>
      </c>
      <c r="AK238" s="186" cm="1">
        <f t="array" ref="AK238">IF(AL$231=-1,AL238,IF(AL$231=99,AJ238,IF(AL$231=0,INDEX($E166:$M166,0,AL$229),(INDEX($E166:$M166,0,AL$231+1)-INDEX($E166:$M166,0,AL$231))/(INDEX($E$160:$M$160,0,AL$231+1)-INDEX($E$160:$M$160,0,AL$231))+AJ238)))</f>
        <v>45.939620472035138</v>
      </c>
      <c r="AL238" s="186" cm="1">
        <f t="array" ref="AL238">IF(AM$231=-1,AM238,IF(AM$231=99,AK238,IF(AM$231=0,INDEX($E166:$M166,0,AM$229),(INDEX($E166:$M166,0,AM$231+1)-INDEX($E166:$M166,0,AM$231))/(INDEX($E$160:$M$160,0,AM$231+1)-INDEX($E$160:$M$160,0,AM$231))+AK238)))</f>
        <v>7.3753300793205812</v>
      </c>
      <c r="AM238" s="186" cm="1">
        <f t="array" ref="AM238">IF(AN$231=-1,AN238,IF(AN$231=99,AL238,IF(AN$231=0,INDEX($E166:$M166,0,AN$229),(INDEX($E166:$M166,0,AN$231+1)-INDEX($E166:$M166,0,AN$231))/(INDEX($E$160:$M$160,0,AN$231+1)-INDEX($E$160:$M$160,0,AN$231))+AL238)))</f>
        <v>8.1501696213868637</v>
      </c>
      <c r="AN238" s="186" cm="1">
        <f t="array" ref="AN238">IF(AO$231=-1,AO238,IF(AO$231=99,AM238,IF(AO$231=0,INDEX($E166:$M166,0,AO$229),(INDEX($E166:$M166,0,AO$231+1)-INDEX($E166:$M166,0,AO$231))/(INDEX($E$160:$M$160,0,AO$231+1)-INDEX($E$160:$M$160,0,AO$231))+AM238)))</f>
        <v>8.9250091634531454</v>
      </c>
      <c r="AO238" s="186" cm="1">
        <f t="array" ref="AO238">IF(AP$231=-1,AP238,IF(AP$231=99,AN238,IF(AP$231=0,INDEX($E166:$M166,0,AP$229),(INDEX($E166:$M166,0,AP$231+1)-INDEX($E166:$M166,0,AP$231))/(INDEX($E$160:$M$160,0,AP$231+1)-INDEX($E$160:$M$160,0,AP$231))+AN238)))</f>
        <v>9.6998487055194271</v>
      </c>
      <c r="AP238" s="186" cm="1">
        <f t="array" ref="AP238">IF(AQ$231=-1,AQ238,IF(AQ$231=99,AO238,IF(AQ$231=0,INDEX($E166:$M166,0,AQ$229),(INDEX($E166:$M166,0,AQ$231+1)-INDEX($E166:$M166,0,AQ$231))/(INDEX($E$160:$M$160,0,AQ$231+1)-INDEX($E$160:$M$160,0,AQ$231))+AO238)))</f>
        <v>10.474688247585709</v>
      </c>
      <c r="AQ238" s="186" cm="1">
        <f t="array" ref="AQ238">IF(AR$231=-1,AR238,IF(AR$231=99,AP238,IF(AR$231=0,INDEX($E166:$M166,0,AR$229),(INDEX($E166:$M166,0,AR$231+1)-INDEX($E166:$M166,0,AR$231))/(INDEX($E$160:$M$160,0,AR$231+1)-INDEX($E$160:$M$160,0,AR$231))+AP238)))</f>
        <v>11.249527789651991</v>
      </c>
      <c r="AR238" s="186" cm="1">
        <f t="array" ref="AR238">IF(AS$231=-1,AS238,IF(AS$231=99,AQ238,IF(AS$231=0,INDEX($E166:$M166,0,AS$229),(INDEX($E166:$M166,0,AS$231+1)-INDEX($E166:$M166,0,AS$231))/(INDEX($E$160:$M$160,0,AS$231+1)-INDEX($E$160:$M$160,0,AS$231))+AQ238)))</f>
        <v>12.024367331718272</v>
      </c>
      <c r="AS238" s="186" cm="1">
        <f t="array" ref="AS238">IF(AT$231=-1,AT238,IF(AT$231=99,AR238,IF(AT$231=0,INDEX($E166:$M166,0,AT$229),(INDEX($E166:$M166,0,AT$231+1)-INDEX($E166:$M166,0,AT$231))/(INDEX($E$160:$M$160,0,AT$231+1)-INDEX($E$160:$M$160,0,AT$231))+AR238)))</f>
        <v>12.799206873784554</v>
      </c>
      <c r="AT238" s="186" cm="1">
        <f t="array" ref="AT238">IF(AU$231=-1,AU238,IF(AU$231=99,AS238,IF(AU$231=0,INDEX($E166:$M166,0,AU$229),(INDEX($E166:$M166,0,AU$231+1)-INDEX($E166:$M166,0,AU$231))/(INDEX($E$160:$M$160,0,AU$231+1)-INDEX($E$160:$M$160,0,AU$231))+AS238)))</f>
        <v>13.574046415850836</v>
      </c>
      <c r="AU238" s="186" cm="1">
        <f t="array" ref="AU238">IF(AV$231=-1,AV238,IF(AV$231=99,AT238,IF(AV$231=0,INDEX($E166:$M166,0,AV$229),(INDEX($E166:$M166,0,AV$231+1)-INDEX($E166:$M166,0,AV$231))/(INDEX($E$160:$M$160,0,AV$231+1)-INDEX($E$160:$M$160,0,AV$231))+AT238)))</f>
        <v>14.348885957917117</v>
      </c>
      <c r="AV238" s="186" cm="1">
        <f t="array" ref="AV238">IF(AW$231=-1,AW238,IF(AW$231=99,AU238,IF(AW$231=0,INDEX($E166:$M166,0,AW$229),(INDEX($E166:$M166,0,AW$231+1)-INDEX($E166:$M166,0,AW$231))/(INDEX($E$160:$M$160,0,AW$231+1)-INDEX($E$160:$M$160,0,AW$231))+AU238)))</f>
        <v>14.348885957917117</v>
      </c>
      <c r="AW238" s="186" cm="1">
        <f t="array" ref="AW238">IF(AX$231=-1,AX238,IF(AX$231=99,AV238,IF(AX$231=0,INDEX($E166:$M166,0,AX$229),(INDEX($E166:$M166,0,AX$231+1)-INDEX($E166:$M166,0,AX$231))/(INDEX($E$160:$M$160,0,AX$231+1)-INDEX($E$160:$M$160,0,AX$231))+AV238)))</f>
        <v>14.348885957917117</v>
      </c>
      <c r="AX238" s="186" cm="1">
        <f t="array" ref="AX238">IF(AY$231=-1,AZ238,IF(AY$231=99,AW238,IF(AY$231=0,INDEX($E166:$M166,0,AY$229),(INDEX($E166:$M166,0,AY$231+1)-INDEX($E166:$M166,0,AY$231))/(INDEX($E$160:$M$160,0,AY$231+1)-INDEX($E$160:$M$160,0,AY$231))+AW238)))</f>
        <v>14.348885957917117</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8.967720358741504</v>
      </c>
      <c r="T239" s="186" cm="1">
        <f t="array" ref="T239">IF(U$231=-1,U239,IF(U$231=99,S239,IF(U$231=0,INDEX($E167:$M167,0,U$229),(INDEX($E167:$M167,0,U$231+1)-INDEX($E167:$M167,0,U$231))/(INDEX($E$160:$M$160,0,U$231+1)-INDEX($E$160:$M$160,0,U$231))+S239)))</f>
        <v>9.1118472729052122</v>
      </c>
      <c r="U239" s="186" cm="1">
        <f t="array" ref="U239">IF(V$231=-1,V239,IF(V$231=99,T239,IF(V$231=0,INDEX($E167:$M167,0,V$229),(INDEX($E167:$M167,0,V$231+1)-INDEX($E167:$M167,0,V$231))/(INDEX($E$160:$M$160,0,V$231+1)-INDEX($E$160:$M$160,0,V$231))+T239)))</f>
        <v>9.2559741870689205</v>
      </c>
      <c r="V239" s="186" cm="1">
        <f t="array" ref="V239">IF(W$231=-1,W239,IF(W$231=99,U239,IF(W$231=0,INDEX($E167:$M167,0,W$229),(INDEX($E167:$M167,0,W$231+1)-INDEX($E167:$M167,0,W$231))/(INDEX($E$160:$M$160,0,W$231+1)-INDEX($E$160:$M$160,0,W$231))+U239)))</f>
        <v>9.4001011012326288</v>
      </c>
      <c r="W239" s="186" cm="1">
        <f t="array" ref="W239">IF(X$231=-1,X239,IF(X$231=99,V239,IF(X$231=0,INDEX($E167:$M167,0,X$229),(INDEX($E167:$M167,0,X$231+1)-INDEX($E167:$M167,0,X$231))/(INDEX($E$160:$M$160,0,X$231+1)-INDEX($E$160:$M$160,0,X$231))+V239)))</f>
        <v>9.544228015396337</v>
      </c>
      <c r="X239" s="186" cm="1">
        <f t="array" ref="X239">IF(Y$231=-1,Y239,IF(Y$231=99,W239,IF(Y$231=0,INDEX($E167:$M167,0,Y$229),(INDEX($E167:$M167,0,Y$231+1)-INDEX($E167:$M167,0,Y$231))/(INDEX($E$160:$M$160,0,Y$231+1)-INDEX($E$160:$M$160,0,Y$231))+W239)))</f>
        <v>9.6883549295600453</v>
      </c>
      <c r="Y239" s="186" cm="1">
        <f t="array" ref="Y239">IF(Z$231=-1,Z239,IF(Z$231=99,X239,IF(Z$231=0,INDEX($E167:$M167,0,Z$229),(INDEX($E167:$M167,0,Z$231+1)-INDEX($E167:$M167,0,Z$231))/(INDEX($E$160:$M$160,0,Z$231+1)-INDEX($E$160:$M$160,0,Z$231))+X239)))</f>
        <v>9.8324818437237536</v>
      </c>
      <c r="Z239" s="186" cm="1">
        <f t="array" ref="Z239">IF(AA$231=-1,AA239,IF(AA$231=99,Y239,IF(AA$231=0,INDEX($E167:$M167,0,AA$229),(INDEX($E167:$M167,0,AA$231+1)-INDEX($E167:$M167,0,AA$231))/(INDEX($E$160:$M$160,0,AA$231+1)-INDEX($E$160:$M$160,0,AA$231))+Y239)))</f>
        <v>9.9766087578874618</v>
      </c>
      <c r="AA239" s="186" cm="1">
        <f t="array" ref="AA239">IF(AB$231=-1,AB239,IF(AB$231=99,Z239,IF(AB$231=0,INDEX($E167:$M167,0,AB$229),(INDEX($E167:$M167,0,AB$231+1)-INDEX($E167:$M167,0,AB$231))/(INDEX($E$160:$M$160,0,AB$231+1)-INDEX($E$160:$M$160,0,AB$231))+Z239)))</f>
        <v>10.12073567205117</v>
      </c>
      <c r="AB239" s="186" cm="1">
        <f t="array" ref="AB239">IF(AC$231=-1,AC239,IF(AC$231=99,AA239,IF(AC$231=0,INDEX($E167:$M167,0,AC$229),(INDEX($E167:$M167,0,AC$231+1)-INDEX($E167:$M167,0,AC$231))/(INDEX($E$160:$M$160,0,AC$231+1)-INDEX($E$160:$M$160,0,AC$231))+AA239)))</f>
        <v>8.967720358741504</v>
      </c>
      <c r="AC239" s="186" cm="1">
        <f t="array" ref="AC239">IF(AD$231=-1,AD239,IF(AD$231=99,AB239,IF(AD$231=0,INDEX($E167:$M167,0,AD$229),(INDEX($E167:$M167,0,AD$231+1)-INDEX($E167:$M167,0,AD$231))/(INDEX($E$160:$M$160,0,AD$231+1)-INDEX($E$160:$M$160,0,AD$231))+AB239)))</f>
        <v>9.167861839828495</v>
      </c>
      <c r="AD239" s="186" cm="1">
        <f t="array" ref="AD239">IF(AE$231=-1,AE239,IF(AE$231=99,AC239,IF(AE$231=0,INDEX($E167:$M167,0,AE$229),(INDEX($E167:$M167,0,AE$231+1)-INDEX($E167:$M167,0,AE$231))/(INDEX($E$160:$M$160,0,AE$231+1)-INDEX($E$160:$M$160,0,AE$231))+AC239)))</f>
        <v>9.368003320915486</v>
      </c>
      <c r="AE239" s="186" cm="1">
        <f t="array" ref="AE239">IF(AF$231=-1,AF239,IF(AF$231=99,AD239,IF(AF$231=0,INDEX($E167:$M167,0,AF$229),(INDEX($E167:$M167,0,AF$231+1)-INDEX($E167:$M167,0,AF$231))/(INDEX($E$160:$M$160,0,AF$231+1)-INDEX($E$160:$M$160,0,AF$231))+AD239)))</f>
        <v>9.5681448020024771</v>
      </c>
      <c r="AF239" s="186" cm="1">
        <f t="array" ref="AF239">IF(AG$231=-1,AG239,IF(AG$231=99,AE239,IF(AG$231=0,INDEX($E167:$M167,0,AG$229),(INDEX($E167:$M167,0,AG$231+1)-INDEX($E167:$M167,0,AG$231))/(INDEX($E$160:$M$160,0,AG$231+1)-INDEX($E$160:$M$160,0,AG$231))+AE239)))</f>
        <v>9.7682862830894681</v>
      </c>
      <c r="AG239" s="186" cm="1">
        <f t="array" ref="AG239">IF(AH$231=-1,AH239,IF(AH$231=99,AF239,IF(AH$231=0,INDEX($E167:$M167,0,AH$229),(INDEX($E167:$M167,0,AH$231+1)-INDEX($E167:$M167,0,AH$231))/(INDEX($E$160:$M$160,0,AH$231+1)-INDEX($E$160:$M$160,0,AH$231))+AF239)))</f>
        <v>9.9684277641764591</v>
      </c>
      <c r="AH239" s="186" cm="1">
        <f t="array" ref="AH239">IF(AI$231=-1,AI239,IF(AI$231=99,AG239,IF(AI$231=0,INDEX($E167:$M167,0,AI$229),(INDEX($E167:$M167,0,AI$231+1)-INDEX($E167:$M167,0,AI$231))/(INDEX($E$160:$M$160,0,AI$231+1)-INDEX($E$160:$M$160,0,AI$231))+AG239)))</f>
        <v>10.16856924526345</v>
      </c>
      <c r="AI239" s="186" cm="1">
        <f t="array" ref="AI239">IF(AJ$231=-1,AJ239,IF(AJ$231=99,AH239,IF(AJ$231=0,INDEX($E167:$M167,0,AJ$229),(INDEX($E167:$M167,0,AJ$231+1)-INDEX($E167:$M167,0,AJ$231))/(INDEX($E$160:$M$160,0,AJ$231+1)-INDEX($E$160:$M$160,0,AJ$231))+AH239)))</f>
        <v>10.368710726350441</v>
      </c>
      <c r="AJ239" s="186" cm="1">
        <f t="array" ref="AJ239">IF(AK$231=-1,AK239,IF(AK$231=99,AI239,IF(AK$231=0,INDEX($E167:$M167,0,AK$229),(INDEX($E167:$M167,0,AK$231+1)-INDEX($E167:$M167,0,AK$231))/(INDEX($E$160:$M$160,0,AK$231+1)-INDEX($E$160:$M$160,0,AK$231))+AI239)))</f>
        <v>10.568852207437432</v>
      </c>
      <c r="AK239" s="186" cm="1">
        <f t="array" ref="AK239">IF(AL$231=-1,AL239,IF(AL$231=99,AJ239,IF(AL$231=0,INDEX($E167:$M167,0,AL$229),(INDEX($E167:$M167,0,AL$231+1)-INDEX($E167:$M167,0,AL$231))/(INDEX($E$160:$M$160,0,AL$231+1)-INDEX($E$160:$M$160,0,AL$231))+AJ239)))</f>
        <v>10.768993688524423</v>
      </c>
      <c r="AL239" s="186" cm="1">
        <f t="array" ref="AL239">IF(AM$231=-1,AM239,IF(AM$231=99,AK239,IF(AM$231=0,INDEX($E167:$M167,0,AM$229),(INDEX($E167:$M167,0,AM$231+1)-INDEX($E167:$M167,0,AM$231))/(INDEX($E$160:$M$160,0,AM$231+1)-INDEX($E$160:$M$160,0,AM$231))+AK239)))</f>
        <v>9.167861839828495</v>
      </c>
      <c r="AM239" s="186" cm="1">
        <f t="array" ref="AM239">IF(AN$231=-1,AN239,IF(AN$231=99,AL239,IF(AN$231=0,INDEX($E167:$M167,0,AN$229),(INDEX($E167:$M167,0,AN$231+1)-INDEX($E167:$M167,0,AN$231))/(INDEX($E$160:$M$160,0,AN$231+1)-INDEX($E$160:$M$160,0,AN$231))+AL239)))</f>
        <v>9.2078749796470856</v>
      </c>
      <c r="AN239" s="186" cm="1">
        <f t="array" ref="AN239">IF(AO$231=-1,AO239,IF(AO$231=99,AM239,IF(AO$231=0,INDEX($E167:$M167,0,AO$229),(INDEX($E167:$M167,0,AO$231+1)-INDEX($E167:$M167,0,AO$231))/(INDEX($E$160:$M$160,0,AO$231+1)-INDEX($E$160:$M$160,0,AO$231))+AM239)))</f>
        <v>9.2478881194656761</v>
      </c>
      <c r="AO239" s="186" cm="1">
        <f t="array" ref="AO239">IF(AP$231=-1,AP239,IF(AP$231=99,AN239,IF(AP$231=0,INDEX($E167:$M167,0,AP$229),(INDEX($E167:$M167,0,AP$231+1)-INDEX($E167:$M167,0,AP$231))/(INDEX($E$160:$M$160,0,AP$231+1)-INDEX($E$160:$M$160,0,AP$231))+AN239)))</f>
        <v>9.2879012592842667</v>
      </c>
      <c r="AP239" s="186" cm="1">
        <f t="array" ref="AP239">IF(AQ$231=-1,AQ239,IF(AQ$231=99,AO239,IF(AQ$231=0,INDEX($E167:$M167,0,AQ$229),(INDEX($E167:$M167,0,AQ$231+1)-INDEX($E167:$M167,0,AQ$231))/(INDEX($E$160:$M$160,0,AQ$231+1)-INDEX($E$160:$M$160,0,AQ$231))+AO239)))</f>
        <v>9.3279143991028572</v>
      </c>
      <c r="AQ239" s="186" cm="1">
        <f t="array" ref="AQ239">IF(AR$231=-1,AR239,IF(AR$231=99,AP239,IF(AR$231=0,INDEX($E167:$M167,0,AR$229),(INDEX($E167:$M167,0,AR$231+1)-INDEX($E167:$M167,0,AR$231))/(INDEX($E$160:$M$160,0,AR$231+1)-INDEX($E$160:$M$160,0,AR$231))+AP239)))</f>
        <v>9.3679275389214478</v>
      </c>
      <c r="AR239" s="186" cm="1">
        <f t="array" ref="AR239">IF(AS$231=-1,AS239,IF(AS$231=99,AQ239,IF(AS$231=0,INDEX($E167:$M167,0,AS$229),(INDEX($E167:$M167,0,AS$231+1)-INDEX($E167:$M167,0,AS$231))/(INDEX($E$160:$M$160,0,AS$231+1)-INDEX($E$160:$M$160,0,AS$231))+AQ239)))</f>
        <v>9.4079406787400384</v>
      </c>
      <c r="AS239" s="186" cm="1">
        <f t="array" ref="AS239">IF(AT$231=-1,AT239,IF(AT$231=99,AR239,IF(AT$231=0,INDEX($E167:$M167,0,AT$229),(INDEX($E167:$M167,0,AT$231+1)-INDEX($E167:$M167,0,AT$231))/(INDEX($E$160:$M$160,0,AT$231+1)-INDEX($E$160:$M$160,0,AT$231))+AR239)))</f>
        <v>9.4479538185586289</v>
      </c>
      <c r="AT239" s="186" cm="1">
        <f t="array" ref="AT239">IF(AU$231=-1,AU239,IF(AU$231=99,AS239,IF(AU$231=0,INDEX($E167:$M167,0,AU$229),(INDEX($E167:$M167,0,AU$231+1)-INDEX($E167:$M167,0,AU$231))/(INDEX($E$160:$M$160,0,AU$231+1)-INDEX($E$160:$M$160,0,AU$231))+AS239)))</f>
        <v>9.4879669583772195</v>
      </c>
      <c r="AU239" s="186" cm="1">
        <f t="array" ref="AU239">IF(AV$231=-1,AV239,IF(AV$231=99,AT239,IF(AV$231=0,INDEX($E167:$M167,0,AV$229),(INDEX($E167:$M167,0,AV$231+1)-INDEX($E167:$M167,0,AV$231))/(INDEX($E$160:$M$160,0,AV$231+1)-INDEX($E$160:$M$160,0,AV$231))+AT239)))</f>
        <v>9.52798009819581</v>
      </c>
      <c r="AV239" s="186" cm="1">
        <f t="array" ref="AV239">IF(AW$231=-1,AW239,IF(AW$231=99,AU239,IF(AW$231=0,INDEX($E167:$M167,0,AW$229),(INDEX($E167:$M167,0,AW$231+1)-INDEX($E167:$M167,0,AW$231))/(INDEX($E$160:$M$160,0,AW$231+1)-INDEX($E$160:$M$160,0,AW$231))+AU239)))</f>
        <v>9.52798009819581</v>
      </c>
      <c r="AW239" s="186" cm="1">
        <f t="array" ref="AW239">IF(AX$231=-1,AX239,IF(AX$231=99,AV239,IF(AX$231=0,INDEX($E167:$M167,0,AX$229),(INDEX($E167:$M167,0,AX$231+1)-INDEX($E167:$M167,0,AX$231))/(INDEX($E$160:$M$160,0,AX$231+1)-INDEX($E$160:$M$160,0,AX$231))+AV239)))</f>
        <v>9.52798009819581</v>
      </c>
      <c r="AX239" s="186" cm="1">
        <f t="array" ref="AX239">IF(AY$231=-1,AZ239,IF(AY$231=99,AW239,IF(AY$231=0,INDEX($E167:$M167,0,AY$229),(INDEX($E167:$M167,0,AY$231+1)-INDEX($E167:$M167,0,AY$231))/(INDEX($E$160:$M$160,0,AY$231+1)-INDEX($E$160:$M$160,0,AY$231))+AW239)))</f>
        <v>9.52798009819581</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0.64257947683872407</v>
      </c>
      <c r="T240" s="186" cm="1">
        <f t="array" ref="T240">IF(U$231=-1,U240,IF(U$231=99,S240,IF(U$231=0,INDEX($E168:$M168,0,U$229),(INDEX($E168:$M168,0,U$231+1)-INDEX($E168:$M168,0,U$231))/(INDEX($E$160:$M$160,0,U$231+1)-INDEX($E$160:$M$160,0,U$231))+S240)))</f>
        <v>0.58558804518975205</v>
      </c>
      <c r="U240" s="186" cm="1">
        <f t="array" ref="U240">IF(V$231=-1,V240,IF(V$231=99,T240,IF(V$231=0,INDEX($E168:$M168,0,V$229),(INDEX($E168:$M168,0,V$231+1)-INDEX($E168:$M168,0,V$231))/(INDEX($E$160:$M$160,0,V$231+1)-INDEX($E$160:$M$160,0,V$231))+T240)))</f>
        <v>0.52859661354078002</v>
      </c>
      <c r="V240" s="186" cm="1">
        <f t="array" ref="V240">IF(W$231=-1,W240,IF(W$231=99,U240,IF(W$231=0,INDEX($E168:$M168,0,W$229),(INDEX($E168:$M168,0,W$231+1)-INDEX($E168:$M168,0,W$231))/(INDEX($E$160:$M$160,0,W$231+1)-INDEX($E$160:$M$160,0,W$231))+U240)))</f>
        <v>0.471605181891808</v>
      </c>
      <c r="W240" s="186" cm="1">
        <f t="array" ref="W240">IF(X$231=-1,X240,IF(X$231=99,V240,IF(X$231=0,INDEX($E168:$M168,0,X$229),(INDEX($E168:$M168,0,X$231+1)-INDEX($E168:$M168,0,X$231))/(INDEX($E$160:$M$160,0,X$231+1)-INDEX($E$160:$M$160,0,X$231))+V240)))</f>
        <v>0.41461375024283598</v>
      </c>
      <c r="X240" s="186" cm="1">
        <f t="array" ref="X240">IF(Y$231=-1,Y240,IF(Y$231=99,W240,IF(Y$231=0,INDEX($E168:$M168,0,Y$229),(INDEX($E168:$M168,0,Y$231+1)-INDEX($E168:$M168,0,Y$231))/(INDEX($E$160:$M$160,0,Y$231+1)-INDEX($E$160:$M$160,0,Y$231))+W240)))</f>
        <v>0.35762231859386395</v>
      </c>
      <c r="Y240" s="186" cm="1">
        <f t="array" ref="Y240">IF(Z$231=-1,Z240,IF(Z$231=99,X240,IF(Z$231=0,INDEX($E168:$M168,0,Z$229),(INDEX($E168:$M168,0,Z$231+1)-INDEX($E168:$M168,0,Z$231))/(INDEX($E$160:$M$160,0,Z$231+1)-INDEX($E$160:$M$160,0,Z$231))+X240)))</f>
        <v>0.30063088694489193</v>
      </c>
      <c r="Z240" s="186" cm="1">
        <f t="array" ref="Z240">IF(AA$231=-1,AA240,IF(AA$231=99,Y240,IF(AA$231=0,INDEX($E168:$M168,0,AA$229),(INDEX($E168:$M168,0,AA$231+1)-INDEX($E168:$M168,0,AA$231))/(INDEX($E$160:$M$160,0,AA$231+1)-INDEX($E$160:$M$160,0,AA$231))+Y240)))</f>
        <v>0.2436394552959199</v>
      </c>
      <c r="AA240" s="186" cm="1">
        <f t="array" ref="AA240">IF(AB$231=-1,AB240,IF(AB$231=99,Z240,IF(AB$231=0,INDEX($E168:$M168,0,AB$229),(INDEX($E168:$M168,0,AB$231+1)-INDEX($E168:$M168,0,AB$231))/(INDEX($E$160:$M$160,0,AB$231+1)-INDEX($E$160:$M$160,0,AB$231))+Z240)))</f>
        <v>0.18664802364694788</v>
      </c>
      <c r="AB240" s="186" cm="1">
        <f t="array" ref="AB240">IF(AC$231=-1,AC240,IF(AC$231=99,AA240,IF(AC$231=0,INDEX($E168:$M168,0,AC$229),(INDEX($E168:$M168,0,AC$231+1)-INDEX($E168:$M168,0,AC$231))/(INDEX($E$160:$M$160,0,AC$231+1)-INDEX($E$160:$M$160,0,AC$231))+AA240)))</f>
        <v>0.64257947683872407</v>
      </c>
      <c r="AC240" s="186" cm="1">
        <f t="array" ref="AC240">IF(AD$231=-1,AD240,IF(AD$231=99,AB240,IF(AD$231=0,INDEX($E168:$M168,0,AD$229),(INDEX($E168:$M168,0,AD$231+1)-INDEX($E168:$M168,0,AD$231))/(INDEX($E$160:$M$160,0,AD$231+1)-INDEX($E$160:$M$160,0,AD$231))+AB240)))</f>
        <v>0.63008463190350783</v>
      </c>
      <c r="AD240" s="186" cm="1">
        <f t="array" ref="AD240">IF(AE$231=-1,AE240,IF(AE$231=99,AC240,IF(AE$231=0,INDEX($E168:$M168,0,AE$229),(INDEX($E168:$M168,0,AE$231+1)-INDEX($E168:$M168,0,AE$231))/(INDEX($E$160:$M$160,0,AE$231+1)-INDEX($E$160:$M$160,0,AE$231))+AC240)))</f>
        <v>0.61758978696829159</v>
      </c>
      <c r="AE240" s="186" cm="1">
        <f t="array" ref="AE240">IF(AF$231=-1,AF240,IF(AF$231=99,AD240,IF(AF$231=0,INDEX($E168:$M168,0,AF$229),(INDEX($E168:$M168,0,AF$231+1)-INDEX($E168:$M168,0,AF$231))/(INDEX($E$160:$M$160,0,AF$231+1)-INDEX($E$160:$M$160,0,AF$231))+AD240)))</f>
        <v>0.60509494203307534</v>
      </c>
      <c r="AF240" s="186" cm="1">
        <f t="array" ref="AF240">IF(AG$231=-1,AG240,IF(AG$231=99,AE240,IF(AG$231=0,INDEX($E168:$M168,0,AG$229),(INDEX($E168:$M168,0,AG$231+1)-INDEX($E168:$M168,0,AG$231))/(INDEX($E$160:$M$160,0,AG$231+1)-INDEX($E$160:$M$160,0,AG$231))+AE240)))</f>
        <v>0.5926000970978591</v>
      </c>
      <c r="AG240" s="186" cm="1">
        <f t="array" ref="AG240">IF(AH$231=-1,AH240,IF(AH$231=99,AF240,IF(AH$231=0,INDEX($E168:$M168,0,AH$229),(INDEX($E168:$M168,0,AH$231+1)-INDEX($E168:$M168,0,AH$231))/(INDEX($E$160:$M$160,0,AH$231+1)-INDEX($E$160:$M$160,0,AH$231))+AF240)))</f>
        <v>0.58010525216264286</v>
      </c>
      <c r="AH240" s="186" cm="1">
        <f t="array" ref="AH240">IF(AI$231=-1,AI240,IF(AI$231=99,AG240,IF(AI$231=0,INDEX($E168:$M168,0,AI$229),(INDEX($E168:$M168,0,AI$231+1)-INDEX($E168:$M168,0,AI$231))/(INDEX($E$160:$M$160,0,AI$231+1)-INDEX($E$160:$M$160,0,AI$231))+AG240)))</f>
        <v>0.56761040722742662</v>
      </c>
      <c r="AI240" s="186" cm="1">
        <f t="array" ref="AI240">IF(AJ$231=-1,AJ240,IF(AJ$231=99,AH240,IF(AJ$231=0,INDEX($E168:$M168,0,AJ$229),(INDEX($E168:$M168,0,AJ$231+1)-INDEX($E168:$M168,0,AJ$231))/(INDEX($E$160:$M$160,0,AJ$231+1)-INDEX($E$160:$M$160,0,AJ$231))+AH240)))</f>
        <v>0.55511556229221037</v>
      </c>
      <c r="AJ240" s="186" cm="1">
        <f t="array" ref="AJ240">IF(AK$231=-1,AK240,IF(AK$231=99,AI240,IF(AK$231=0,INDEX($E168:$M168,0,AK$229),(INDEX($E168:$M168,0,AK$231+1)-INDEX($E168:$M168,0,AK$231))/(INDEX($E$160:$M$160,0,AK$231+1)-INDEX($E$160:$M$160,0,AK$231))+AI240)))</f>
        <v>0.54262071735699413</v>
      </c>
      <c r="AK240" s="186" cm="1">
        <f t="array" ref="AK240">IF(AL$231=-1,AL240,IF(AL$231=99,AJ240,IF(AL$231=0,INDEX($E168:$M168,0,AL$229),(INDEX($E168:$M168,0,AL$231+1)-INDEX($E168:$M168,0,AL$231))/(INDEX($E$160:$M$160,0,AL$231+1)-INDEX($E$160:$M$160,0,AL$231))+AJ240)))</f>
        <v>0.53012587242177789</v>
      </c>
      <c r="AL240" s="186" cm="1">
        <f t="array" ref="AL240">IF(AM$231=-1,AM240,IF(AM$231=99,AK240,IF(AM$231=0,INDEX($E168:$M168,0,AM$229),(INDEX($E168:$M168,0,AM$231+1)-INDEX($E168:$M168,0,AM$231))/(INDEX($E$160:$M$160,0,AM$231+1)-INDEX($E$160:$M$160,0,AM$231))+AK240)))</f>
        <v>0.63008463190350783</v>
      </c>
      <c r="AM240" s="186" cm="1">
        <f t="array" ref="AM240">IF(AN$231=-1,AN240,IF(AN$231=99,AL240,IF(AN$231=0,INDEX($E168:$M168,0,AN$229),(INDEX($E168:$M168,0,AN$231+1)-INDEX($E168:$M168,0,AN$231))/(INDEX($E$160:$M$160,0,AN$231+1)-INDEX($E$160:$M$160,0,AN$231))+AL240)))</f>
        <v>0.64570558584908622</v>
      </c>
      <c r="AN240" s="186" cm="1">
        <f t="array" ref="AN240">IF(AO$231=-1,AO240,IF(AO$231=99,AM240,IF(AO$231=0,INDEX($E168:$M168,0,AO$229),(INDEX($E168:$M168,0,AO$231+1)-INDEX($E168:$M168,0,AO$231))/(INDEX($E$160:$M$160,0,AO$231+1)-INDEX($E$160:$M$160,0,AO$231))+AM240)))</f>
        <v>0.6613265397946646</v>
      </c>
      <c r="AO240" s="186" cm="1">
        <f t="array" ref="AO240">IF(AP$231=-1,AP240,IF(AP$231=99,AN240,IF(AP$231=0,INDEX($E168:$M168,0,AP$229),(INDEX($E168:$M168,0,AP$231+1)-INDEX($E168:$M168,0,AP$231))/(INDEX($E$160:$M$160,0,AP$231+1)-INDEX($E$160:$M$160,0,AP$231))+AN240)))</f>
        <v>0.67694749374024299</v>
      </c>
      <c r="AP240" s="186" cm="1">
        <f t="array" ref="AP240">IF(AQ$231=-1,AQ240,IF(AQ$231=99,AO240,IF(AQ$231=0,INDEX($E168:$M168,0,AQ$229),(INDEX($E168:$M168,0,AQ$231+1)-INDEX($E168:$M168,0,AQ$231))/(INDEX($E$160:$M$160,0,AQ$231+1)-INDEX($E$160:$M$160,0,AQ$231))+AO240)))</f>
        <v>0.69256844768582138</v>
      </c>
      <c r="AQ240" s="186" cm="1">
        <f t="array" ref="AQ240">IF(AR$231=-1,AR240,IF(AR$231=99,AP240,IF(AR$231=0,INDEX($E168:$M168,0,AR$229),(INDEX($E168:$M168,0,AR$231+1)-INDEX($E168:$M168,0,AR$231))/(INDEX($E$160:$M$160,0,AR$231+1)-INDEX($E$160:$M$160,0,AR$231))+AP240)))</f>
        <v>0.70818940163139976</v>
      </c>
      <c r="AR240" s="186" cm="1">
        <f t="array" ref="AR240">IF(AS$231=-1,AS240,IF(AS$231=99,AQ240,IF(AS$231=0,INDEX($E168:$M168,0,AS$229),(INDEX($E168:$M168,0,AS$231+1)-INDEX($E168:$M168,0,AS$231))/(INDEX($E$160:$M$160,0,AS$231+1)-INDEX($E$160:$M$160,0,AS$231))+AQ240)))</f>
        <v>0.72381035557697815</v>
      </c>
      <c r="AS240" s="186" cm="1">
        <f t="array" ref="AS240">IF(AT$231=-1,AT240,IF(AT$231=99,AR240,IF(AT$231=0,INDEX($E168:$M168,0,AT$229),(INDEX($E168:$M168,0,AT$231+1)-INDEX($E168:$M168,0,AT$231))/(INDEX($E$160:$M$160,0,AT$231+1)-INDEX($E$160:$M$160,0,AT$231))+AR240)))</f>
        <v>0.73943130952255653</v>
      </c>
      <c r="AT240" s="186" cm="1">
        <f t="array" ref="AT240">IF(AU$231=-1,AU240,IF(AU$231=99,AS240,IF(AU$231=0,INDEX($E168:$M168,0,AU$229),(INDEX($E168:$M168,0,AU$231+1)-INDEX($E168:$M168,0,AU$231))/(INDEX($E$160:$M$160,0,AU$231+1)-INDEX($E$160:$M$160,0,AU$231))+AS240)))</f>
        <v>0.75505226346813492</v>
      </c>
      <c r="AU240" s="186" cm="1">
        <f t="array" ref="AU240">IF(AV$231=-1,AV240,IF(AV$231=99,AT240,IF(AV$231=0,INDEX($E168:$M168,0,AV$229),(INDEX($E168:$M168,0,AV$231+1)-INDEX($E168:$M168,0,AV$231))/(INDEX($E$160:$M$160,0,AV$231+1)-INDEX($E$160:$M$160,0,AV$231))+AT240)))</f>
        <v>0.77067321741371331</v>
      </c>
      <c r="AV240" s="186" cm="1">
        <f t="array" ref="AV240">IF(AW$231=-1,AW240,IF(AW$231=99,AU240,IF(AW$231=0,INDEX($E168:$M168,0,AW$229),(INDEX($E168:$M168,0,AW$231+1)-INDEX($E168:$M168,0,AW$231))/(INDEX($E$160:$M$160,0,AW$231+1)-INDEX($E$160:$M$160,0,AW$231))+AU240)))</f>
        <v>0.77067321741371364</v>
      </c>
      <c r="AW240" s="186" cm="1">
        <f t="array" ref="AW240">IF(AX$231=-1,AX240,IF(AX$231=99,AV240,IF(AX$231=0,INDEX($E168:$M168,0,AX$229),(INDEX($E168:$M168,0,AX$231+1)-INDEX($E168:$M168,0,AX$231))/(INDEX($E$160:$M$160,0,AX$231+1)-INDEX($E$160:$M$160,0,AX$231))+AV240)))</f>
        <v>0.77067321741371364</v>
      </c>
      <c r="AX240" s="186" cm="1">
        <f t="array" ref="AX240">IF(AY$231=-1,AZ240,IF(AY$231=99,AW240,IF(AY$231=0,INDEX($E168:$M168,0,AY$229),(INDEX($E168:$M168,0,AY$231+1)-INDEX($E168:$M168,0,AY$231))/(INDEX($E$160:$M$160,0,AY$231+1)-INDEX($E$160:$M$160,0,AY$231))+AW240)))</f>
        <v>0.77067321741371364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1.0220234884849782E-2</v>
      </c>
      <c r="H253" s="109">
        <f t="shared" ref="H253:J255" si="627">K107/K$111</f>
        <v>9.3483832300360285E-3</v>
      </c>
      <c r="I253" s="109">
        <f t="shared" si="627"/>
        <v>5.9819462571812565E-3</v>
      </c>
      <c r="J253" s="109">
        <f t="shared" si="627"/>
        <v>3.8045361782704625E-3</v>
      </c>
      <c r="K253" s="109">
        <f>M107/M$111</f>
        <v>3.8045361782704625E-3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0.40556630083606027</v>
      </c>
      <c r="H254" s="109">
        <f t="shared" si="627"/>
        <v>0.36908837842980069</v>
      </c>
      <c r="I254" s="109">
        <f t="shared" si="627"/>
        <v>0.31657831353652521</v>
      </c>
      <c r="J254" s="109">
        <f t="shared" si="627"/>
        <v>0.2752808558118261</v>
      </c>
      <c r="K254" s="109">
        <f>M108/M$111</f>
        <v>0.2752808558118261</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0.51305369329654849</v>
      </c>
      <c r="H255" s="109">
        <f t="shared" si="627"/>
        <v>0.55638280524712325</v>
      </c>
      <c r="I255" s="109">
        <f t="shared" si="627"/>
        <v>0.6211887707191085</v>
      </c>
      <c r="J255" s="109">
        <f t="shared" si="627"/>
        <v>0.66931412627983333</v>
      </c>
      <c r="K255" s="109">
        <f>M109/M$111</f>
        <v>0.66931412627983333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0.57338866895243346</v>
      </c>
      <c r="H256" s="109">
        <f>SUM(K115:K117)/SUM(K$127:K$129)</f>
        <v>0.56395647596244736</v>
      </c>
      <c r="I256" s="109">
        <f>SUM(L115:L117)/SUM(L$127:L$129)</f>
        <v>0.48094857027462001</v>
      </c>
      <c r="J256" s="109">
        <f>SUM(M115:M117)/SUM(M$127:M$129)</f>
        <v>0.40028538779480966</v>
      </c>
      <c r="K256" s="109">
        <f>SUM(M115:M117)/SUM(M$127:M$129)</f>
        <v>0.40028538779480966</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0.30690326234799903</v>
      </c>
      <c r="H257" s="109">
        <f>SUM(K119:K121)/SUM(K$127:K$129)</f>
        <v>0.30303914374180324</v>
      </c>
      <c r="I257" s="109">
        <f>SUM(L119:L121)/SUM(L$127:L$129)</f>
        <v>0.3500933548807153</v>
      </c>
      <c r="J257" s="109">
        <f>SUM(M119:M121)/SUM(M$127:M$129)</f>
        <v>0.40229403085607174</v>
      </c>
      <c r="K257" s="109">
        <f>SUM(M119:M121)/SUM(M$127:M$129)</f>
        <v>0.40229403085607174</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0.1197080686995674</v>
      </c>
      <c r="H258" s="109">
        <f>SUM(K123:K125)/SUM(K$127:K$129)</f>
        <v>0.13300438029574946</v>
      </c>
      <c r="I258" s="109">
        <f>SUM(L123:L125)/SUM(L$127:L$129)</f>
        <v>0.16895807484466474</v>
      </c>
      <c r="J258" s="109">
        <f>SUM(M123:M125)/SUM(M$127:M$129)</f>
        <v>0.19742058134911855</v>
      </c>
      <c r="K258" s="109">
        <f>SUM(M123:M125)/SUM(M$127:M$129)</f>
        <v>0.19742058134911855</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3.4067449616165938E-3</v>
      </c>
      <c r="Q260" s="186" cm="1">
        <f t="array" ref="Q260">IF(S$252=-1,R260,IF(S$252=99,P260,IF(S$252=0,INDEX($D253:$K253,0,S$250),(INDEX($D253:$K253,0,S$252+1)-INDEX($D253:$K253,0,S$252))/(INDEX($D$249:$K$249,0,S$252+1)-INDEX($D$249:$K$249,0,S$252))+P260)))</f>
        <v>6.8134899232331876E-3</v>
      </c>
      <c r="R260" s="186" cm="1">
        <f t="array" ref="R260">IF(T$252=-1,S260,IF(T$252=99,Q260,IF(T$252=0,INDEX($D253:$K253,0,T$250),(INDEX($D253:$K253,0,T$252+1)-INDEX($D253:$K253,0,T$252))/(INDEX($D$249:$K$249,0,T$252+1)-INDEX($D$249:$K$249,0,T$252))+Q260)))</f>
        <v>1.0220234884849782E-2</v>
      </c>
      <c r="S260" s="186" cm="1">
        <f t="array" ref="S260">IF(U$252=-1,T260,IF(U$252=99,R260,IF(U$252=0,INDEX($D253:$K253,0,U$250),(INDEX($D253:$K253,0,U$252+1)-INDEX($D253:$K253,0,U$252))/(INDEX($D$249:$K$249,0,U$252+1)-INDEX($D$249:$K$249,0,U$252))+R260)))</f>
        <v>1.0133049719368407E-2</v>
      </c>
      <c r="T260" s="186" cm="1">
        <f t="array" ref="T260">IF(V$252=-1,U260,IF(V$252=99,S260,IF(V$252=0,INDEX($D253:$K253,0,V$250),(INDEX($D253:$K253,0,V$252+1)-INDEX($D253:$K253,0,V$252))/(INDEX($D$249:$K$249,0,V$252+1)-INDEX($D$249:$K$249,0,V$252))+S260)))</f>
        <v>1.0045864553887032E-2</v>
      </c>
      <c r="U260" s="186" cm="1">
        <f t="array" ref="U260">IF(W$252=-1,V260,IF(W$252=99,T260,IF(W$252=0,INDEX($D253:$K253,0,W$250),(INDEX($D253:$K253,0,W$252+1)-INDEX($D253:$K253,0,W$252))/(INDEX($D$249:$K$249,0,W$252+1)-INDEX($D$249:$K$249,0,W$252))+T260)))</f>
        <v>9.9586793884056564E-3</v>
      </c>
      <c r="V260" s="186" cm="1">
        <f t="array" ref="V260">IF(X$252=-1,W260,IF(X$252=99,U260,IF(X$252=0,INDEX($D253:$K253,0,X$250),(INDEX($D253:$K253,0,X$252+1)-INDEX($D253:$K253,0,X$252))/(INDEX($D$249:$K$249,0,X$252+1)-INDEX($D$249:$K$249,0,X$252))+U260)))</f>
        <v>9.8714942229242812E-3</v>
      </c>
      <c r="W260" s="186" cm="1">
        <f t="array" ref="W260">IF(Y$252=-1,X260,IF(Y$252=99,V260,IF(Y$252=0,INDEX($D253:$K253,0,Y$250),(INDEX($D253:$K253,0,Y$252+1)-INDEX($D253:$K253,0,Y$252))/(INDEX($D$249:$K$249,0,Y$252+1)-INDEX($D$249:$K$249,0,Y$252))+V260)))</f>
        <v>9.784309057442906E-3</v>
      </c>
      <c r="X260" s="186" cm="1">
        <f t="array" ref="X260">IF(Z$252=-1,Y260,IF(Z$252=99,W260,IF(Z$252=0,INDEX($D253:$K253,0,Z$250),(INDEX($D253:$K253,0,Z$252+1)-INDEX($D253:$K253,0,Z$252))/(INDEX($D$249:$K$249,0,Z$252+1)-INDEX($D$249:$K$249,0,Z$252))+W260)))</f>
        <v>9.6971238919615309E-3</v>
      </c>
      <c r="Y260" s="186" cm="1">
        <f t="array" ref="Y260">IF(AA$252=-1,Z260,IF(AA$252=99,X260,IF(AA$252=0,INDEX($D253:$K253,0,AA$250),(INDEX($D253:$K253,0,AA$252+1)-INDEX($D253:$K253,0,AA$252))/(INDEX($D$249:$K$249,0,AA$252+1)-INDEX($D$249:$K$249,0,AA$252))+X260)))</f>
        <v>9.6099387264801557E-3</v>
      </c>
      <c r="Z260" s="186" cm="1">
        <f t="array" ref="Z260">IF(AB$252=-1,AA260,IF(AB$252=99,Y260,IF(AB$252=0,INDEX($D253:$K253,0,AB$250),(INDEX($D253:$K253,0,AB$252+1)-INDEX($D253:$K253,0,AB$252))/(INDEX($D$249:$K$249,0,AB$252+1)-INDEX($D$249:$K$249,0,AB$252))+Y260)))</f>
        <v>9.5227535609987805E-3</v>
      </c>
      <c r="AA260" s="186" cm="1">
        <f t="array" ref="AA260">IF(AC$252=-1,AB260,IF(AC$252=99,Z260,IF(AC$252=0,INDEX($D253:$K253,0,AC$250),(INDEX($D253:$K253,0,AC$252+1)-INDEX($D253:$K253,0,AC$252))/(INDEX($D$249:$K$249,0,AC$252+1)-INDEX($D$249:$K$249,0,AC$252))+Z260)))</f>
        <v>9.4355683955174054E-3</v>
      </c>
      <c r="AB260" s="186" cm="1">
        <f t="array" ref="AB260">IF(AD$252=-1,AC260,IF(AD$252=99,AA260,IF(AD$252=0,INDEX($D253:$K253,0,AD$250),(INDEX($D253:$K253,0,AD$252+1)-INDEX($D253:$K253,0,AD$252))/(INDEX($D$249:$K$249,0,AD$252+1)-INDEX($D$249:$K$249,0,AD$252))+AA260)))</f>
        <v>9.3483832300360285E-3</v>
      </c>
      <c r="AC260" s="186" cm="1">
        <f t="array" ref="AC260">IF(AE$252=-1,AD260,IF(AE$252=99,AB260,IF(AE$252=0,INDEX($D253:$K253,0,AE$250),(INDEX($D253:$K253,0,AE$252+1)-INDEX($D253:$K253,0,AE$252))/(INDEX($D$249:$K$249,0,AE$252+1)-INDEX($D$249:$K$249,0,AE$252))+AB260)))</f>
        <v>9.0117395327505515E-3</v>
      </c>
      <c r="AD260" s="186" cm="1">
        <f t="array" ref="AD260">IF(AF$252=-1,AE260,IF(AF$252=99,AC260,IF(AF$252=0,INDEX($D253:$K253,0,AF$250),(INDEX($D253:$K253,0,AF$252+1)-INDEX($D253:$K253,0,AF$252))/(INDEX($D$249:$K$249,0,AF$252+1)-INDEX($D$249:$K$249,0,AF$252))+AC260)))</f>
        <v>8.6750958354650746E-3</v>
      </c>
      <c r="AE260" s="186" cm="1">
        <f t="array" ref="AE260">IF(AG$252=-1,AF260,IF(AG$252=99,AD260,IF(AG$252=0,INDEX($D253:$K253,0,AG$250),(INDEX($D253:$K253,0,AG$252+1)-INDEX($D253:$K253,0,AG$252))/(INDEX($D$249:$K$249,0,AG$252+1)-INDEX($D$249:$K$249,0,AG$252))+AD260)))</f>
        <v>8.3384521381795976E-3</v>
      </c>
      <c r="AF260" s="186" cm="1">
        <f t="array" ref="AF260">IF(AH$252=-1,AG260,IF(AH$252=99,AE260,IF(AH$252=0,INDEX($D253:$K253,0,AH$250),(INDEX($D253:$K253,0,AH$252+1)-INDEX($D253:$K253,0,AH$252))/(INDEX($D$249:$K$249,0,AH$252+1)-INDEX($D$249:$K$249,0,AH$252))+AE260)))</f>
        <v>8.0018084408941207E-3</v>
      </c>
      <c r="AG260" s="186" cm="1">
        <f t="array" ref="AG260">IF(AI$252=-1,AH260,IF(AI$252=99,AF260,IF(AI$252=0,INDEX($D253:$K253,0,AI$250),(INDEX($D253:$K253,0,AI$252+1)-INDEX($D253:$K253,0,AI$252))/(INDEX($D$249:$K$249,0,AI$252+1)-INDEX($D$249:$K$249,0,AI$252))+AF260)))</f>
        <v>7.6651647436086438E-3</v>
      </c>
      <c r="AH260" s="186" cm="1">
        <f t="array" ref="AH260">IF(AJ$252=-1,AI260,IF(AJ$252=99,AG260,IF(AJ$252=0,INDEX($D253:$K253,0,AJ$250),(INDEX($D253:$K253,0,AJ$252+1)-INDEX($D253:$K253,0,AJ$252))/(INDEX($D$249:$K$249,0,AJ$252+1)-INDEX($D$249:$K$249,0,AJ$252))+AG260)))</f>
        <v>7.3285210463231668E-3</v>
      </c>
      <c r="AI260" s="186" cm="1">
        <f t="array" ref="AI260">IF(AK$252=-1,AJ260,IF(AK$252=99,AH260,IF(AK$252=0,INDEX($D253:$K253,0,AK$250),(INDEX($D253:$K253,0,AK$252+1)-INDEX($D253:$K253,0,AK$252))/(INDEX($D$249:$K$249,0,AK$252+1)-INDEX($D$249:$K$249,0,AK$252))+AH260)))</f>
        <v>6.9918773490376899E-3</v>
      </c>
      <c r="AJ260" s="186" cm="1">
        <f t="array" ref="AJ260">IF(AL$252=-1,AK260,IF(AL$252=99,AI260,IF(AL$252=0,INDEX($D253:$K253,0,AL$250),(INDEX($D253:$K253,0,AL$252+1)-INDEX($D253:$K253,0,AL$252))/(INDEX($D$249:$K$249,0,AL$252+1)-INDEX($D$249:$K$249,0,AL$252))+AI260)))</f>
        <v>6.6552336517522129E-3</v>
      </c>
      <c r="AK260" s="186" cm="1">
        <f t="array" ref="AK260">IF(AM$252=-1,AL260,IF(AM$252=99,AJ260,IF(AM$252=0,INDEX($D253:$K253,0,AM$250),(INDEX($D253:$K253,0,AM$252+1)-INDEX($D253:$K253,0,AM$252))/(INDEX($D$249:$K$249,0,AM$252+1)-INDEX($D$249:$K$249,0,AM$252))+AJ260)))</f>
        <v>6.318589954466736E-3</v>
      </c>
      <c r="AL260" s="186" cm="1">
        <f t="array" ref="AL260">IF(AN$252=-1,AM260,IF(AN$252=99,AK260,IF(AN$252=0,INDEX($D253:$K253,0,AN$250),(INDEX($D253:$K253,0,AN$252+1)-INDEX($D253:$K253,0,AN$252))/(INDEX($D$249:$K$249,0,AN$252+1)-INDEX($D$249:$K$249,0,AN$252))+AK260)))</f>
        <v>5.9819462571812565E-3</v>
      </c>
      <c r="AM260" s="186" cm="1">
        <f t="array" ref="AM260">IF(AO$252=-1,AN260,IF(AO$252=99,AL260,IF(AO$252=0,INDEX($D253:$K253,0,AO$250),(INDEX($D253:$K253,0,AO$252+1)-INDEX($D253:$K253,0,AO$252))/(INDEX($D$249:$K$249,0,AO$252+1)-INDEX($D$249:$K$249,0,AO$252))+AL260)))</f>
        <v>5.7642052492901767E-3</v>
      </c>
      <c r="AN260" s="186" cm="1">
        <f t="array" ref="AN260">IF(AP$252=-1,AO260,IF(AP$252=99,AM260,IF(AP$252=0,INDEX($D253:$K253,0,AP$250),(INDEX($D253:$K253,0,AP$252+1)-INDEX($D253:$K253,0,AP$252))/(INDEX($D$249:$K$249,0,AP$252+1)-INDEX($D$249:$K$249,0,AP$252))+AM260)))</f>
        <v>5.546464241399097E-3</v>
      </c>
      <c r="AO260" s="186" cm="1">
        <f t="array" ref="AO260">IF(AQ$252=-1,AP260,IF(AQ$252=99,AN260,IF(AQ$252=0,INDEX($D253:$K253,0,AQ$250),(INDEX($D253:$K253,0,AQ$252+1)-INDEX($D253:$K253,0,AQ$252))/(INDEX($D$249:$K$249,0,AQ$252+1)-INDEX($D$249:$K$249,0,AQ$252))+AN260)))</f>
        <v>5.3287232335080172E-3</v>
      </c>
      <c r="AP260" s="186" cm="1">
        <f t="array" ref="AP260">IF(AR$252=-1,AQ260,IF(AR$252=99,AO260,IF(AR$252=0,INDEX($D253:$K253,0,AR$250),(INDEX($D253:$K253,0,AR$252+1)-INDEX($D253:$K253,0,AR$252))/(INDEX($D$249:$K$249,0,AR$252+1)-INDEX($D$249:$K$249,0,AR$252))+AO260)))</f>
        <v>5.1109822256169375E-3</v>
      </c>
      <c r="AQ260" s="186" cm="1">
        <f t="array" ref="AQ260">IF(AS$252=-1,AR260,IF(AS$252=99,AP260,IF(AS$252=0,INDEX($D253:$K253,0,AS$250),(INDEX($D253:$K253,0,AS$252+1)-INDEX($D253:$K253,0,AS$252))/(INDEX($D$249:$K$249,0,AS$252+1)-INDEX($D$249:$K$249,0,AS$252))+AP260)))</f>
        <v>4.8932412177258577E-3</v>
      </c>
      <c r="AR260" s="186" cm="1">
        <f t="array" ref="AR260">IF(AT$252=-1,AW260,IF(AT$252=99,AQ260,IF(AT$252=0,INDEX($D253:$K253,0,AT$250),(INDEX($D253:$K253,0,AT$252+1)-INDEX($D253:$K253,0,AT$252))/(INDEX($D$249:$K$249,0,AT$252+1)-INDEX($D$249:$K$249,0,AT$252))+AQ260)))</f>
        <v>4.675500209834778E-3</v>
      </c>
      <c r="AS260" s="186" cm="1">
        <f t="array" ref="AS260">IF(AU$252=-1,AX260,IF(AU$252=99,AR260,IF(AU$252=0,INDEX($D253:$K253,0,AU$250),(INDEX($D253:$K253,0,AU$252+1)-INDEX($D253:$K253,0,AU$252))/(INDEX($D$249:$K$249,0,AU$252+1)-INDEX($D$249:$K$249,0,AU$252))+AR260)))</f>
        <v>4.4577592019436982E-3</v>
      </c>
      <c r="AT260" s="186" cm="1">
        <f t="array" ref="AT260">IF(AV$252=-1,AY260,IF(AV$252=99,AS260,IF(AV$252=0,INDEX($D253:$K253,0,AV$250),(INDEX($D253:$K253,0,AV$252+1)-INDEX($D253:$K253,0,AV$252))/(INDEX($D$249:$K$249,0,AV$252+1)-INDEX($D$249:$K$249,0,AV$252))+AS260)))</f>
        <v>4.2400181940526185E-3</v>
      </c>
      <c r="AU260" s="186" cm="1">
        <f t="array" ref="AU260">IF(AW$252=-1,AZ260,IF(AW$252=99,AT260,IF(AW$252=0,INDEX($D253:$K253,0,AW$250),(INDEX($D253:$K253,0,AW$252+1)-INDEX($D253:$K253,0,AW$252))/(INDEX($D$249:$K$249,0,AW$252+1)-INDEX($D$249:$K$249,0,AW$252))+AT260)))</f>
        <v>4.0222771861615388E-3</v>
      </c>
      <c r="AV260" s="186" cm="1">
        <f t="array" ref="AV260">IF(AX$252=-1,BA260,IF(AX$252=99,AU260,IF(AX$252=0,INDEX($D253:$K253,0,AX$250),(INDEX($D253:$K253,0,AX$252+1)-INDEX($D253:$K253,0,AX$252))/(INDEX($D$249:$K$249,0,AX$252+1)-INDEX($D$249:$K$249,0,AX$252))+AU260)))</f>
        <v>3.8045361782704625E-3</v>
      </c>
      <c r="AW260" s="186" cm="1">
        <f t="array" ref="AW260">IF(AY$252=-1,BB260,IF(AY$252=99,AV260,IF(AY$252=0,INDEX($D253:$K253,0,AY$250),(INDEX($D253:$K253,0,AY$252+1)-INDEX($D253:$K253,0,AY$252))/(INDEX($D$249:$K$249,0,AY$252+1)-INDEX($D$249:$K$249,0,AY$252))+AV260)))</f>
        <v>3.8045361782704625E-3</v>
      </c>
      <c r="AX260" s="186" cm="1">
        <f t="array" ref="AX260">IF(AV$252=-1,AZ260,IF(AV$252=99,AW260,IF(AV$252=0,INDEX($D253:$K253,0,AV$250),(INDEX($D253:$K253,0,AV$252+1)-INDEX($D253:$K253,0,AV$252))/(INDEX($D$249:$K$249,0,AV$252+1)-INDEX($D$249:$K$249,0,AV$252))+AW260)))</f>
        <v>3.5867951703793832E-3</v>
      </c>
      <c r="AY260" s="186" cm="1">
        <f t="array" ref="AY260">IF(AW$252=-1,BA260,IF(AW$252=99,AX260,IF(AW$252=0,INDEX($D253:$K253,0,AW$250),(INDEX($D253:$K253,0,AW$252+1)-INDEX($D253:$K253,0,AW$252))/(INDEX($D$249:$K$249,0,AW$252+1)-INDEX($D$249:$K$249,0,AW$252))+AX260)))</f>
        <v>3.3690541624883039E-3</v>
      </c>
      <c r="AZ260" s="186" cm="1">
        <f t="array" ref="AZ260">IF(AX$252=-1,BB260,IF(AX$252=99,AY260,IF(AX$252=0,INDEX($D253:$K253,0,AX$250),(INDEX($D253:$K253,0,AX$252+1)-INDEX($D253:$K253,0,AX$252))/(INDEX($D$249:$K$249,0,AX$252+1)-INDEX($D$249:$K$249,0,AX$252))+AY260)))</f>
        <v>3.8045361782704625E-3</v>
      </c>
      <c r="BA260" s="186" cm="1">
        <f t="array" ref="BA260">IF(AY$252=-1,BC260,IF(AY$252=99,AZ260,IF(AY$252=0,INDEX($D253:$K253,0,AY$250),(INDEX($D253:$K253,0,AY$252+1)-INDEX($D253:$K253,0,AY$252))/(INDEX($D$249:$K$249,0,AY$252+1)-INDEX($D$249:$K$249,0,AY$252))+AZ260)))</f>
        <v>3.8045361782704625E-3</v>
      </c>
      <c r="BB260" s="186" cm="1">
        <f t="array" ref="BB260">IF(AZ$252=-1,BD260,IF(AZ$252=99,BA260,IF(AZ$252=0,INDEX($D253:$K253,0,AZ$250),(INDEX($D253:$K253,0,AZ$252+1)-INDEX($D253:$K253,0,AZ$252))/(INDEX($D$249:$K$249,0,AZ$252+1)-INDEX($D$249:$K$249,0,AZ$252))+BA260)))</f>
        <v>3.8045361782704625E-3</v>
      </c>
      <c r="BC260" s="186" cm="1">
        <f t="array" ref="BC260">IF(BA$252=-1,BE260,IF(BA$252=99,BB260,IF(BA$252=0,INDEX($D253:$K253,0,BA$250),(INDEX($D253:$K253,0,BA$252+1)-INDEX($D253:$K253,0,BA$252))/(INDEX($D$249:$K$249,0,BA$252+1)-INDEX($D$249:$K$249,0,BA$252))+BB260)))</f>
        <v>3.8045361782704625E-3</v>
      </c>
      <c r="BD260" s="186" cm="1">
        <f t="array" ref="BD260">IF(BB$252=-1,BF260,IF(BB$252=99,BC260,IF(BB$252=0,INDEX($D253:$K253,0,BB$250),(INDEX($D253:$K253,0,BB$252+1)-INDEX($D253:$K253,0,BB$252))/(INDEX($D$249:$K$249,0,BB$252+1)-INDEX($D$249:$K$249,0,BB$252))+BC260)))</f>
        <v>3.8045361782704625E-3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0.13518876694535342</v>
      </c>
      <c r="Q261" s="186" cm="1">
        <f t="array" ref="Q261">IF(S$252=-1,R261,IF(S$252=99,P261,IF(S$252=0,INDEX($D254:$K254,0,S$250),(INDEX($D254:$K254,0,S$252+1)-INDEX($D254:$K254,0,S$252))/(INDEX($D$249:$K$249,0,S$252+1)-INDEX($D$249:$K$249,0,S$252))+P261)))</f>
        <v>0.27037753389070684</v>
      </c>
      <c r="R261" s="186" cm="1">
        <f t="array" ref="R261">IF(T$252=-1,S261,IF(T$252=99,Q261,IF(T$252=0,INDEX($D254:$K254,0,T$250),(INDEX($D254:$K254,0,T$252+1)-INDEX($D254:$K254,0,T$252))/(INDEX($D$249:$K$249,0,T$252+1)-INDEX($D$249:$K$249,0,T$252))+Q261)))</f>
        <v>0.40556630083606027</v>
      </c>
      <c r="S261" s="186" cm="1">
        <f t="array" ref="S261">IF(U$252=-1,T261,IF(U$252=99,R261,IF(U$252=0,INDEX($D254:$K254,0,U$250),(INDEX($D254:$K254,0,U$252+1)-INDEX($D254:$K254,0,U$252))/(INDEX($D$249:$K$249,0,U$252+1)-INDEX($D$249:$K$249,0,U$252))+R261)))</f>
        <v>0.40191850859543432</v>
      </c>
      <c r="T261" s="186" cm="1">
        <f t="array" ref="T261">IF(V$252=-1,U261,IF(V$252=99,S261,IF(V$252=0,INDEX($D254:$K254,0,V$250),(INDEX($D254:$K254,0,V$252+1)-INDEX($D254:$K254,0,V$252))/(INDEX($D$249:$K$249,0,V$252+1)-INDEX($D$249:$K$249,0,V$252))+S261)))</f>
        <v>0.39827071635480837</v>
      </c>
      <c r="U261" s="186" cm="1">
        <f t="array" ref="U261">IF(W$252=-1,V261,IF(W$252=99,T261,IF(W$252=0,INDEX($D254:$K254,0,W$250),(INDEX($D254:$K254,0,W$252+1)-INDEX($D254:$K254,0,W$252))/(INDEX($D$249:$K$249,0,W$252+1)-INDEX($D$249:$K$249,0,W$252))+T261)))</f>
        <v>0.39462292411418243</v>
      </c>
      <c r="V261" s="186" cm="1">
        <f t="array" ref="V261">IF(X$252=-1,W261,IF(X$252=99,U261,IF(X$252=0,INDEX($D254:$K254,0,X$250),(INDEX($D254:$K254,0,X$252+1)-INDEX($D254:$K254,0,X$252))/(INDEX($D$249:$K$249,0,X$252+1)-INDEX($D$249:$K$249,0,X$252))+U261)))</f>
        <v>0.39097513187355648</v>
      </c>
      <c r="W261" s="186" cm="1">
        <f t="array" ref="W261">IF(Y$252=-1,X261,IF(Y$252=99,V261,IF(Y$252=0,INDEX($D254:$K254,0,Y$250),(INDEX($D254:$K254,0,Y$252+1)-INDEX($D254:$K254,0,Y$252))/(INDEX($D$249:$K$249,0,Y$252+1)-INDEX($D$249:$K$249,0,Y$252))+V261)))</f>
        <v>0.38732733963293053</v>
      </c>
      <c r="X261" s="186" cm="1">
        <f t="array" ref="X261">IF(Z$252=-1,Y261,IF(Z$252=99,W261,IF(Z$252=0,INDEX($D254:$K254,0,Z$250),(INDEX($D254:$K254,0,Z$252+1)-INDEX($D254:$K254,0,Z$252))/(INDEX($D$249:$K$249,0,Z$252+1)-INDEX($D$249:$K$249,0,Z$252))+W261)))</f>
        <v>0.38367954739230459</v>
      </c>
      <c r="Y261" s="186" cm="1">
        <f t="array" ref="Y261">IF(AA$252=-1,Z261,IF(AA$252=99,X261,IF(AA$252=0,INDEX($D254:$K254,0,AA$250),(INDEX($D254:$K254,0,AA$252+1)-INDEX($D254:$K254,0,AA$252))/(INDEX($D$249:$K$249,0,AA$252+1)-INDEX($D$249:$K$249,0,AA$252))+X261)))</f>
        <v>0.38003175515167864</v>
      </c>
      <c r="Z261" s="186" cm="1">
        <f t="array" ref="Z261">IF(AB$252=-1,AA261,IF(AB$252=99,Y261,IF(AB$252=0,INDEX($D254:$K254,0,AB$250),(INDEX($D254:$K254,0,AB$252+1)-INDEX($D254:$K254,0,AB$252))/(INDEX($D$249:$K$249,0,AB$252+1)-INDEX($D$249:$K$249,0,AB$252))+Y261)))</f>
        <v>0.37638396291105269</v>
      </c>
      <c r="AA261" s="186" cm="1">
        <f t="array" ref="AA261">IF(AC$252=-1,AB261,IF(AC$252=99,Z261,IF(AC$252=0,INDEX($D254:$K254,0,AC$250),(INDEX($D254:$K254,0,AC$252+1)-INDEX($D254:$K254,0,AC$252))/(INDEX($D$249:$K$249,0,AC$252+1)-INDEX($D$249:$K$249,0,AC$252))+Z261)))</f>
        <v>0.37273617067042675</v>
      </c>
      <c r="AB261" s="186" cm="1">
        <f t="array" ref="AB261">IF(AD$252=-1,AC261,IF(AD$252=99,AA261,IF(AD$252=0,INDEX($D254:$K254,0,AD$250),(INDEX($D254:$K254,0,AD$252+1)-INDEX($D254:$K254,0,AD$252))/(INDEX($D$249:$K$249,0,AD$252+1)-INDEX($D$249:$K$249,0,AD$252))+AA261)))</f>
        <v>0.36908837842980069</v>
      </c>
      <c r="AC261" s="186" cm="1">
        <f t="array" ref="AC261">IF(AE$252=-1,AD261,IF(AE$252=99,AB261,IF(AE$252=0,INDEX($D254:$K254,0,AE$250),(INDEX($D254:$K254,0,AE$252+1)-INDEX($D254:$K254,0,AE$252))/(INDEX($D$249:$K$249,0,AE$252+1)-INDEX($D$249:$K$249,0,AE$252))+AB261)))</f>
        <v>0.36383737194047316</v>
      </c>
      <c r="AD261" s="186" cm="1">
        <f t="array" ref="AD261">IF(AF$252=-1,AE261,IF(AF$252=99,AC261,IF(AF$252=0,INDEX($D254:$K254,0,AF$250),(INDEX($D254:$K254,0,AF$252+1)-INDEX($D254:$K254,0,AF$252))/(INDEX($D$249:$K$249,0,AF$252+1)-INDEX($D$249:$K$249,0,AF$252))+AC261)))</f>
        <v>0.35858636545114564</v>
      </c>
      <c r="AE261" s="186" cm="1">
        <f t="array" ref="AE261">IF(AG$252=-1,AF261,IF(AG$252=99,AD261,IF(AG$252=0,INDEX($D254:$K254,0,AG$250),(INDEX($D254:$K254,0,AG$252+1)-INDEX($D254:$K254,0,AG$252))/(INDEX($D$249:$K$249,0,AG$252+1)-INDEX($D$249:$K$249,0,AG$252))+AD261)))</f>
        <v>0.35333535896181811</v>
      </c>
      <c r="AF261" s="186" cm="1">
        <f t="array" ref="AF261">IF(AH$252=-1,AG261,IF(AH$252=99,AE261,IF(AH$252=0,INDEX($D254:$K254,0,AH$250),(INDEX($D254:$K254,0,AH$252+1)-INDEX($D254:$K254,0,AH$252))/(INDEX($D$249:$K$249,0,AH$252+1)-INDEX($D$249:$K$249,0,AH$252))+AE261)))</f>
        <v>0.34808435247249059</v>
      </c>
      <c r="AG261" s="186" cm="1">
        <f t="array" ref="AG261">IF(AI$252=-1,AH261,IF(AI$252=99,AF261,IF(AI$252=0,INDEX($D254:$K254,0,AI$250),(INDEX($D254:$K254,0,AI$252+1)-INDEX($D254:$K254,0,AI$252))/(INDEX($D$249:$K$249,0,AI$252+1)-INDEX($D$249:$K$249,0,AI$252))+AF261)))</f>
        <v>0.34283334598316306</v>
      </c>
      <c r="AH261" s="186" cm="1">
        <f t="array" ref="AH261">IF(AJ$252=-1,AI261,IF(AJ$252=99,AG261,IF(AJ$252=0,INDEX($D254:$K254,0,AJ$250),(INDEX($D254:$K254,0,AJ$252+1)-INDEX($D254:$K254,0,AJ$252))/(INDEX($D$249:$K$249,0,AJ$252+1)-INDEX($D$249:$K$249,0,AJ$252))+AG261)))</f>
        <v>0.33758233949383554</v>
      </c>
      <c r="AI261" s="186" cm="1">
        <f t="array" ref="AI261">IF(AK$252=-1,AJ261,IF(AK$252=99,AH261,IF(AK$252=0,INDEX($D254:$K254,0,AK$250),(INDEX($D254:$K254,0,AK$252+1)-INDEX($D254:$K254,0,AK$252))/(INDEX($D$249:$K$249,0,AK$252+1)-INDEX($D$249:$K$249,0,AK$252))+AH261)))</f>
        <v>0.33233133300450801</v>
      </c>
      <c r="AJ261" s="186" cm="1">
        <f t="array" ref="AJ261">IF(AL$252=-1,AK261,IF(AL$252=99,AI261,IF(AL$252=0,INDEX($D254:$K254,0,AL$250),(INDEX($D254:$K254,0,AL$252+1)-INDEX($D254:$K254,0,AL$252))/(INDEX($D$249:$K$249,0,AL$252+1)-INDEX($D$249:$K$249,0,AL$252))+AI261)))</f>
        <v>0.32708032651518049</v>
      </c>
      <c r="AK261" s="186" cm="1">
        <f t="array" ref="AK261">IF(AM$252=-1,AL261,IF(AM$252=99,AJ261,IF(AM$252=0,INDEX($D254:$K254,0,AM$250),(INDEX($D254:$K254,0,AM$252+1)-INDEX($D254:$K254,0,AM$252))/(INDEX($D$249:$K$249,0,AM$252+1)-INDEX($D$249:$K$249,0,AM$252))+AJ261)))</f>
        <v>0.32182932002585296</v>
      </c>
      <c r="AL261" s="186" cm="1">
        <f t="array" ref="AL261">IF(AN$252=-1,AM261,IF(AN$252=99,AK261,IF(AN$252=0,INDEX($D254:$K254,0,AN$250),(INDEX($D254:$K254,0,AN$252+1)-INDEX($D254:$K254,0,AN$252))/(INDEX($D$249:$K$249,0,AN$252+1)-INDEX($D$249:$K$249,0,AN$252))+AK261)))</f>
        <v>0.31657831353652521</v>
      </c>
      <c r="AM261" s="186" cm="1">
        <f t="array" ref="AM261">IF(AO$252=-1,AN261,IF(AO$252=99,AL261,IF(AO$252=0,INDEX($D254:$K254,0,AO$250),(INDEX($D254:$K254,0,AO$252+1)-INDEX($D254:$K254,0,AO$252))/(INDEX($D$249:$K$249,0,AO$252+1)-INDEX($D$249:$K$249,0,AO$252))+AL261)))</f>
        <v>0.31244856776405527</v>
      </c>
      <c r="AN261" s="186" cm="1">
        <f t="array" ref="AN261">IF(AP$252=-1,AO261,IF(AP$252=99,AM261,IF(AP$252=0,INDEX($D254:$K254,0,AP$250),(INDEX($D254:$K254,0,AP$252+1)-INDEX($D254:$K254,0,AP$252))/(INDEX($D$249:$K$249,0,AP$252+1)-INDEX($D$249:$K$249,0,AP$252))+AM261)))</f>
        <v>0.30831882199158533</v>
      </c>
      <c r="AO261" s="186" cm="1">
        <f t="array" ref="AO261">IF(AQ$252=-1,AP261,IF(AQ$252=99,AN261,IF(AQ$252=0,INDEX($D254:$K254,0,AQ$250),(INDEX($D254:$K254,0,AQ$252+1)-INDEX($D254:$K254,0,AQ$252))/(INDEX($D$249:$K$249,0,AQ$252+1)-INDEX($D$249:$K$249,0,AQ$252))+AN261)))</f>
        <v>0.3041890762191154</v>
      </c>
      <c r="AP261" s="186" cm="1">
        <f t="array" ref="AP261">IF(AR$252=-1,AQ261,IF(AR$252=99,AO261,IF(AR$252=0,INDEX($D254:$K254,0,AR$250),(INDEX($D254:$K254,0,AR$252+1)-INDEX($D254:$K254,0,AR$252))/(INDEX($D$249:$K$249,0,AR$252+1)-INDEX($D$249:$K$249,0,AR$252))+AO261)))</f>
        <v>0.30005933044664546</v>
      </c>
      <c r="AQ261" s="186" cm="1">
        <f t="array" ref="AQ261">IF(AS$252=-1,AR261,IF(AS$252=99,AP261,IF(AS$252=0,INDEX($D254:$K254,0,AS$250),(INDEX($D254:$K254,0,AS$252+1)-INDEX($D254:$K254,0,AS$252))/(INDEX($D$249:$K$249,0,AS$252+1)-INDEX($D$249:$K$249,0,AS$252))+AP261)))</f>
        <v>0.29592958467417552</v>
      </c>
      <c r="AR261" s="186" cm="1">
        <f t="array" ref="AR261">IF(AT$252=-1,AW261,IF(AT$252=99,AQ261,IF(AT$252=0,INDEX($D254:$K254,0,AT$250),(INDEX($D254:$K254,0,AT$252+1)-INDEX($D254:$K254,0,AT$252))/(INDEX($D$249:$K$249,0,AT$252+1)-INDEX($D$249:$K$249,0,AT$252))+AQ261)))</f>
        <v>0.29179983890170558</v>
      </c>
      <c r="AS261" s="186" cm="1">
        <f t="array" ref="AS261">IF(AU$252=-1,AX261,IF(AU$252=99,AR261,IF(AU$252=0,INDEX($D254:$K254,0,AU$250),(INDEX($D254:$K254,0,AU$252+1)-INDEX($D254:$K254,0,AU$252))/(INDEX($D$249:$K$249,0,AU$252+1)-INDEX($D$249:$K$249,0,AU$252))+AR261)))</f>
        <v>0.28767009312923564</v>
      </c>
      <c r="AT261" s="186" cm="1">
        <f t="array" ref="AT261">IF(AV$252=-1,AY261,IF(AV$252=99,AS261,IF(AV$252=0,INDEX($D254:$K254,0,AV$250),(INDEX($D254:$K254,0,AV$252+1)-INDEX($D254:$K254,0,AV$252))/(INDEX($D$249:$K$249,0,AV$252+1)-INDEX($D$249:$K$249,0,AV$252))+AS261)))</f>
        <v>0.2835403473567657</v>
      </c>
      <c r="AU261" s="186" cm="1">
        <f t="array" ref="AU261">IF(AW$252=-1,AZ261,IF(AW$252=99,AT261,IF(AW$252=0,INDEX($D254:$K254,0,AW$250),(INDEX($D254:$K254,0,AW$252+1)-INDEX($D254:$K254,0,AW$252))/(INDEX($D$249:$K$249,0,AW$252+1)-INDEX($D$249:$K$249,0,AW$252))+AT261)))</f>
        <v>0.27941060158429576</v>
      </c>
      <c r="AV261" s="186" cm="1">
        <f t="array" ref="AV261">IF(AX$252=-1,BA261,IF(AX$252=99,AU261,IF(AX$252=0,INDEX($D254:$K254,0,AX$250),(INDEX($D254:$K254,0,AX$252+1)-INDEX($D254:$K254,0,AX$252))/(INDEX($D$249:$K$249,0,AX$252+1)-INDEX($D$249:$K$249,0,AX$252))+AU261)))</f>
        <v>0.2752808558118261</v>
      </c>
      <c r="AW261" s="186" cm="1">
        <f t="array" ref="AW261">IF(AY$252=-1,BB261,IF(AY$252=99,AV261,IF(AY$252=0,INDEX($D254:$K254,0,AY$250),(INDEX($D254:$K254,0,AY$252+1)-INDEX($D254:$K254,0,AY$252))/(INDEX($D$249:$K$249,0,AY$252+1)-INDEX($D$249:$K$249,0,AY$252))+AV261)))</f>
        <v>0.2752808558118261</v>
      </c>
      <c r="AX261" s="186" cm="1">
        <f t="array" ref="AX261">IF(AV$252=-1,AZ261,IF(AV$252=99,AW261,IF(AV$252=0,INDEX($D254:$K254,0,AV$250),(INDEX($D254:$K254,0,AV$252+1)-INDEX($D254:$K254,0,AV$252))/(INDEX($D$249:$K$249,0,AV$252+1)-INDEX($D$249:$K$249,0,AV$252))+AW261)))</f>
        <v>0.27115111003935621</v>
      </c>
      <c r="AY261" s="186" cm="1">
        <f t="array" ref="AY261">IF(AW$252=-1,BA261,IF(AW$252=99,AX261,IF(AW$252=0,INDEX($D254:$K254,0,AW$250),(INDEX($D254:$K254,0,AW$252+1)-INDEX($D254:$K254,0,AW$252))/(INDEX($D$249:$K$249,0,AW$252+1)-INDEX($D$249:$K$249,0,AW$252))+AX261)))</f>
        <v>0.26702136426688627</v>
      </c>
      <c r="AZ261" s="186" cm="1">
        <f t="array" ref="AZ261">IF(AX$252=-1,BB261,IF(AX$252=99,AY261,IF(AX$252=0,INDEX($D254:$K254,0,AX$250),(INDEX($D254:$K254,0,AX$252+1)-INDEX($D254:$K254,0,AX$252))/(INDEX($D$249:$K$249,0,AX$252+1)-INDEX($D$249:$K$249,0,AX$252))+AY261)))</f>
        <v>0.2752808558118261</v>
      </c>
      <c r="BA261" s="186" cm="1">
        <f t="array" ref="BA261">IF(AY$252=-1,BC261,IF(AY$252=99,AZ261,IF(AY$252=0,INDEX($D254:$K254,0,AY$250),(INDEX($D254:$K254,0,AY$252+1)-INDEX($D254:$K254,0,AY$252))/(INDEX($D$249:$K$249,0,AY$252+1)-INDEX($D$249:$K$249,0,AY$252))+AZ261)))</f>
        <v>0.2752808558118261</v>
      </c>
      <c r="BB261" s="186" cm="1">
        <f t="array" ref="BB261">IF(AZ$252=-1,BD261,IF(AZ$252=99,BA261,IF(AZ$252=0,INDEX($D254:$K254,0,AZ$250),(INDEX($D254:$K254,0,AZ$252+1)-INDEX($D254:$K254,0,AZ$252))/(INDEX($D$249:$K$249,0,AZ$252+1)-INDEX($D$249:$K$249,0,AZ$252))+BA261)))</f>
        <v>0.2752808558118261</v>
      </c>
      <c r="BC261" s="186" cm="1">
        <f t="array" ref="BC261">IF(BA$252=-1,BE261,IF(BA$252=99,BB261,IF(BA$252=0,INDEX($D254:$K254,0,BA$250),(INDEX($D254:$K254,0,BA$252+1)-INDEX($D254:$K254,0,BA$252))/(INDEX($D$249:$K$249,0,BA$252+1)-INDEX($D$249:$K$249,0,BA$252))+BB261)))</f>
        <v>0.2752808558118261</v>
      </c>
      <c r="BD261" s="186" cm="1">
        <f t="array" ref="BD261">IF(BB$252=-1,BF261,IF(BB$252=99,BC261,IF(BB$252=0,INDEX($D254:$K254,0,BB$250),(INDEX($D254:$K254,0,BB$252+1)-INDEX($D254:$K254,0,BB$252))/(INDEX($D$249:$K$249,0,BB$252+1)-INDEX($D$249:$K$249,0,BB$252))+BC261)))</f>
        <v>0.2752808558118261</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0.17101789776551615</v>
      </c>
      <c r="Q262" s="186" cm="1">
        <f t="array" ref="Q262">IF(S$252=-1,R262,IF(S$252=99,P262,IF(S$252=0,INDEX($D255:$K255,0,S$250),(INDEX($D255:$K255,0,S$252+1)-INDEX($D255:$K255,0,S$252))/(INDEX($D$249:$K$249,0,S$252+1)-INDEX($D$249:$K$249,0,S$252))+P262)))</f>
        <v>0.34203579553103231</v>
      </c>
      <c r="R262" s="186" cm="1">
        <f t="array" ref="R262">IF(T$252=-1,S262,IF(T$252=99,Q262,IF(T$252=0,INDEX($D255:$K255,0,T$250),(INDEX($D255:$K255,0,T$252+1)-INDEX($D255:$K255,0,T$252))/(INDEX($D$249:$K$249,0,T$252+1)-INDEX($D$249:$K$249,0,T$252))+Q262)))</f>
        <v>0.51305369329654849</v>
      </c>
      <c r="S262" s="186" cm="1">
        <f t="array" ref="S262">IF(U$252=-1,T262,IF(U$252=99,R262,IF(U$252=0,INDEX($D255:$K255,0,U$250),(INDEX($D255:$K255,0,U$252+1)-INDEX($D255:$K255,0,U$252))/(INDEX($D$249:$K$249,0,U$252+1)-INDEX($D$249:$K$249,0,U$252))+R262)))</f>
        <v>0.51738660449160601</v>
      </c>
      <c r="T262" s="186" cm="1">
        <f t="array" ref="T262">IF(V$252=-1,U262,IF(V$252=99,S262,IF(V$252=0,INDEX($D255:$K255,0,V$250),(INDEX($D255:$K255,0,V$252+1)-INDEX($D255:$K255,0,V$252))/(INDEX($D$249:$K$249,0,V$252+1)-INDEX($D$249:$K$249,0,V$252))+S262)))</f>
        <v>0.52171951568666353</v>
      </c>
      <c r="U262" s="186" cm="1">
        <f t="array" ref="U262">IF(W$252=-1,V262,IF(W$252=99,T262,IF(W$252=0,INDEX($D255:$K255,0,W$250),(INDEX($D255:$K255,0,W$252+1)-INDEX($D255:$K255,0,W$252))/(INDEX($D$249:$K$249,0,W$252+1)-INDEX($D$249:$K$249,0,W$252))+T262)))</f>
        <v>0.52605242688172105</v>
      </c>
      <c r="V262" s="186" cm="1">
        <f t="array" ref="V262">IF(X$252=-1,W262,IF(X$252=99,U262,IF(X$252=0,INDEX($D255:$K255,0,X$250),(INDEX($D255:$K255,0,X$252+1)-INDEX($D255:$K255,0,X$252))/(INDEX($D$249:$K$249,0,X$252+1)-INDEX($D$249:$K$249,0,X$252))+U262)))</f>
        <v>0.53038533807677857</v>
      </c>
      <c r="W262" s="186" cm="1">
        <f t="array" ref="W262">IF(Y$252=-1,X262,IF(Y$252=99,V262,IF(Y$252=0,INDEX($D255:$K255,0,Y$250),(INDEX($D255:$K255,0,Y$252+1)-INDEX($D255:$K255,0,Y$252))/(INDEX($D$249:$K$249,0,Y$252+1)-INDEX($D$249:$K$249,0,Y$252))+V262)))</f>
        <v>0.53471824927183609</v>
      </c>
      <c r="X262" s="186" cm="1">
        <f t="array" ref="X262">IF(Z$252=-1,Y262,IF(Z$252=99,W262,IF(Z$252=0,INDEX($D255:$K255,0,Z$250),(INDEX($D255:$K255,0,Z$252+1)-INDEX($D255:$K255,0,Z$252))/(INDEX($D$249:$K$249,0,Z$252+1)-INDEX($D$249:$K$249,0,Z$252))+W262)))</f>
        <v>0.53905116046689361</v>
      </c>
      <c r="Y262" s="186" cm="1">
        <f t="array" ref="Y262">IF(AA$252=-1,Z262,IF(AA$252=99,X262,IF(AA$252=0,INDEX($D255:$K255,0,AA$250),(INDEX($D255:$K255,0,AA$252+1)-INDEX($D255:$K255,0,AA$252))/(INDEX($D$249:$K$249,0,AA$252+1)-INDEX($D$249:$K$249,0,AA$252))+X262)))</f>
        <v>0.54338407166195113</v>
      </c>
      <c r="Z262" s="186" cm="1">
        <f t="array" ref="Z262">IF(AB$252=-1,AA262,IF(AB$252=99,Y262,IF(AB$252=0,INDEX($D255:$K255,0,AB$250),(INDEX($D255:$K255,0,AB$252+1)-INDEX($D255:$K255,0,AB$252))/(INDEX($D$249:$K$249,0,AB$252+1)-INDEX($D$249:$K$249,0,AB$252))+Y262)))</f>
        <v>0.54771698285700865</v>
      </c>
      <c r="AA262" s="186" cm="1">
        <f t="array" ref="AA262">IF(AC$252=-1,AB262,IF(AC$252=99,Z262,IF(AC$252=0,INDEX($D255:$K255,0,AC$250),(INDEX($D255:$K255,0,AC$252+1)-INDEX($D255:$K255,0,AC$252))/(INDEX($D$249:$K$249,0,AC$252+1)-INDEX($D$249:$K$249,0,AC$252))+Z262)))</f>
        <v>0.55204989405206617</v>
      </c>
      <c r="AB262" s="186" cm="1">
        <f t="array" ref="AB262">IF(AD$252=-1,AC262,IF(AD$252=99,AA262,IF(AD$252=0,INDEX($D255:$K255,0,AD$250),(INDEX($D255:$K255,0,AD$252+1)-INDEX($D255:$K255,0,AD$252))/(INDEX($D$249:$K$249,0,AD$252+1)-INDEX($D$249:$K$249,0,AD$252))+AA262)))</f>
        <v>0.55638280524712325</v>
      </c>
      <c r="AC262" s="186" cm="1">
        <f t="array" ref="AC262">IF(AE$252=-1,AD262,IF(AE$252=99,AB262,IF(AE$252=0,INDEX($D255:$K255,0,AE$250),(INDEX($D255:$K255,0,AE$252+1)-INDEX($D255:$K255,0,AE$252))/(INDEX($D$249:$K$249,0,AE$252+1)-INDEX($D$249:$K$249,0,AE$252))+AB262)))</f>
        <v>0.56286340179432182</v>
      </c>
      <c r="AD262" s="186" cm="1">
        <f t="array" ref="AD262">IF(AF$252=-1,AE262,IF(AF$252=99,AC262,IF(AF$252=0,INDEX($D255:$K255,0,AF$250),(INDEX($D255:$K255,0,AF$252+1)-INDEX($D255:$K255,0,AF$252))/(INDEX($D$249:$K$249,0,AF$252+1)-INDEX($D$249:$K$249,0,AF$252))+AC262)))</f>
        <v>0.56934399834152039</v>
      </c>
      <c r="AE262" s="186" cm="1">
        <f t="array" ref="AE262">IF(AG$252=-1,AF262,IF(AG$252=99,AD262,IF(AG$252=0,INDEX($D255:$K255,0,AG$250),(INDEX($D255:$K255,0,AG$252+1)-INDEX($D255:$K255,0,AG$252))/(INDEX($D$249:$K$249,0,AG$252+1)-INDEX($D$249:$K$249,0,AG$252))+AD262)))</f>
        <v>0.57582459488871895</v>
      </c>
      <c r="AF262" s="186" cm="1">
        <f t="array" ref="AF262">IF(AH$252=-1,AG262,IF(AH$252=99,AE262,IF(AH$252=0,INDEX($D255:$K255,0,AH$250),(INDEX($D255:$K255,0,AH$252+1)-INDEX($D255:$K255,0,AH$252))/(INDEX($D$249:$K$249,0,AH$252+1)-INDEX($D$249:$K$249,0,AH$252))+AE262)))</f>
        <v>0.58230519143591752</v>
      </c>
      <c r="AG262" s="186" cm="1">
        <f t="array" ref="AG262">IF(AI$252=-1,AH262,IF(AI$252=99,AF262,IF(AI$252=0,INDEX($D255:$K255,0,AI$250),(INDEX($D255:$K255,0,AI$252+1)-INDEX($D255:$K255,0,AI$252))/(INDEX($D$249:$K$249,0,AI$252+1)-INDEX($D$249:$K$249,0,AI$252))+AF262)))</f>
        <v>0.58878578798311609</v>
      </c>
      <c r="AH262" s="186" cm="1">
        <f t="array" ref="AH262">IF(AJ$252=-1,AI262,IF(AJ$252=99,AG262,IF(AJ$252=0,INDEX($D255:$K255,0,AJ$250),(INDEX($D255:$K255,0,AJ$252+1)-INDEX($D255:$K255,0,AJ$252))/(INDEX($D$249:$K$249,0,AJ$252+1)-INDEX($D$249:$K$249,0,AJ$252))+AG262)))</f>
        <v>0.59526638453031466</v>
      </c>
      <c r="AI262" s="186" cm="1">
        <f t="array" ref="AI262">IF(AK$252=-1,AJ262,IF(AK$252=99,AH262,IF(AK$252=0,INDEX($D255:$K255,0,AK$250),(INDEX($D255:$K255,0,AK$252+1)-INDEX($D255:$K255,0,AK$252))/(INDEX($D$249:$K$249,0,AK$252+1)-INDEX($D$249:$K$249,0,AK$252))+AH262)))</f>
        <v>0.60174698107751323</v>
      </c>
      <c r="AJ262" s="186" cm="1">
        <f t="array" ref="AJ262">IF(AL$252=-1,AK262,IF(AL$252=99,AI262,IF(AL$252=0,INDEX($D255:$K255,0,AL$250),(INDEX($D255:$K255,0,AL$252+1)-INDEX($D255:$K255,0,AL$252))/(INDEX($D$249:$K$249,0,AL$252+1)-INDEX($D$249:$K$249,0,AL$252))+AI262)))</f>
        <v>0.6082275776247118</v>
      </c>
      <c r="AK262" s="186" cm="1">
        <f t="array" ref="AK262">IF(AM$252=-1,AL262,IF(AM$252=99,AJ262,IF(AM$252=0,INDEX($D255:$K255,0,AM$250),(INDEX($D255:$K255,0,AM$252+1)-INDEX($D255:$K255,0,AM$252))/(INDEX($D$249:$K$249,0,AM$252+1)-INDEX($D$249:$K$249,0,AM$252))+AJ262)))</f>
        <v>0.61470817417191037</v>
      </c>
      <c r="AL262" s="186" cm="1">
        <f t="array" ref="AL262">IF(AN$252=-1,AM262,IF(AN$252=99,AK262,IF(AN$252=0,INDEX($D255:$K255,0,AN$250),(INDEX($D255:$K255,0,AN$252+1)-INDEX($D255:$K255,0,AN$252))/(INDEX($D$249:$K$249,0,AN$252+1)-INDEX($D$249:$K$249,0,AN$252))+AK262)))</f>
        <v>0.6211887707191085</v>
      </c>
      <c r="AM262" s="186" cm="1">
        <f t="array" ref="AM262">IF(AO$252=-1,AN262,IF(AO$252=99,AL262,IF(AO$252=0,INDEX($D255:$K255,0,AO$250),(INDEX($D255:$K255,0,AO$252+1)-INDEX($D255:$K255,0,AO$252))/(INDEX($D$249:$K$249,0,AO$252+1)-INDEX($D$249:$K$249,0,AO$252))+AL262)))</f>
        <v>0.62600130627518102</v>
      </c>
      <c r="AN262" s="186" cm="1">
        <f t="array" ref="AN262">IF(AP$252=-1,AO262,IF(AP$252=99,AM262,IF(AP$252=0,INDEX($D255:$K255,0,AP$250),(INDEX($D255:$K255,0,AP$252+1)-INDEX($D255:$K255,0,AP$252))/(INDEX($D$249:$K$249,0,AP$252+1)-INDEX($D$249:$K$249,0,AP$252))+AM262)))</f>
        <v>0.63081384183125355</v>
      </c>
      <c r="AO262" s="186" cm="1">
        <f t="array" ref="AO262">IF(AQ$252=-1,AP262,IF(AQ$252=99,AN262,IF(AQ$252=0,INDEX($D255:$K255,0,AQ$250),(INDEX($D255:$K255,0,AQ$252+1)-INDEX($D255:$K255,0,AQ$252))/(INDEX($D$249:$K$249,0,AQ$252+1)-INDEX($D$249:$K$249,0,AQ$252))+AN262)))</f>
        <v>0.63562637738732608</v>
      </c>
      <c r="AP262" s="186" cm="1">
        <f t="array" ref="AP262">IF(AR$252=-1,AQ262,IF(AR$252=99,AO262,IF(AR$252=0,INDEX($D255:$K255,0,AR$250),(INDEX($D255:$K255,0,AR$252+1)-INDEX($D255:$K255,0,AR$252))/(INDEX($D$249:$K$249,0,AR$252+1)-INDEX($D$249:$K$249,0,AR$252))+AO262)))</f>
        <v>0.64043891294339861</v>
      </c>
      <c r="AQ262" s="186" cm="1">
        <f t="array" ref="AQ262">IF(AS$252=-1,AR262,IF(AS$252=99,AP262,IF(AS$252=0,INDEX($D255:$K255,0,AS$250),(INDEX($D255:$K255,0,AS$252+1)-INDEX($D255:$K255,0,AS$252))/(INDEX($D$249:$K$249,0,AS$252+1)-INDEX($D$249:$K$249,0,AS$252))+AP262)))</f>
        <v>0.64525144849947114</v>
      </c>
      <c r="AR262" s="186" cm="1">
        <f t="array" ref="AR262">IF(AT$252=-1,AW262,IF(AT$252=99,AQ262,IF(AT$252=0,INDEX($D255:$K255,0,AT$250),(INDEX($D255:$K255,0,AT$252+1)-INDEX($D255:$K255,0,AT$252))/(INDEX($D$249:$K$249,0,AT$252+1)-INDEX($D$249:$K$249,0,AT$252))+AQ262)))</f>
        <v>0.65006398405554366</v>
      </c>
      <c r="AS262" s="186" cm="1">
        <f t="array" ref="AS262">IF(AU$252=-1,AX262,IF(AU$252=99,AR262,IF(AU$252=0,INDEX($D255:$K255,0,AU$250),(INDEX($D255:$K255,0,AU$252+1)-INDEX($D255:$K255,0,AU$252))/(INDEX($D$249:$K$249,0,AU$252+1)-INDEX($D$249:$K$249,0,AU$252))+AR262)))</f>
        <v>0.65487651961161619</v>
      </c>
      <c r="AT262" s="186" cm="1">
        <f t="array" ref="AT262">IF(AV$252=-1,AY262,IF(AV$252=99,AS262,IF(AV$252=0,INDEX($D255:$K255,0,AV$250),(INDEX($D255:$K255,0,AV$252+1)-INDEX($D255:$K255,0,AV$252))/(INDEX($D$249:$K$249,0,AV$252+1)-INDEX($D$249:$K$249,0,AV$252))+AS262)))</f>
        <v>0.65968905516768872</v>
      </c>
      <c r="AU262" s="186" cm="1">
        <f t="array" ref="AU262">IF(AW$252=-1,AZ262,IF(AW$252=99,AT262,IF(AW$252=0,INDEX($D255:$K255,0,AW$250),(INDEX($D255:$K255,0,AW$252+1)-INDEX($D255:$K255,0,AW$252))/(INDEX($D$249:$K$249,0,AW$252+1)-INDEX($D$249:$K$249,0,AW$252))+AT262)))</f>
        <v>0.66450159072376125</v>
      </c>
      <c r="AV262" s="186" cm="1">
        <f t="array" ref="AV262">IF(AX$252=-1,BA262,IF(AX$252=99,AU262,IF(AX$252=0,INDEX($D255:$K255,0,AX$250),(INDEX($D255:$K255,0,AX$252+1)-INDEX($D255:$K255,0,AX$252))/(INDEX($D$249:$K$249,0,AX$252+1)-INDEX($D$249:$K$249,0,AX$252))+AU262)))</f>
        <v>0.66931412627983333</v>
      </c>
      <c r="AW262" s="186" cm="1">
        <f t="array" ref="AW262">IF(AY$252=-1,BB262,IF(AY$252=99,AV262,IF(AY$252=0,INDEX($D255:$K255,0,AY$250),(INDEX($D255:$K255,0,AY$252+1)-INDEX($D255:$K255,0,AY$252))/(INDEX($D$249:$K$249,0,AY$252+1)-INDEX($D$249:$K$249,0,AY$252))+AV262)))</f>
        <v>0.66931412627983333</v>
      </c>
      <c r="AX262" s="186" cm="1">
        <f t="array" ref="AX262">IF(AV$252=-1,AZ262,IF(AV$252=99,AW262,IF(AV$252=0,INDEX($D255:$K255,0,AV$250),(INDEX($D255:$K255,0,AV$252+1)-INDEX($D255:$K255,0,AV$252))/(INDEX($D$249:$K$249,0,AV$252+1)-INDEX($D$249:$K$249,0,AV$252))+AW262)))</f>
        <v>0.67412666183590586</v>
      </c>
      <c r="AY262" s="186" cm="1">
        <f t="array" ref="AY262">IF(AW$252=-1,BA262,IF(AW$252=99,AX262,IF(AW$252=0,INDEX($D255:$K255,0,AW$250),(INDEX($D255:$K255,0,AW$252+1)-INDEX($D255:$K255,0,AW$252))/(INDEX($D$249:$K$249,0,AW$252+1)-INDEX($D$249:$K$249,0,AW$252))+AX262)))</f>
        <v>0.67893919739197839</v>
      </c>
      <c r="AZ262" s="186" cm="1">
        <f t="array" ref="AZ262">IF(AX$252=-1,BB262,IF(AX$252=99,AY262,IF(AX$252=0,INDEX($D255:$K255,0,AX$250),(INDEX($D255:$K255,0,AX$252+1)-INDEX($D255:$K255,0,AX$252))/(INDEX($D$249:$K$249,0,AX$252+1)-INDEX($D$249:$K$249,0,AX$252))+AY262)))</f>
        <v>0.66931412627983333</v>
      </c>
      <c r="BA262" s="186" cm="1">
        <f t="array" ref="BA262">IF(AY$252=-1,BC262,IF(AY$252=99,AZ262,IF(AY$252=0,INDEX($D255:$K255,0,AY$250),(INDEX($D255:$K255,0,AY$252+1)-INDEX($D255:$K255,0,AY$252))/(INDEX($D$249:$K$249,0,AY$252+1)-INDEX($D$249:$K$249,0,AY$252))+AZ262)))</f>
        <v>0.66931412627983333</v>
      </c>
      <c r="BB262" s="186" cm="1">
        <f t="array" ref="BB262">IF(AZ$252=-1,BD262,IF(AZ$252=99,BA262,IF(AZ$252=0,INDEX($D255:$K255,0,AZ$250),(INDEX($D255:$K255,0,AZ$252+1)-INDEX($D255:$K255,0,AZ$252))/(INDEX($D$249:$K$249,0,AZ$252+1)-INDEX($D$249:$K$249,0,AZ$252))+BA262)))</f>
        <v>0.66931412627983333</v>
      </c>
      <c r="BC262" s="186" cm="1">
        <f t="array" ref="BC262">IF(BA$252=-1,BE262,IF(BA$252=99,BB262,IF(BA$252=0,INDEX($D255:$K255,0,BA$250),(INDEX($D255:$K255,0,BA$252+1)-INDEX($D255:$K255,0,BA$252))/(INDEX($D$249:$K$249,0,BA$252+1)-INDEX($D$249:$K$249,0,BA$252))+BB262)))</f>
        <v>0.66931412627983333</v>
      </c>
      <c r="BD262" s="186" cm="1">
        <f t="array" ref="BD262">IF(BB$252=-1,BF262,IF(BB$252=99,BC262,IF(BB$252=0,INDEX($D255:$K255,0,BB$250),(INDEX($D255:$K255,0,BB$252+1)-INDEX($D255:$K255,0,BB$252))/(INDEX($D$249:$K$249,0,BB$252+1)-INDEX($D$249:$K$249,0,BB$252))+BC262)))</f>
        <v>0.66931412627983333</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0.19112955631747783</v>
      </c>
      <c r="Q263" s="186" cm="1">
        <f t="array" ref="Q263">IF(S$252=-1,R263,IF(S$252=99,P263,IF(S$252=0,INDEX($D256:$K256,0,S$250),(INDEX($D256:$K256,0,S$252+1)-INDEX($D256:$K256,0,S$252))/(INDEX($D$249:$K$249,0,S$252+1)-INDEX($D$249:$K$249,0,S$252))+P263)))</f>
        <v>0.38225911263495566</v>
      </c>
      <c r="R263" s="186" cm="1">
        <f t="array" ref="R263">IF(T$252=-1,S263,IF(T$252=99,Q263,IF(T$252=0,INDEX($D256:$K256,0,T$250),(INDEX($D256:$K256,0,T$252+1)-INDEX($D256:$K256,0,T$252))/(INDEX($D$249:$K$249,0,T$252+1)-INDEX($D$249:$K$249,0,T$252))+Q263)))</f>
        <v>0.57338866895243346</v>
      </c>
      <c r="S263" s="186" cm="1">
        <f t="array" ref="S263">IF(U$252=-1,T263,IF(U$252=99,R263,IF(U$252=0,INDEX($D256:$K256,0,U$250),(INDEX($D256:$K256,0,U$252+1)-INDEX($D256:$K256,0,U$252))/(INDEX($D$249:$K$249,0,U$252+1)-INDEX($D$249:$K$249,0,U$252))+R263)))</f>
        <v>0.5724454496534348</v>
      </c>
      <c r="T263" s="186" cm="1">
        <f t="array" ref="T263">IF(V$252=-1,U263,IF(V$252=99,S263,IF(V$252=0,INDEX($D256:$K256,0,V$250),(INDEX($D256:$K256,0,V$252+1)-INDEX($D256:$K256,0,V$252))/(INDEX($D$249:$K$249,0,V$252+1)-INDEX($D$249:$K$249,0,V$252))+S263)))</f>
        <v>0.57150223035443615</v>
      </c>
      <c r="U263" s="186" cm="1">
        <f t="array" ref="U263">IF(W$252=-1,V263,IF(W$252=99,T263,IF(W$252=0,INDEX($D256:$K256,0,W$250),(INDEX($D256:$K256,0,W$252+1)-INDEX($D256:$K256,0,W$252))/(INDEX($D$249:$K$249,0,W$252+1)-INDEX($D$249:$K$249,0,W$252))+T263)))</f>
        <v>0.57055901105543749</v>
      </c>
      <c r="V263" s="186" cm="1">
        <f t="array" ref="V263">IF(X$252=-1,W263,IF(X$252=99,U263,IF(X$252=0,INDEX($D256:$K256,0,X$250),(INDEX($D256:$K256,0,X$252+1)-INDEX($D256:$K256,0,X$252))/(INDEX($D$249:$K$249,0,X$252+1)-INDEX($D$249:$K$249,0,X$252))+U263)))</f>
        <v>0.56961579175643884</v>
      </c>
      <c r="W263" s="186" cm="1">
        <f t="array" ref="W263">IF(Y$252=-1,X263,IF(Y$252=99,V263,IF(Y$252=0,INDEX($D256:$K256,0,Y$250),(INDEX($D256:$K256,0,Y$252+1)-INDEX($D256:$K256,0,Y$252))/(INDEX($D$249:$K$249,0,Y$252+1)-INDEX($D$249:$K$249,0,Y$252))+V263)))</f>
        <v>0.56867257245744018</v>
      </c>
      <c r="X263" s="186" cm="1">
        <f t="array" ref="X263">IF(Z$252=-1,Y263,IF(Z$252=99,W263,IF(Z$252=0,INDEX($D256:$K256,0,Z$250),(INDEX($D256:$K256,0,Z$252+1)-INDEX($D256:$K256,0,Z$252))/(INDEX($D$249:$K$249,0,Z$252+1)-INDEX($D$249:$K$249,0,Z$252))+W263)))</f>
        <v>0.56772935315844153</v>
      </c>
      <c r="Y263" s="186" cm="1">
        <f t="array" ref="Y263">IF(AA$252=-1,Z263,IF(AA$252=99,X263,IF(AA$252=0,INDEX($D256:$K256,0,AA$250),(INDEX($D256:$K256,0,AA$252+1)-INDEX($D256:$K256,0,AA$252))/(INDEX($D$249:$K$249,0,AA$252+1)-INDEX($D$249:$K$249,0,AA$252))+X263)))</f>
        <v>0.56678613385944288</v>
      </c>
      <c r="Z263" s="186" cm="1">
        <f t="array" ref="Z263">IF(AB$252=-1,AA263,IF(AB$252=99,Y263,IF(AB$252=0,INDEX($D256:$K256,0,AB$250),(INDEX($D256:$K256,0,AB$252+1)-INDEX($D256:$K256,0,AB$252))/(INDEX($D$249:$K$249,0,AB$252+1)-INDEX($D$249:$K$249,0,AB$252))+Y263)))</f>
        <v>0.56584291456044422</v>
      </c>
      <c r="AA263" s="186" cm="1">
        <f t="array" ref="AA263">IF(AC$252=-1,AB263,IF(AC$252=99,Z263,IF(AC$252=0,INDEX($D256:$K256,0,AC$250),(INDEX($D256:$K256,0,AC$252+1)-INDEX($D256:$K256,0,AC$252))/(INDEX($D$249:$K$249,0,AC$252+1)-INDEX($D$249:$K$249,0,AC$252))+Z263)))</f>
        <v>0.56489969526144557</v>
      </c>
      <c r="AB263" s="186" cm="1">
        <f t="array" ref="AB263">IF(AD$252=-1,AC263,IF(AD$252=99,AA263,IF(AD$252=0,INDEX($D256:$K256,0,AD$250),(INDEX($D256:$K256,0,AD$252+1)-INDEX($D256:$K256,0,AD$252))/(INDEX($D$249:$K$249,0,AD$252+1)-INDEX($D$249:$K$249,0,AD$252))+AA263)))</f>
        <v>0.56395647596244736</v>
      </c>
      <c r="AC263" s="186" cm="1">
        <f t="array" ref="AC263">IF(AE$252=-1,AD263,IF(AE$252=99,AB263,IF(AE$252=0,INDEX($D256:$K256,0,AE$250),(INDEX($D256:$K256,0,AE$252+1)-INDEX($D256:$K256,0,AE$252))/(INDEX($D$249:$K$249,0,AE$252+1)-INDEX($D$249:$K$249,0,AE$252))+AB263)))</f>
        <v>0.55565568539366461</v>
      </c>
      <c r="AD263" s="186" cm="1">
        <f t="array" ref="AD263">IF(AF$252=-1,AE263,IF(AF$252=99,AC263,IF(AF$252=0,INDEX($D256:$K256,0,AF$250),(INDEX($D256:$K256,0,AF$252+1)-INDEX($D256:$K256,0,AF$252))/(INDEX($D$249:$K$249,0,AF$252+1)-INDEX($D$249:$K$249,0,AF$252))+AC263)))</f>
        <v>0.54735489482488187</v>
      </c>
      <c r="AE263" s="186" cm="1">
        <f t="array" ref="AE263">IF(AG$252=-1,AF263,IF(AG$252=99,AD263,IF(AG$252=0,INDEX($D256:$K256,0,AG$250),(INDEX($D256:$K256,0,AG$252+1)-INDEX($D256:$K256,0,AG$252))/(INDEX($D$249:$K$249,0,AG$252+1)-INDEX($D$249:$K$249,0,AG$252))+AD263)))</f>
        <v>0.53905410425609912</v>
      </c>
      <c r="AF263" s="186" cm="1">
        <f t="array" ref="AF263">IF(AH$252=-1,AG263,IF(AH$252=99,AE263,IF(AH$252=0,INDEX($D256:$K256,0,AH$250),(INDEX($D256:$K256,0,AH$252+1)-INDEX($D256:$K256,0,AH$252))/(INDEX($D$249:$K$249,0,AH$252+1)-INDEX($D$249:$K$249,0,AH$252))+AE263)))</f>
        <v>0.53075331368731637</v>
      </c>
      <c r="AG263" s="186" cm="1">
        <f t="array" ref="AG263">IF(AI$252=-1,AH263,IF(AI$252=99,AF263,IF(AI$252=0,INDEX($D256:$K256,0,AI$250),(INDEX($D256:$K256,0,AI$252+1)-INDEX($D256:$K256,0,AI$252))/(INDEX($D$249:$K$249,0,AI$252+1)-INDEX($D$249:$K$249,0,AI$252))+AF263)))</f>
        <v>0.52245252311853363</v>
      </c>
      <c r="AH263" s="186" cm="1">
        <f t="array" ref="AH263">IF(AJ$252=-1,AI263,IF(AJ$252=99,AG263,IF(AJ$252=0,INDEX($D256:$K256,0,AJ$250),(INDEX($D256:$K256,0,AJ$252+1)-INDEX($D256:$K256,0,AJ$252))/(INDEX($D$249:$K$249,0,AJ$252+1)-INDEX($D$249:$K$249,0,AJ$252))+AG263)))</f>
        <v>0.51415173254975088</v>
      </c>
      <c r="AI263" s="186" cm="1">
        <f t="array" ref="AI263">IF(AK$252=-1,AJ263,IF(AK$252=99,AH263,IF(AK$252=0,INDEX($D256:$K256,0,AK$250),(INDEX($D256:$K256,0,AK$252+1)-INDEX($D256:$K256,0,AK$252))/(INDEX($D$249:$K$249,0,AK$252+1)-INDEX($D$249:$K$249,0,AK$252))+AH263)))</f>
        <v>0.50585094198096814</v>
      </c>
      <c r="AJ263" s="186" cm="1">
        <f t="array" ref="AJ263">IF(AL$252=-1,AK263,IF(AL$252=99,AI263,IF(AL$252=0,INDEX($D256:$K256,0,AL$250),(INDEX($D256:$K256,0,AL$252+1)-INDEX($D256:$K256,0,AL$252))/(INDEX($D$249:$K$249,0,AL$252+1)-INDEX($D$249:$K$249,0,AL$252))+AI263)))</f>
        <v>0.49755015141218539</v>
      </c>
      <c r="AK263" s="186" cm="1">
        <f t="array" ref="AK263">IF(AM$252=-1,AL263,IF(AM$252=99,AJ263,IF(AM$252=0,INDEX($D256:$K256,0,AM$250),(INDEX($D256:$K256,0,AM$252+1)-INDEX($D256:$K256,0,AM$252))/(INDEX($D$249:$K$249,0,AM$252+1)-INDEX($D$249:$K$249,0,AM$252))+AJ263)))</f>
        <v>0.48924936084340265</v>
      </c>
      <c r="AL263" s="186" cm="1">
        <f t="array" ref="AL263">IF(AN$252=-1,AM263,IF(AN$252=99,AK263,IF(AN$252=0,INDEX($D256:$K256,0,AN$250),(INDEX($D256:$K256,0,AN$252+1)-INDEX($D256:$K256,0,AN$252))/(INDEX($D$249:$K$249,0,AN$252+1)-INDEX($D$249:$K$249,0,AN$252))+AK263)))</f>
        <v>0.48094857027462001</v>
      </c>
      <c r="AM263" s="186" cm="1">
        <f t="array" ref="AM263">IF(AO$252=-1,AN263,IF(AO$252=99,AL263,IF(AO$252=0,INDEX($D256:$K256,0,AO$250),(INDEX($D256:$K256,0,AO$252+1)-INDEX($D256:$K256,0,AO$252))/(INDEX($D$249:$K$249,0,AO$252+1)-INDEX($D$249:$K$249,0,AO$252))+AL263)))</f>
        <v>0.47288225202663897</v>
      </c>
      <c r="AN263" s="186" cm="1">
        <f t="array" ref="AN263">IF(AP$252=-1,AO263,IF(AP$252=99,AM263,IF(AP$252=0,INDEX($D256:$K256,0,AP$250),(INDEX($D256:$K256,0,AP$252+1)-INDEX($D256:$K256,0,AP$252))/(INDEX($D$249:$K$249,0,AP$252+1)-INDEX($D$249:$K$249,0,AP$252))+AM263)))</f>
        <v>0.46481593377865793</v>
      </c>
      <c r="AO263" s="186" cm="1">
        <f t="array" ref="AO263">IF(AQ$252=-1,AP263,IF(AQ$252=99,AN263,IF(AQ$252=0,INDEX($D256:$K256,0,AQ$250),(INDEX($D256:$K256,0,AQ$252+1)-INDEX($D256:$K256,0,AQ$252))/(INDEX($D$249:$K$249,0,AQ$252+1)-INDEX($D$249:$K$249,0,AQ$252))+AN263)))</f>
        <v>0.45674961553067689</v>
      </c>
      <c r="AP263" s="186" cm="1">
        <f t="array" ref="AP263">IF(AR$252=-1,AQ263,IF(AR$252=99,AO263,IF(AR$252=0,INDEX($D256:$K256,0,AR$250),(INDEX($D256:$K256,0,AR$252+1)-INDEX($D256:$K256,0,AR$252))/(INDEX($D$249:$K$249,0,AR$252+1)-INDEX($D$249:$K$249,0,AR$252))+AO263)))</f>
        <v>0.44868329728269585</v>
      </c>
      <c r="AQ263" s="186" cm="1">
        <f t="array" ref="AQ263">IF(AS$252=-1,AR263,IF(AS$252=99,AP263,IF(AS$252=0,INDEX($D256:$K256,0,AS$250),(INDEX($D256:$K256,0,AS$252+1)-INDEX($D256:$K256,0,AS$252))/(INDEX($D$249:$K$249,0,AS$252+1)-INDEX($D$249:$K$249,0,AS$252))+AP263)))</f>
        <v>0.44061697903471481</v>
      </c>
      <c r="AR263" s="186" cm="1">
        <f t="array" ref="AR263">IF(AT$252=-1,AW263,IF(AT$252=99,AQ263,IF(AT$252=0,INDEX($D256:$K256,0,AT$250),(INDEX($D256:$K256,0,AT$252+1)-INDEX($D256:$K256,0,AT$252))/(INDEX($D$249:$K$249,0,AT$252+1)-INDEX($D$249:$K$249,0,AT$252))+AQ263)))</f>
        <v>0.43255066078673376</v>
      </c>
      <c r="AS263" s="186" cm="1">
        <f t="array" ref="AS263">IF(AU$252=-1,AX263,IF(AU$252=99,AR263,IF(AU$252=0,INDEX($D256:$K256,0,AU$250),(INDEX($D256:$K256,0,AU$252+1)-INDEX($D256:$K256,0,AU$252))/(INDEX($D$249:$K$249,0,AU$252+1)-INDEX($D$249:$K$249,0,AU$252))+AR263)))</f>
        <v>0.42448434253875272</v>
      </c>
      <c r="AT263" s="186" cm="1">
        <f t="array" ref="AT263">IF(AV$252=-1,AY263,IF(AV$252=99,AS263,IF(AV$252=0,INDEX($D256:$K256,0,AV$250),(INDEX($D256:$K256,0,AV$252+1)-INDEX($D256:$K256,0,AV$252))/(INDEX($D$249:$K$249,0,AV$252+1)-INDEX($D$249:$K$249,0,AV$252))+AS263)))</f>
        <v>0.41641802429077168</v>
      </c>
      <c r="AU263" s="186" cm="1">
        <f t="array" ref="AU263">IF(AW$252=-1,AZ263,IF(AW$252=99,AT263,IF(AW$252=0,INDEX($D256:$K256,0,AW$250),(INDEX($D256:$K256,0,AW$252+1)-INDEX($D256:$K256,0,AW$252))/(INDEX($D$249:$K$249,0,AW$252+1)-INDEX($D$249:$K$249,0,AW$252))+AT263)))</f>
        <v>0.40835170604279064</v>
      </c>
      <c r="AV263" s="186" cm="1">
        <f t="array" ref="AV263">IF(AX$252=-1,BA263,IF(AX$252=99,AU263,IF(AX$252=0,INDEX($D256:$K256,0,AX$250),(INDEX($D256:$K256,0,AX$252+1)-INDEX($D256:$K256,0,AX$252))/(INDEX($D$249:$K$249,0,AX$252+1)-INDEX($D$249:$K$249,0,AX$252))+AU263)))</f>
        <v>0.40028538779480966</v>
      </c>
      <c r="AW263" s="186" cm="1">
        <f t="array" ref="AW263">IF(AY$252=-1,BB263,IF(AY$252=99,AV263,IF(AY$252=0,INDEX($D256:$K256,0,AY$250),(INDEX($D256:$K256,0,AY$252+1)-INDEX($D256:$K256,0,AY$252))/(INDEX($D$249:$K$249,0,AY$252+1)-INDEX($D$249:$K$249,0,AY$252))+AV263)))</f>
        <v>0.40028538779480966</v>
      </c>
      <c r="AX263" s="186" cm="1">
        <f t="array" ref="AX263">IF(AV$252=-1,AZ263,IF(AV$252=99,AW263,IF(AV$252=0,INDEX($D256:$K256,0,AV$250),(INDEX($D256:$K256,0,AV$252+1)-INDEX($D256:$K256,0,AV$252))/(INDEX($D$249:$K$249,0,AV$252+1)-INDEX($D$249:$K$249,0,AV$252))+AW263)))</f>
        <v>0.39221906954682861</v>
      </c>
      <c r="AY263" s="186" cm="1">
        <f t="array" ref="AY263">IF(AW$252=-1,BA263,IF(AW$252=99,AX263,IF(AW$252=0,INDEX($D256:$K256,0,AW$250),(INDEX($D256:$K256,0,AW$252+1)-INDEX($D256:$K256,0,AW$252))/(INDEX($D$249:$K$249,0,AW$252+1)-INDEX($D$249:$K$249,0,AW$252))+AX263)))</f>
        <v>0.38415275129884757</v>
      </c>
      <c r="AZ263" s="186" cm="1">
        <f t="array" ref="AZ263">IF(AX$252=-1,BB263,IF(AX$252=99,AY263,IF(AX$252=0,INDEX($D256:$K256,0,AX$250),(INDEX($D256:$K256,0,AX$252+1)-INDEX($D256:$K256,0,AX$252))/(INDEX($D$249:$K$249,0,AX$252+1)-INDEX($D$249:$K$249,0,AX$252))+AY263)))</f>
        <v>0.40028538779480966</v>
      </c>
      <c r="BA263" s="186" cm="1">
        <f t="array" ref="BA263">IF(AY$252=-1,BC263,IF(AY$252=99,AZ263,IF(AY$252=0,INDEX($D256:$K256,0,AY$250),(INDEX($D256:$K256,0,AY$252+1)-INDEX($D256:$K256,0,AY$252))/(INDEX($D$249:$K$249,0,AY$252+1)-INDEX($D$249:$K$249,0,AY$252))+AZ263)))</f>
        <v>0.40028538779480966</v>
      </c>
      <c r="BB263" s="186" cm="1">
        <f t="array" ref="BB263">IF(AZ$252=-1,BD263,IF(AZ$252=99,BA263,IF(AZ$252=0,INDEX($D256:$K256,0,AZ$250),(INDEX($D256:$K256,0,AZ$252+1)-INDEX($D256:$K256,0,AZ$252))/(INDEX($D$249:$K$249,0,AZ$252+1)-INDEX($D$249:$K$249,0,AZ$252))+BA263)))</f>
        <v>0.40028538779480966</v>
      </c>
      <c r="BC263" s="186" cm="1">
        <f t="array" ref="BC263">IF(BA$252=-1,BE263,IF(BA$252=99,BB263,IF(BA$252=0,INDEX($D256:$K256,0,BA$250),(INDEX($D256:$K256,0,BA$252+1)-INDEX($D256:$K256,0,BA$252))/(INDEX($D$249:$K$249,0,BA$252+1)-INDEX($D$249:$K$249,0,BA$252))+BB263)))</f>
        <v>0.40028538779480966</v>
      </c>
      <c r="BD263" s="186" cm="1">
        <f t="array" ref="BD263">IF(BB$252=-1,BF263,IF(BB$252=99,BC263,IF(BB$252=0,INDEX($D256:$K256,0,BB$250),(INDEX($D256:$K256,0,BB$252+1)-INDEX($D256:$K256,0,BB$252))/(INDEX($D$249:$K$249,0,BB$252+1)-INDEX($D$249:$K$249,0,BB$252))+BC263)))</f>
        <v>0.40028538779480966</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0.10230108744933301</v>
      </c>
      <c r="Q264" s="186" cm="1">
        <f t="array" ref="Q264">IF(S$252=-1,R264,IF(S$252=99,P264,IF(S$252=0,INDEX($D257:$K257,0,S$250),(INDEX($D257:$K257,0,S$252+1)-INDEX($D257:$K257,0,S$252))/(INDEX($D$249:$K$249,0,S$252+1)-INDEX($D$249:$K$249,0,S$252))+P264)))</f>
        <v>0.20460217489866603</v>
      </c>
      <c r="R264" s="186" cm="1">
        <f t="array" ref="R264">IF(T$252=-1,S264,IF(T$252=99,Q264,IF(T$252=0,INDEX($D257:$K257,0,T$250),(INDEX($D257:$K257,0,T$252+1)-INDEX($D257:$K257,0,T$252))/(INDEX($D$249:$K$249,0,T$252+1)-INDEX($D$249:$K$249,0,T$252))+Q264)))</f>
        <v>0.30690326234799903</v>
      </c>
      <c r="S264" s="186" cm="1">
        <f t="array" ref="S264">IF(U$252=-1,T264,IF(U$252=99,R264,IF(U$252=0,INDEX($D257:$K257,0,U$250),(INDEX($D257:$K257,0,U$252+1)-INDEX($D257:$K257,0,U$252))/(INDEX($D$249:$K$249,0,U$252+1)-INDEX($D$249:$K$249,0,U$252))+R264)))</f>
        <v>0.30651685048737942</v>
      </c>
      <c r="T264" s="186" cm="1">
        <f t="array" ref="T264">IF(V$252=-1,U264,IF(V$252=99,S264,IF(V$252=0,INDEX($D257:$K257,0,V$250),(INDEX($D257:$K257,0,V$252+1)-INDEX($D257:$K257,0,V$252))/(INDEX($D$249:$K$249,0,V$252+1)-INDEX($D$249:$K$249,0,V$252))+S264)))</f>
        <v>0.30613043862675982</v>
      </c>
      <c r="U264" s="186" cm="1">
        <f t="array" ref="U264">IF(W$252=-1,V264,IF(W$252=99,T264,IF(W$252=0,INDEX($D257:$K257,0,W$250),(INDEX($D257:$K257,0,W$252+1)-INDEX($D257:$K257,0,W$252))/(INDEX($D$249:$K$249,0,W$252+1)-INDEX($D$249:$K$249,0,W$252))+T264)))</f>
        <v>0.30574402676614021</v>
      </c>
      <c r="V264" s="186" cm="1">
        <f t="array" ref="V264">IF(X$252=-1,W264,IF(X$252=99,U264,IF(X$252=0,INDEX($D257:$K257,0,X$250),(INDEX($D257:$K257,0,X$252+1)-INDEX($D257:$K257,0,X$252))/(INDEX($D$249:$K$249,0,X$252+1)-INDEX($D$249:$K$249,0,X$252))+U264)))</f>
        <v>0.3053576149055206</v>
      </c>
      <c r="W264" s="186" cm="1">
        <f t="array" ref="W264">IF(Y$252=-1,X264,IF(Y$252=99,V264,IF(Y$252=0,INDEX($D257:$K257,0,Y$250),(INDEX($D257:$K257,0,Y$252+1)-INDEX($D257:$K257,0,Y$252))/(INDEX($D$249:$K$249,0,Y$252+1)-INDEX($D$249:$K$249,0,Y$252))+V264)))</f>
        <v>0.304971203044901</v>
      </c>
      <c r="X264" s="186" cm="1">
        <f t="array" ref="X264">IF(Z$252=-1,Y264,IF(Z$252=99,W264,IF(Z$252=0,INDEX($D257:$K257,0,Z$250),(INDEX($D257:$K257,0,Z$252+1)-INDEX($D257:$K257,0,Z$252))/(INDEX($D$249:$K$249,0,Z$252+1)-INDEX($D$249:$K$249,0,Z$252))+W264)))</f>
        <v>0.30458479118428139</v>
      </c>
      <c r="Y264" s="186" cm="1">
        <f t="array" ref="Y264">IF(AA$252=-1,Z264,IF(AA$252=99,X264,IF(AA$252=0,INDEX($D257:$K257,0,AA$250),(INDEX($D257:$K257,0,AA$252+1)-INDEX($D257:$K257,0,AA$252))/(INDEX($D$249:$K$249,0,AA$252+1)-INDEX($D$249:$K$249,0,AA$252))+X264)))</f>
        <v>0.30419837932366178</v>
      </c>
      <c r="Z264" s="186" cm="1">
        <f t="array" ref="Z264">IF(AB$252=-1,AA264,IF(AB$252=99,Y264,IF(AB$252=0,INDEX($D257:$K257,0,AB$250),(INDEX($D257:$K257,0,AB$252+1)-INDEX($D257:$K257,0,AB$252))/(INDEX($D$249:$K$249,0,AB$252+1)-INDEX($D$249:$K$249,0,AB$252))+Y264)))</f>
        <v>0.30381196746304218</v>
      </c>
      <c r="AA264" s="186" cm="1">
        <f t="array" ref="AA264">IF(AC$252=-1,AB264,IF(AC$252=99,Z264,IF(AC$252=0,INDEX($D257:$K257,0,AC$250),(INDEX($D257:$K257,0,AC$252+1)-INDEX($D257:$K257,0,AC$252))/(INDEX($D$249:$K$249,0,AC$252+1)-INDEX($D$249:$K$249,0,AC$252))+Z264)))</f>
        <v>0.30342555560242257</v>
      </c>
      <c r="AB264" s="186" cm="1">
        <f t="array" ref="AB264">IF(AD$252=-1,AC264,IF(AD$252=99,AA264,IF(AD$252=0,INDEX($D257:$K257,0,AD$250),(INDEX($D257:$K257,0,AD$252+1)-INDEX($D257:$K257,0,AD$252))/(INDEX($D$249:$K$249,0,AD$252+1)-INDEX($D$249:$K$249,0,AD$252))+AA264)))</f>
        <v>0.30303914374180324</v>
      </c>
      <c r="AC264" s="186" cm="1">
        <f t="array" ref="AC264">IF(AE$252=-1,AD264,IF(AE$252=99,AB264,IF(AE$252=0,INDEX($D257:$K257,0,AE$250),(INDEX($D257:$K257,0,AE$252+1)-INDEX($D257:$K257,0,AE$252))/(INDEX($D$249:$K$249,0,AE$252+1)-INDEX($D$249:$K$249,0,AE$252))+AB264)))</f>
        <v>0.30774456485569446</v>
      </c>
      <c r="AD264" s="186" cm="1">
        <f t="array" ref="AD264">IF(AF$252=-1,AE264,IF(AF$252=99,AC264,IF(AF$252=0,INDEX($D257:$K257,0,AF$250),(INDEX($D257:$K257,0,AF$252+1)-INDEX($D257:$K257,0,AF$252))/(INDEX($D$249:$K$249,0,AF$252+1)-INDEX($D$249:$K$249,0,AF$252))+AC264)))</f>
        <v>0.31244998596958568</v>
      </c>
      <c r="AE264" s="186" cm="1">
        <f t="array" ref="AE264">IF(AG$252=-1,AF264,IF(AG$252=99,AD264,IF(AG$252=0,INDEX($D257:$K257,0,AG$250),(INDEX($D257:$K257,0,AG$252+1)-INDEX($D257:$K257,0,AG$252))/(INDEX($D$249:$K$249,0,AG$252+1)-INDEX($D$249:$K$249,0,AG$252))+AD264)))</f>
        <v>0.31715540708347689</v>
      </c>
      <c r="AF264" s="186" cm="1">
        <f t="array" ref="AF264">IF(AH$252=-1,AG264,IF(AH$252=99,AE264,IF(AH$252=0,INDEX($D257:$K257,0,AH$250),(INDEX($D257:$K257,0,AH$252+1)-INDEX($D257:$K257,0,AH$252))/(INDEX($D$249:$K$249,0,AH$252+1)-INDEX($D$249:$K$249,0,AH$252))+AE264)))</f>
        <v>0.32186082819736811</v>
      </c>
      <c r="AG264" s="186" cm="1">
        <f t="array" ref="AG264">IF(AI$252=-1,AH264,IF(AI$252=99,AF264,IF(AI$252=0,INDEX($D257:$K257,0,AI$250),(INDEX($D257:$K257,0,AI$252+1)-INDEX($D257:$K257,0,AI$252))/(INDEX($D$249:$K$249,0,AI$252+1)-INDEX($D$249:$K$249,0,AI$252))+AF264)))</f>
        <v>0.32656624931125933</v>
      </c>
      <c r="AH264" s="186" cm="1">
        <f t="array" ref="AH264">IF(AJ$252=-1,AI264,IF(AJ$252=99,AG264,IF(AJ$252=0,INDEX($D257:$K257,0,AJ$250),(INDEX($D257:$K257,0,AJ$252+1)-INDEX($D257:$K257,0,AJ$252))/(INDEX($D$249:$K$249,0,AJ$252+1)-INDEX($D$249:$K$249,0,AJ$252))+AG264)))</f>
        <v>0.33127167042515054</v>
      </c>
      <c r="AI264" s="186" cm="1">
        <f t="array" ref="AI264">IF(AK$252=-1,AJ264,IF(AK$252=99,AH264,IF(AK$252=0,INDEX($D257:$K257,0,AK$250),(INDEX($D257:$K257,0,AK$252+1)-INDEX($D257:$K257,0,AK$252))/(INDEX($D$249:$K$249,0,AK$252+1)-INDEX($D$249:$K$249,0,AK$252))+AH264)))</f>
        <v>0.33597709153904176</v>
      </c>
      <c r="AJ264" s="186" cm="1">
        <f t="array" ref="AJ264">IF(AL$252=-1,AK264,IF(AL$252=99,AI264,IF(AL$252=0,INDEX($D257:$K257,0,AL$250),(INDEX($D257:$K257,0,AL$252+1)-INDEX($D257:$K257,0,AL$252))/(INDEX($D$249:$K$249,0,AL$252+1)-INDEX($D$249:$K$249,0,AL$252))+AI264)))</f>
        <v>0.34068251265293298</v>
      </c>
      <c r="AK264" s="186" cm="1">
        <f t="array" ref="AK264">IF(AM$252=-1,AL264,IF(AM$252=99,AJ264,IF(AM$252=0,INDEX($D257:$K257,0,AM$250),(INDEX($D257:$K257,0,AM$252+1)-INDEX($D257:$K257,0,AM$252))/(INDEX($D$249:$K$249,0,AM$252+1)-INDEX($D$249:$K$249,0,AM$252))+AJ264)))</f>
        <v>0.3453879337668242</v>
      </c>
      <c r="AL264" s="186" cm="1">
        <f t="array" ref="AL264">IF(AN$252=-1,AM264,IF(AN$252=99,AK264,IF(AN$252=0,INDEX($D257:$K257,0,AN$250),(INDEX($D257:$K257,0,AN$252+1)-INDEX($D257:$K257,0,AN$252))/(INDEX($D$249:$K$249,0,AN$252+1)-INDEX($D$249:$K$249,0,AN$252))+AK264)))</f>
        <v>0.3500933548807153</v>
      </c>
      <c r="AM264" s="186" cm="1">
        <f t="array" ref="AM264">IF(AO$252=-1,AN264,IF(AO$252=99,AL264,IF(AO$252=0,INDEX($D257:$K257,0,AO$250),(INDEX($D257:$K257,0,AO$252+1)-INDEX($D257:$K257,0,AO$252))/(INDEX($D$249:$K$249,0,AO$252+1)-INDEX($D$249:$K$249,0,AO$252))+AL264)))</f>
        <v>0.35531342247825093</v>
      </c>
      <c r="AN264" s="186" cm="1">
        <f t="array" ref="AN264">IF(AP$252=-1,AO264,IF(AP$252=99,AM264,IF(AP$252=0,INDEX($D257:$K257,0,AP$250),(INDEX($D257:$K257,0,AP$252+1)-INDEX($D257:$K257,0,AP$252))/(INDEX($D$249:$K$249,0,AP$252+1)-INDEX($D$249:$K$249,0,AP$252))+AM264)))</f>
        <v>0.36053349007578656</v>
      </c>
      <c r="AO264" s="186" cm="1">
        <f t="array" ref="AO264">IF(AQ$252=-1,AP264,IF(AQ$252=99,AN264,IF(AQ$252=0,INDEX($D257:$K257,0,AQ$250),(INDEX($D257:$K257,0,AQ$252+1)-INDEX($D257:$K257,0,AQ$252))/(INDEX($D$249:$K$249,0,AQ$252+1)-INDEX($D$249:$K$249,0,AQ$252))+AN264)))</f>
        <v>0.36575355767332218</v>
      </c>
      <c r="AP264" s="186" cm="1">
        <f t="array" ref="AP264">IF(AR$252=-1,AQ264,IF(AR$252=99,AO264,IF(AR$252=0,INDEX($D257:$K257,0,AR$250),(INDEX($D257:$K257,0,AR$252+1)-INDEX($D257:$K257,0,AR$252))/(INDEX($D$249:$K$249,0,AR$252+1)-INDEX($D$249:$K$249,0,AR$252))+AO264)))</f>
        <v>0.37097362527085781</v>
      </c>
      <c r="AQ264" s="186" cm="1">
        <f t="array" ref="AQ264">IF(AS$252=-1,AR264,IF(AS$252=99,AP264,IF(AS$252=0,INDEX($D257:$K257,0,AS$250),(INDEX($D257:$K257,0,AS$252+1)-INDEX($D257:$K257,0,AS$252))/(INDEX($D$249:$K$249,0,AS$252+1)-INDEX($D$249:$K$249,0,AS$252))+AP264)))</f>
        <v>0.37619369286839344</v>
      </c>
      <c r="AR264" s="186" cm="1">
        <f t="array" ref="AR264">IF(AT$252=-1,AW264,IF(AT$252=99,AQ264,IF(AT$252=0,INDEX($D257:$K257,0,AT$250),(INDEX($D257:$K257,0,AT$252+1)-INDEX($D257:$K257,0,AT$252))/(INDEX($D$249:$K$249,0,AT$252+1)-INDEX($D$249:$K$249,0,AT$252))+AQ264)))</f>
        <v>0.38141376046592906</v>
      </c>
      <c r="AS264" s="186" cm="1">
        <f t="array" ref="AS264">IF(AU$252=-1,AX264,IF(AU$252=99,AR264,IF(AU$252=0,INDEX($D257:$K257,0,AU$250),(INDEX($D257:$K257,0,AU$252+1)-INDEX($D257:$K257,0,AU$252))/(INDEX($D$249:$K$249,0,AU$252+1)-INDEX($D$249:$K$249,0,AU$252))+AR264)))</f>
        <v>0.38663382806346469</v>
      </c>
      <c r="AT264" s="186" cm="1">
        <f t="array" ref="AT264">IF(AV$252=-1,AY264,IF(AV$252=99,AS264,IF(AV$252=0,INDEX($D257:$K257,0,AV$250),(INDEX($D257:$K257,0,AV$252+1)-INDEX($D257:$K257,0,AV$252))/(INDEX($D$249:$K$249,0,AV$252+1)-INDEX($D$249:$K$249,0,AV$252))+AS264)))</f>
        <v>0.39185389566100032</v>
      </c>
      <c r="AU264" s="186" cm="1">
        <f t="array" ref="AU264">IF(AW$252=-1,AZ264,IF(AW$252=99,AT264,IF(AW$252=0,INDEX($D257:$K257,0,AW$250),(INDEX($D257:$K257,0,AW$252+1)-INDEX($D257:$K257,0,AW$252))/(INDEX($D$249:$K$249,0,AW$252+1)-INDEX($D$249:$K$249,0,AW$252))+AT264)))</f>
        <v>0.39707396325853594</v>
      </c>
      <c r="AV264" s="186" cm="1">
        <f t="array" ref="AV264">IF(AX$252=-1,BA264,IF(AX$252=99,AU264,IF(AX$252=0,INDEX($D257:$K257,0,AX$250),(INDEX($D257:$K257,0,AX$252+1)-INDEX($D257:$K257,0,AX$252))/(INDEX($D$249:$K$249,0,AX$252+1)-INDEX($D$249:$K$249,0,AX$252))+AU264)))</f>
        <v>0.40229403085607174</v>
      </c>
      <c r="AW264" s="186" cm="1">
        <f t="array" ref="AW264">IF(AY$252=-1,BB264,IF(AY$252=99,AV264,IF(AY$252=0,INDEX($D257:$K257,0,AY$250),(INDEX($D257:$K257,0,AY$252+1)-INDEX($D257:$K257,0,AY$252))/(INDEX($D$249:$K$249,0,AY$252+1)-INDEX($D$249:$K$249,0,AY$252))+AV264)))</f>
        <v>0.40229403085607174</v>
      </c>
      <c r="AX264" s="186" cm="1">
        <f t="array" ref="AX264">IF(AV$252=-1,AZ264,IF(AV$252=99,AW264,IF(AV$252=0,INDEX($D257:$K257,0,AV$250),(INDEX($D257:$K257,0,AV$252+1)-INDEX($D257:$K257,0,AV$252))/(INDEX($D$249:$K$249,0,AV$252+1)-INDEX($D$249:$K$249,0,AV$252))+AW264)))</f>
        <v>0.40751409845360737</v>
      </c>
      <c r="AY264" s="186" cm="1">
        <f t="array" ref="AY264">IF(AW$252=-1,BA264,IF(AW$252=99,AX264,IF(AW$252=0,INDEX($D257:$K257,0,AW$250),(INDEX($D257:$K257,0,AW$252+1)-INDEX($D257:$K257,0,AW$252))/(INDEX($D$249:$K$249,0,AW$252+1)-INDEX($D$249:$K$249,0,AW$252))+AX264)))</f>
        <v>0.41273416605114299</v>
      </c>
      <c r="AZ264" s="186" cm="1">
        <f t="array" ref="AZ264">IF(AX$252=-1,BB264,IF(AX$252=99,AY264,IF(AX$252=0,INDEX($D257:$K257,0,AX$250),(INDEX($D257:$K257,0,AX$252+1)-INDEX($D257:$K257,0,AX$252))/(INDEX($D$249:$K$249,0,AX$252+1)-INDEX($D$249:$K$249,0,AX$252))+AY264)))</f>
        <v>0.40229403085607174</v>
      </c>
      <c r="BA264" s="186" cm="1">
        <f t="array" ref="BA264">IF(AY$252=-1,BC264,IF(AY$252=99,AZ264,IF(AY$252=0,INDEX($D257:$K257,0,AY$250),(INDEX($D257:$K257,0,AY$252+1)-INDEX($D257:$K257,0,AY$252))/(INDEX($D$249:$K$249,0,AY$252+1)-INDEX($D$249:$K$249,0,AY$252))+AZ264)))</f>
        <v>0.40229403085607174</v>
      </c>
      <c r="BB264" s="186" cm="1">
        <f t="array" ref="BB264">IF(AZ$252=-1,BD264,IF(AZ$252=99,BA264,IF(AZ$252=0,INDEX($D257:$K257,0,AZ$250),(INDEX($D257:$K257,0,AZ$252+1)-INDEX($D257:$K257,0,AZ$252))/(INDEX($D$249:$K$249,0,AZ$252+1)-INDEX($D$249:$K$249,0,AZ$252))+BA264)))</f>
        <v>0.40229403085607174</v>
      </c>
      <c r="BC264" s="186" cm="1">
        <f t="array" ref="BC264">IF(BA$252=-1,BE264,IF(BA$252=99,BB264,IF(BA$252=0,INDEX($D257:$K257,0,BA$250),(INDEX($D257:$K257,0,BA$252+1)-INDEX($D257:$K257,0,BA$252))/(INDEX($D$249:$K$249,0,BA$252+1)-INDEX($D$249:$K$249,0,BA$252))+BB264)))</f>
        <v>0.40229403085607174</v>
      </c>
      <c r="BD264" s="186" cm="1">
        <f t="array" ref="BD264">IF(BB$252=-1,BF264,IF(BB$252=99,BC264,IF(BB$252=0,INDEX($D257:$K257,0,BB$250),(INDEX($D257:$K257,0,BB$252+1)-INDEX($D257:$K257,0,BB$252))/(INDEX($D$249:$K$249,0,BB$252+1)-INDEX($D$249:$K$249,0,BB$252))+BC264)))</f>
        <v>0.40229403085607174</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3.9902689566522466E-2</v>
      </c>
      <c r="Q265" s="186" cm="1">
        <f t="array" ref="Q265">IF(S$252=-1,R265,IF(S$252=99,P265,IF(S$252=0,INDEX($D258:$K258,0,S$250),(INDEX($D258:$K258,0,S$252+1)-INDEX($D258:$K258,0,S$252))/(INDEX($D$249:$K$249,0,S$252+1)-INDEX($D$249:$K$249,0,S$252))+P265)))</f>
        <v>7.9805379133044932E-2</v>
      </c>
      <c r="R265" s="186" cm="1">
        <f t="array" ref="R265">IF(T$252=-1,S265,IF(T$252=99,Q265,IF(T$252=0,INDEX($D258:$K258,0,T$250),(INDEX($D258:$K258,0,T$252+1)-INDEX($D258:$K258,0,T$252))/(INDEX($D$249:$K$249,0,T$252+1)-INDEX($D$249:$K$249,0,T$252))+Q265)))</f>
        <v>0.1197080686995674</v>
      </c>
      <c r="S265" s="186" cm="1">
        <f t="array" ref="S265">IF(U$252=-1,T265,IF(U$252=99,R265,IF(U$252=0,INDEX($D258:$K258,0,U$250),(INDEX($D258:$K258,0,U$252+1)-INDEX($D258:$K258,0,U$252))/(INDEX($D$249:$K$249,0,U$252+1)-INDEX($D$249:$K$249,0,U$252))+R265)))</f>
        <v>0.12103769985918561</v>
      </c>
      <c r="T265" s="186" cm="1">
        <f t="array" ref="T265">IF(V$252=-1,U265,IF(V$252=99,S265,IF(V$252=0,INDEX($D258:$K258,0,V$250),(INDEX($D258:$K258,0,V$252+1)-INDEX($D258:$K258,0,V$252))/(INDEX($D$249:$K$249,0,V$252+1)-INDEX($D$249:$K$249,0,V$252))+S265)))</f>
        <v>0.12236733101880382</v>
      </c>
      <c r="U265" s="186" cm="1">
        <f t="array" ref="U265">IF(W$252=-1,V265,IF(W$252=99,T265,IF(W$252=0,INDEX($D258:$K258,0,W$250),(INDEX($D258:$K258,0,W$252+1)-INDEX($D258:$K258,0,W$252))/(INDEX($D$249:$K$249,0,W$252+1)-INDEX($D$249:$K$249,0,W$252))+T265)))</f>
        <v>0.12369696217842202</v>
      </c>
      <c r="V265" s="186" cm="1">
        <f t="array" ref="V265">IF(X$252=-1,W265,IF(X$252=99,U265,IF(X$252=0,INDEX($D258:$K258,0,X$250),(INDEX($D258:$K258,0,X$252+1)-INDEX($D258:$K258,0,X$252))/(INDEX($D$249:$K$249,0,X$252+1)-INDEX($D$249:$K$249,0,X$252))+U265)))</f>
        <v>0.12502659333804023</v>
      </c>
      <c r="W265" s="186" cm="1">
        <f t="array" ref="W265">IF(Y$252=-1,X265,IF(Y$252=99,V265,IF(Y$252=0,INDEX($D258:$K258,0,Y$250),(INDEX($D258:$K258,0,Y$252+1)-INDEX($D258:$K258,0,Y$252))/(INDEX($D$249:$K$249,0,Y$252+1)-INDEX($D$249:$K$249,0,Y$252))+V265)))</f>
        <v>0.12635622449765843</v>
      </c>
      <c r="X265" s="186" cm="1">
        <f t="array" ref="X265">IF(Z$252=-1,Y265,IF(Z$252=99,W265,IF(Z$252=0,INDEX($D258:$K258,0,Z$250),(INDEX($D258:$K258,0,Z$252+1)-INDEX($D258:$K258,0,Z$252))/(INDEX($D$249:$K$249,0,Z$252+1)-INDEX($D$249:$K$249,0,Z$252))+W265)))</f>
        <v>0.12768585565727664</v>
      </c>
      <c r="Y265" s="186" cm="1">
        <f t="array" ref="Y265">IF(AA$252=-1,Z265,IF(AA$252=99,X265,IF(AA$252=0,INDEX($D258:$K258,0,AA$250),(INDEX($D258:$K258,0,AA$252+1)-INDEX($D258:$K258,0,AA$252))/(INDEX($D$249:$K$249,0,AA$252+1)-INDEX($D$249:$K$249,0,AA$252))+X265)))</f>
        <v>0.12901548681689484</v>
      </c>
      <c r="Z265" s="186" cm="1">
        <f t="array" ref="Z265">IF(AB$252=-1,AA265,IF(AB$252=99,Y265,IF(AB$252=0,INDEX($D258:$K258,0,AB$250),(INDEX($D258:$K258,0,AB$252+1)-INDEX($D258:$K258,0,AB$252))/(INDEX($D$249:$K$249,0,AB$252+1)-INDEX($D$249:$K$249,0,AB$252))+Y265)))</f>
        <v>0.13034511797651305</v>
      </c>
      <c r="AA265" s="186" cm="1">
        <f t="array" ref="AA265">IF(AC$252=-1,AB265,IF(AC$252=99,Z265,IF(AC$252=0,INDEX($D258:$K258,0,AC$250),(INDEX($D258:$K258,0,AC$252+1)-INDEX($D258:$K258,0,AC$252))/(INDEX($D$249:$K$249,0,AC$252+1)-INDEX($D$249:$K$249,0,AC$252))+Z265)))</f>
        <v>0.13167474913613125</v>
      </c>
      <c r="AB265" s="186" cm="1">
        <f t="array" ref="AB265">IF(AD$252=-1,AC265,IF(AD$252=99,AA265,IF(AD$252=0,INDEX($D258:$K258,0,AD$250),(INDEX($D258:$K258,0,AD$252+1)-INDEX($D258:$K258,0,AD$252))/(INDEX($D$249:$K$249,0,AD$252+1)-INDEX($D$249:$K$249,0,AD$252))+AA265)))</f>
        <v>0.13300438029574946</v>
      </c>
      <c r="AC265" s="186" cm="1">
        <f t="array" ref="AC265">IF(AE$252=-1,AD265,IF(AE$252=99,AB265,IF(AE$252=0,INDEX($D258:$K258,0,AE$250),(INDEX($D258:$K258,0,AE$252+1)-INDEX($D258:$K258,0,AE$252))/(INDEX($D$249:$K$249,0,AE$252+1)-INDEX($D$249:$K$249,0,AE$252))+AB265)))</f>
        <v>0.13659974975064099</v>
      </c>
      <c r="AD265" s="186" cm="1">
        <f t="array" ref="AD265">IF(AF$252=-1,AE265,IF(AF$252=99,AC265,IF(AF$252=0,INDEX($D258:$K258,0,AF$250),(INDEX($D258:$K258,0,AF$252+1)-INDEX($D258:$K258,0,AF$252))/(INDEX($D$249:$K$249,0,AF$252+1)-INDEX($D$249:$K$249,0,AF$252))+AC265)))</f>
        <v>0.14019511920553251</v>
      </c>
      <c r="AE265" s="186" cm="1">
        <f t="array" ref="AE265">IF(AG$252=-1,AF265,IF(AG$252=99,AD265,IF(AG$252=0,INDEX($D258:$K258,0,AG$250),(INDEX($D258:$K258,0,AG$252+1)-INDEX($D258:$K258,0,AG$252))/(INDEX($D$249:$K$249,0,AG$252+1)-INDEX($D$249:$K$249,0,AG$252))+AD265)))</f>
        <v>0.14379048866042404</v>
      </c>
      <c r="AF265" s="186" cm="1">
        <f t="array" ref="AF265">IF(AH$252=-1,AG265,IF(AH$252=99,AE265,IF(AH$252=0,INDEX($D258:$K258,0,AH$250),(INDEX($D258:$K258,0,AH$252+1)-INDEX($D258:$K258,0,AH$252))/(INDEX($D$249:$K$249,0,AH$252+1)-INDEX($D$249:$K$249,0,AH$252))+AE265)))</f>
        <v>0.14738585811531557</v>
      </c>
      <c r="AG265" s="186" cm="1">
        <f t="array" ref="AG265">IF(AI$252=-1,AH265,IF(AI$252=99,AF265,IF(AI$252=0,INDEX($D258:$K258,0,AI$250),(INDEX($D258:$K258,0,AI$252+1)-INDEX($D258:$K258,0,AI$252))/(INDEX($D$249:$K$249,0,AI$252+1)-INDEX($D$249:$K$249,0,AI$252))+AF265)))</f>
        <v>0.1509812275702071</v>
      </c>
      <c r="AH265" s="186" cm="1">
        <f t="array" ref="AH265">IF(AJ$252=-1,AI265,IF(AJ$252=99,AG265,IF(AJ$252=0,INDEX($D258:$K258,0,AJ$250),(INDEX($D258:$K258,0,AJ$252+1)-INDEX($D258:$K258,0,AJ$252))/(INDEX($D$249:$K$249,0,AJ$252+1)-INDEX($D$249:$K$249,0,AJ$252))+AG265)))</f>
        <v>0.15457659702509863</v>
      </c>
      <c r="AI265" s="186" cm="1">
        <f t="array" ref="AI265">IF(AK$252=-1,AJ265,IF(AK$252=99,AH265,IF(AK$252=0,INDEX($D258:$K258,0,AK$250),(INDEX($D258:$K258,0,AK$252+1)-INDEX($D258:$K258,0,AK$252))/(INDEX($D$249:$K$249,0,AK$252+1)-INDEX($D$249:$K$249,0,AK$252))+AH265)))</f>
        <v>0.15817196647999016</v>
      </c>
      <c r="AJ265" s="186" cm="1">
        <f t="array" ref="AJ265">IF(AL$252=-1,AK265,IF(AL$252=99,AI265,IF(AL$252=0,INDEX($D258:$K258,0,AL$250),(INDEX($D258:$K258,0,AL$252+1)-INDEX($D258:$K258,0,AL$252))/(INDEX($D$249:$K$249,0,AL$252+1)-INDEX($D$249:$K$249,0,AL$252))+AI265)))</f>
        <v>0.16176733593488168</v>
      </c>
      <c r="AK265" s="186" cm="1">
        <f t="array" ref="AK265">IF(AM$252=-1,AL265,IF(AM$252=99,AJ265,IF(AM$252=0,INDEX($D258:$K258,0,AM$250),(INDEX($D258:$K258,0,AM$252+1)-INDEX($D258:$K258,0,AM$252))/(INDEX($D$249:$K$249,0,AM$252+1)-INDEX($D$249:$K$249,0,AM$252))+AJ265)))</f>
        <v>0.16536270538977321</v>
      </c>
      <c r="AL265" s="186" cm="1">
        <f t="array" ref="AL265">IF(AN$252=-1,AM265,IF(AN$252=99,AK265,IF(AN$252=0,INDEX($D258:$K258,0,AN$250),(INDEX($D258:$K258,0,AN$252+1)-INDEX($D258:$K258,0,AN$252))/(INDEX($D$249:$K$249,0,AN$252+1)-INDEX($D$249:$K$249,0,AN$252))+AK265)))</f>
        <v>0.16895807484466474</v>
      </c>
      <c r="AM265" s="186" cm="1">
        <f t="array" ref="AM265">IF(AO$252=-1,AN265,IF(AO$252=99,AL265,IF(AO$252=0,INDEX($D258:$K258,0,AO$250),(INDEX($D258:$K258,0,AO$252+1)-INDEX($D258:$K258,0,AO$252))/(INDEX($D$249:$K$249,0,AO$252+1)-INDEX($D$249:$K$249,0,AO$252))+AL265)))</f>
        <v>0.17180432549511013</v>
      </c>
      <c r="AN265" s="186" cm="1">
        <f t="array" ref="AN265">IF(AP$252=-1,AO265,IF(AP$252=99,AM265,IF(AP$252=0,INDEX($D258:$K258,0,AP$250),(INDEX($D258:$K258,0,AP$252+1)-INDEX($D258:$K258,0,AP$252))/(INDEX($D$249:$K$249,0,AP$252+1)-INDEX($D$249:$K$249,0,AP$252))+AM265)))</f>
        <v>0.17465057614555551</v>
      </c>
      <c r="AO265" s="186" cm="1">
        <f t="array" ref="AO265">IF(AQ$252=-1,AP265,IF(AQ$252=99,AN265,IF(AQ$252=0,INDEX($D258:$K258,0,AQ$250),(INDEX($D258:$K258,0,AQ$252+1)-INDEX($D258:$K258,0,AQ$252))/(INDEX($D$249:$K$249,0,AQ$252+1)-INDEX($D$249:$K$249,0,AQ$252))+AN265)))</f>
        <v>0.1774968267960009</v>
      </c>
      <c r="AP265" s="186" cm="1">
        <f t="array" ref="AP265">IF(AR$252=-1,AQ265,IF(AR$252=99,AO265,IF(AR$252=0,INDEX($D258:$K258,0,AR$250),(INDEX($D258:$K258,0,AR$252+1)-INDEX($D258:$K258,0,AR$252))/(INDEX($D$249:$K$249,0,AR$252+1)-INDEX($D$249:$K$249,0,AR$252))+AO265)))</f>
        <v>0.18034307744644629</v>
      </c>
      <c r="AQ265" s="186" cm="1">
        <f t="array" ref="AQ265">IF(AS$252=-1,AR265,IF(AS$252=99,AP265,IF(AS$252=0,INDEX($D258:$K258,0,AS$250),(INDEX($D258:$K258,0,AS$252+1)-INDEX($D258:$K258,0,AS$252))/(INDEX($D$249:$K$249,0,AS$252+1)-INDEX($D$249:$K$249,0,AS$252))+AP265)))</f>
        <v>0.18318932809689167</v>
      </c>
      <c r="AR265" s="186" cm="1">
        <f t="array" ref="AR265">IF(AT$252=-1,AW265,IF(AT$252=99,AQ265,IF(AT$252=0,INDEX($D258:$K258,0,AT$250),(INDEX($D258:$K258,0,AT$252+1)-INDEX($D258:$K258,0,AT$252))/(INDEX($D$249:$K$249,0,AT$252+1)-INDEX($D$249:$K$249,0,AT$252))+AQ265)))</f>
        <v>0.18603557874733706</v>
      </c>
      <c r="AS265" s="186" cm="1">
        <f t="array" ref="AS265">IF(AU$252=-1,AX265,IF(AU$252=99,AR265,IF(AU$252=0,INDEX($D258:$K258,0,AU$250),(INDEX($D258:$K258,0,AU$252+1)-INDEX($D258:$K258,0,AU$252))/(INDEX($D$249:$K$249,0,AU$252+1)-INDEX($D$249:$K$249,0,AU$252))+AR265)))</f>
        <v>0.18888182939778245</v>
      </c>
      <c r="AT265" s="186" cm="1">
        <f t="array" ref="AT265">IF(AV$252=-1,AY265,IF(AV$252=99,AS265,IF(AV$252=0,INDEX($D258:$K258,0,AV$250),(INDEX($D258:$K258,0,AV$252+1)-INDEX($D258:$K258,0,AV$252))/(INDEX($D$249:$K$249,0,AV$252+1)-INDEX($D$249:$K$249,0,AV$252))+AS265)))</f>
        <v>0.19172808004822783</v>
      </c>
      <c r="AU265" s="186" cm="1">
        <f t="array" ref="AU265">IF(AW$252=-1,AZ265,IF(AW$252=99,AT265,IF(AW$252=0,INDEX($D258:$K258,0,AW$250),(INDEX($D258:$K258,0,AW$252+1)-INDEX($D258:$K258,0,AW$252))/(INDEX($D$249:$K$249,0,AW$252+1)-INDEX($D$249:$K$249,0,AW$252))+AT265)))</f>
        <v>0.19457433069867322</v>
      </c>
      <c r="AV265" s="186" cm="1">
        <f t="array" ref="AV265">IF(AX$252=-1,BA265,IF(AX$252=99,AU265,IF(AX$252=0,INDEX($D258:$K258,0,AX$250),(INDEX($D258:$K258,0,AX$252+1)-INDEX($D258:$K258,0,AX$252))/(INDEX($D$249:$K$249,0,AX$252+1)-INDEX($D$249:$K$249,0,AX$252))+AU265)))</f>
        <v>0.19742058134911855</v>
      </c>
      <c r="AW265" s="186" cm="1">
        <f t="array" ref="AW265">IF(AY$252=-1,BB265,IF(AY$252=99,AV265,IF(AY$252=0,INDEX($D258:$K258,0,AY$250),(INDEX($D258:$K258,0,AY$252+1)-INDEX($D258:$K258,0,AY$252))/(INDEX($D$249:$K$249,0,AY$252+1)-INDEX($D$249:$K$249,0,AY$252))+AV265)))</f>
        <v>0.19742058134911855</v>
      </c>
      <c r="AX265" s="186" cm="1">
        <f t="array" ref="AX265">IF(AV$252=-1,AZ265,IF(AV$252=99,AW265,IF(AV$252=0,INDEX($D258:$K258,0,AV$250),(INDEX($D258:$K258,0,AV$252+1)-INDEX($D258:$K258,0,AV$252))/(INDEX($D$249:$K$249,0,AV$252+1)-INDEX($D$249:$K$249,0,AV$252))+AW265)))</f>
        <v>0.20026683199956394</v>
      </c>
      <c r="AY265" s="186" cm="1">
        <f t="array" ref="AY265">IF(AW$252=-1,BA265,IF(AW$252=99,AX265,IF(AW$252=0,INDEX($D258:$K258,0,AW$250),(INDEX($D258:$K258,0,AW$252+1)-INDEX($D258:$K258,0,AW$252))/(INDEX($D$249:$K$249,0,AW$252+1)-INDEX($D$249:$K$249,0,AW$252))+AX265)))</f>
        <v>0.20311308265000932</v>
      </c>
      <c r="AZ265" s="186" cm="1">
        <f t="array" ref="AZ265">IF(AX$252=-1,BB265,IF(AX$252=99,AY265,IF(AX$252=0,INDEX($D258:$K258,0,AX$250),(INDEX($D258:$K258,0,AX$252+1)-INDEX($D258:$K258,0,AX$252))/(INDEX($D$249:$K$249,0,AX$252+1)-INDEX($D$249:$K$249,0,AX$252))+AY265)))</f>
        <v>0.19742058134911855</v>
      </c>
      <c r="BA265" s="186" cm="1">
        <f t="array" ref="BA265">IF(AY$252=-1,BC265,IF(AY$252=99,AZ265,IF(AY$252=0,INDEX($D258:$K258,0,AY$250),(INDEX($D258:$K258,0,AY$252+1)-INDEX($D258:$K258,0,AY$252))/(INDEX($D$249:$K$249,0,AY$252+1)-INDEX($D$249:$K$249,0,AY$252))+AZ265)))</f>
        <v>0.19742058134911855</v>
      </c>
      <c r="BB265" s="186" cm="1">
        <f t="array" ref="BB265">IF(AZ$252=-1,BD265,IF(AZ$252=99,BA265,IF(AZ$252=0,INDEX($D258:$K258,0,AZ$250),(INDEX($D258:$K258,0,AZ$252+1)-INDEX($D258:$K258,0,AZ$252))/(INDEX($D$249:$K$249,0,AZ$252+1)-INDEX($D$249:$K$249,0,AZ$252))+BA265)))</f>
        <v>0.19742058134911855</v>
      </c>
      <c r="BC265" s="186" cm="1">
        <f t="array" ref="BC265">IF(BA$252=-1,BE265,IF(BA$252=99,BB265,IF(BA$252=0,INDEX($D258:$K258,0,BA$250),(INDEX($D258:$K258,0,BA$252+1)-INDEX($D258:$K258,0,BA$252))/(INDEX($D$249:$K$249,0,BA$252+1)-INDEX($D$249:$K$249,0,BA$252))+BB265)))</f>
        <v>0.19742058134911855</v>
      </c>
      <c r="BD265" s="186" cm="1">
        <f t="array" ref="BD265">IF(BB$252=-1,BF265,IF(BB$252=99,BC265,IF(BB$252=0,INDEX($D258:$K258,0,BB$250),(INDEX($D258:$K258,0,BB$252+1)-INDEX($D258:$K258,0,BB$252))/(INDEX($D$249:$K$249,0,BB$252+1)-INDEX($D$249:$K$249,0,BB$252))+BC265)))</f>
        <v>0.19742058134911855</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51" t="s">
        <v>296</v>
      </c>
      <c r="C2" s="351"/>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12.599783146064565</v>
      </c>
      <c r="P5" s="24" cm="1">
        <f t="array" ref="P5">INDEX(Drivers!$C$7:$AG$22,$D5,P$3)</f>
        <v>14.818495033065821</v>
      </c>
      <c r="Q5" s="24" cm="1">
        <f t="array" ref="Q5">INDEX(Drivers!$C$7:$AG$22,$D5,Q$3)</f>
        <v>18.653015781751517</v>
      </c>
      <c r="R5" s="24" cm="1">
        <f t="array" ref="R5">INDEX(Drivers!$C$7:$AG$22,$D5,R$3)</f>
        <v>23.105259835592157</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67.529572350001246</v>
      </c>
      <c r="P16" s="36">
        <f>N16*(1+$C$16*(P5/N5-1))</f>
        <v>79.420940888661903</v>
      </c>
      <c r="Q16" s="36">
        <f>P16*(1+$C$16*(Q5/P5-1))</f>
        <v>99.972369696929164</v>
      </c>
      <c r="R16" s="36">
        <f>Q16*(1+$C$16*(R5/Q5-1))</f>
        <v>123.83453728094844</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22.510230327310424</v>
      </c>
      <c r="P17" s="36">
        <f>N17*(1+$C$17*(P5/N5-1))</f>
        <v>26.474085500638484</v>
      </c>
      <c r="Q17" s="36">
        <f>P17*(1+$C$17*(Q5/P5-1))</f>
        <v>33.324675248663304</v>
      </c>
      <c r="R17" s="36">
        <f>Q17*(1+$C$17*(R5/Q5-1))</f>
        <v>41.278862869475986</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1.1970828216744815</v>
      </c>
      <c r="P18" s="36">
        <f>N18*(1+$C$18*(P5/N5-1))</f>
        <v>1.4078786627920923</v>
      </c>
      <c r="Q18" s="36">
        <f>P18*(1+$C$18*(Q5/P5-1))</f>
        <v>1.7721896088133926</v>
      </c>
      <c r="R18" s="36">
        <f>Q18*(1+$C$18*(R5/Q5-1))</f>
        <v>2.1951893392825377</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67.529572350001246</v>
      </c>
      <c r="P22" s="186">
        <f t="shared" si="21"/>
        <v>79.420940888661903</v>
      </c>
      <c r="Q22" s="186">
        <f t="shared" si="21"/>
        <v>99.972369696929164</v>
      </c>
      <c r="R22" s="186">
        <f t="shared" si="21"/>
        <v>123.83453728094844</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22.510230327310424</v>
      </c>
      <c r="P23" s="186">
        <f t="shared" ref="P23:R24" si="26">(P17*P10)</f>
        <v>26.474085500638484</v>
      </c>
      <c r="Q23" s="186">
        <f t="shared" si="26"/>
        <v>33.324675248663304</v>
      </c>
      <c r="R23" s="186">
        <f t="shared" si="26"/>
        <v>41.278862869475986</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1.1970828216744815</v>
      </c>
      <c r="P24" s="186">
        <f t="shared" si="26"/>
        <v>1.4078786627920923</v>
      </c>
      <c r="Q24" s="186">
        <f t="shared" si="26"/>
        <v>1.7721896088133926</v>
      </c>
      <c r="R24" s="186">
        <f t="shared" si="26"/>
        <v>2.1951893392825377</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0.97656908608606952</v>
      </c>
      <c r="P28" s="186" cm="1">
        <f t="array" ref="P28">INDEX(Drivers!$C$7:$AG$22,$D28,P$3)</f>
        <v>1.1216439279805501</v>
      </c>
      <c r="Q28" s="186" cm="1">
        <f t="array" ref="Q28">INDEX(Drivers!$C$7:$AG$22,$D28,Q$3)</f>
        <v>1.6202608101926694</v>
      </c>
      <c r="R28" s="186" cm="1">
        <f t="array" ref="R28">INDEX(Drivers!$C$7:$AG$22,$D28,R$3)</f>
        <v>2.6723209898697915</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3.8588720975114374</v>
      </c>
      <c r="P36" s="186">
        <f>P$28/N$28*N36</f>
        <v>4.4553394420896799</v>
      </c>
      <c r="Q36" s="186">
        <f>Q$28/P$28*P36</f>
        <v>6.4359211636090263</v>
      </c>
      <c r="R36" s="186">
        <f>R$28/Q$28*Q36</f>
        <v>10.614863425977978</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67.529572350001246</v>
      </c>
      <c r="T48" s="186" cm="1">
        <f t="array" ref="T48">IF(T$46=-1,U48,IF(T$46=99,S48,IF(T$46=0,INDEX($J22:$R22,0,T$44),(INDEX($J22:$R22,0,T$46+1)-INDEX($J22:$R22,0,T$46))/(INDEX($J$4:$R$4,0,T$46+1)-INDEX($J$4:$R$4,0,T$46))+S48)))</f>
        <v>68.850835520963543</v>
      </c>
      <c r="U48" s="186" cm="1">
        <f t="array" ref="U48">IF(U$46=-1,V48,IF(U$46=99,T48,IF(U$46=0,INDEX($J22:$R22,0,U$44),(INDEX($J22:$R22,0,U$46+1)-INDEX($J22:$R22,0,U$46))/(INDEX($J$4:$R$4,0,U$46+1)-INDEX($J$4:$R$4,0,U$46))+T48)))</f>
        <v>70.172098691925839</v>
      </c>
      <c r="V48" s="186" cm="1">
        <f t="array" ref="V48">IF(V$46=-1,W48,IF(V$46=99,U48,IF(V$46=0,INDEX($J22:$R22,0,V$44),(INDEX($J22:$R22,0,V$46+1)-INDEX($J22:$R22,0,V$46))/(INDEX($J$4:$R$4,0,V$46+1)-INDEX($J$4:$R$4,0,V$46))+U48)))</f>
        <v>71.493361862888136</v>
      </c>
      <c r="W48" s="186" cm="1">
        <f t="array" ref="W48">IF(W$46=-1,X48,IF(W$46=99,V48,IF(W$46=0,INDEX($J22:$R22,0,W$44),(INDEX($J22:$R22,0,W$46+1)-INDEX($J22:$R22,0,W$46))/(INDEX($J$4:$R$4,0,W$46+1)-INDEX($J$4:$R$4,0,W$46))+V48)))</f>
        <v>72.814625033850433</v>
      </c>
      <c r="X48" s="186" cm="1">
        <f t="array" ref="X48">IF(X$46=-1,Y48,IF(X$46=99,W48,IF(X$46=0,INDEX($J22:$R22,0,X$44),(INDEX($J22:$R22,0,X$46+1)-INDEX($J22:$R22,0,X$46))/(INDEX($J$4:$R$4,0,X$46+1)-INDEX($J$4:$R$4,0,X$46))+W48)))</f>
        <v>74.13588820481273</v>
      </c>
      <c r="Y48" s="186" cm="1">
        <f t="array" ref="Y48">IF(Y$46=-1,Z48,IF(Y$46=99,X48,IF(Y$46=0,INDEX($J22:$R22,0,Y$44),(INDEX($J22:$R22,0,Y$46+1)-INDEX($J22:$R22,0,Y$46))/(INDEX($J$4:$R$4,0,Y$46+1)-INDEX($J$4:$R$4,0,Y$46))+X48)))</f>
        <v>75.457151375775027</v>
      </c>
      <c r="Z48" s="186" cm="1">
        <f t="array" ref="Z48">IF(Z$46=-1,AA48,IF(Z$46=99,Y48,IF(Z$46=0,INDEX($J22:$R22,0,Z$44),(INDEX($J22:$R22,0,Z$46+1)-INDEX($J22:$R22,0,Z$46))/(INDEX($J$4:$R$4,0,Z$46+1)-INDEX($J$4:$R$4,0,Z$46))+Y48)))</f>
        <v>76.778414546737324</v>
      </c>
      <c r="AA48" s="186" cm="1">
        <f t="array" ref="AA48">IF(AA$46=-1,AB48,IF(AA$46=99,Z48,IF(AA$46=0,INDEX($J22:$R22,0,AA$44),(INDEX($J22:$R22,0,AA$46+1)-INDEX($J22:$R22,0,AA$46))/(INDEX($J$4:$R$4,0,AA$46+1)-INDEX($J$4:$R$4,0,AA$46))+Z48)))</f>
        <v>78.09967771769962</v>
      </c>
      <c r="AB48" s="186" cm="1">
        <f t="array" ref="AB48">IF(AB$46=-1,AC48,IF(AB$46=99,AA48,IF(AB$46=0,INDEX($J22:$R22,0,AB$44),(INDEX($J22:$R22,0,AB$46+1)-INDEX($J22:$R22,0,AB$46))/(INDEX($J$4:$R$4,0,AB$46+1)-INDEX($J$4:$R$4,0,AB$46))+AA48)))</f>
        <v>79.420940888661903</v>
      </c>
      <c r="AC48" s="186" cm="1">
        <f t="array" ref="AC48">IF(AC$46=-1,AD48,IF(AC$46=99,AB48,IF(AC$46=0,INDEX($J22:$R22,0,AC$44),(INDEX($J22:$R22,0,AC$46+1)-INDEX($J22:$R22,0,AC$46))/(INDEX($J$4:$R$4,0,AC$46+1)-INDEX($J$4:$R$4,0,AC$46))+AB48)))</f>
        <v>81.476083769488625</v>
      </c>
      <c r="AD48" s="186" cm="1">
        <f t="array" ref="AD48">IF(AD$46=-1,AE48,IF(AD$46=99,AC48,IF(AD$46=0,INDEX($J22:$R22,0,AD$44),(INDEX($J22:$R22,0,AD$46+1)-INDEX($J22:$R22,0,AD$46))/(INDEX($J$4:$R$4,0,AD$46+1)-INDEX($J$4:$R$4,0,AD$46))+AC48)))</f>
        <v>83.531226650315347</v>
      </c>
      <c r="AE48" s="186" cm="1">
        <f t="array" ref="AE48">IF(AE$46=-1,AF48,IF(AE$46=99,AD48,IF(AE$46=0,INDEX($J22:$R22,0,AE$44),(INDEX($J22:$R22,0,AE$46+1)-INDEX($J22:$R22,0,AE$46))/(INDEX($J$4:$R$4,0,AE$46+1)-INDEX($J$4:$R$4,0,AE$46))+AD48)))</f>
        <v>85.586369531142068</v>
      </c>
      <c r="AF48" s="186" cm="1">
        <f t="array" ref="AF48">IF(AF$46=-1,AG48,IF(AF$46=99,AE48,IF(AF$46=0,INDEX($J22:$R22,0,AF$44),(INDEX($J22:$R22,0,AF$46+1)-INDEX($J22:$R22,0,AF$46))/(INDEX($J$4:$R$4,0,AF$46+1)-INDEX($J$4:$R$4,0,AF$46))+AE48)))</f>
        <v>87.64151241196879</v>
      </c>
      <c r="AG48" s="186" cm="1">
        <f t="array" ref="AG48">IF(AG$46=-1,AH48,IF(AG$46=99,AF48,IF(AG$46=0,INDEX($J22:$R22,0,AG$44),(INDEX($J22:$R22,0,AG$46+1)-INDEX($J22:$R22,0,AG$46))/(INDEX($J$4:$R$4,0,AG$46+1)-INDEX($J$4:$R$4,0,AG$46))+AF48)))</f>
        <v>89.696655292795512</v>
      </c>
      <c r="AH48" s="186" cm="1">
        <f t="array" ref="AH48">IF(AH$46=-1,AI48,IF(AH$46=99,AG48,IF(AH$46=0,INDEX($J22:$R22,0,AH$44),(INDEX($J22:$R22,0,AH$46+1)-INDEX($J22:$R22,0,AH$46))/(INDEX($J$4:$R$4,0,AH$46+1)-INDEX($J$4:$R$4,0,AH$46))+AG48)))</f>
        <v>91.751798173622234</v>
      </c>
      <c r="AI48" s="186" cm="1">
        <f t="array" ref="AI48">IF(AI$46=-1,AJ48,IF(AI$46=99,AH48,IF(AI$46=0,INDEX($J22:$R22,0,AI$44),(INDEX($J22:$R22,0,AI$46+1)-INDEX($J22:$R22,0,AI$46))/(INDEX($J$4:$R$4,0,AI$46+1)-INDEX($J$4:$R$4,0,AI$46))+AH48)))</f>
        <v>93.806941054448956</v>
      </c>
      <c r="AJ48" s="186" cm="1">
        <f t="array" ref="AJ48">IF(AJ$46=-1,AK48,IF(AJ$46=99,AI48,IF(AJ$46=0,INDEX($J22:$R22,0,AJ$44),(INDEX($J22:$R22,0,AJ$46+1)-INDEX($J22:$R22,0,AJ$46))/(INDEX($J$4:$R$4,0,AJ$46+1)-INDEX($J$4:$R$4,0,AJ$46))+AI48)))</f>
        <v>95.862083935275678</v>
      </c>
      <c r="AK48" s="186" cm="1">
        <f t="array" ref="AK48">IF(AK$46=-1,AL48,IF(AK$46=99,AJ48,IF(AK$46=0,INDEX($J22:$R22,0,AK$44),(INDEX($J22:$R22,0,AK$46+1)-INDEX($J22:$R22,0,AK$46))/(INDEX($J$4:$R$4,0,AK$46+1)-INDEX($J$4:$R$4,0,AK$46))+AJ48)))</f>
        <v>97.917226816102399</v>
      </c>
      <c r="AL48" s="186" cm="1">
        <f t="array" ref="AL48">IF(AL$46=-1,AM48,IF(AL$46=99,AK48,IF(AL$46=0,INDEX($J22:$R22,0,AL$44),(INDEX($J22:$R22,0,AL$46+1)-INDEX($J22:$R22,0,AL$46))/(INDEX($J$4:$R$4,0,AL$46+1)-INDEX($J$4:$R$4,0,AL$46))+AK48)))</f>
        <v>99.972369696929164</v>
      </c>
      <c r="AM48" s="215">
        <f t="shared" ref="AM48:AM51" si="38">(AL48+AN48)/2</f>
        <v>111.90345348893879</v>
      </c>
      <c r="AN48" s="186" cm="1">
        <f t="array" ref="AN48">IF(AN$46=-1,AO48,IF(AN$46=99,AM48,IF(AN$46=0,INDEX($J22:$R22,0,AN$44),(INDEX($J22:$R22,0,AN$46+1)-INDEX($J22:$R22,0,AN$46))/(INDEX($J$4:$R$4,0,AN$46+1)-INDEX($J$4:$R$4,0,AN$46))+AM48)))</f>
        <v>123.83453728094844</v>
      </c>
      <c r="AO48" s="186" cm="1">
        <f t="array" ref="AO48">IF(AO$46=-1,AP48,IF(AO$46=99,AN48,IF(AO$46=0,INDEX($J22:$R22,0,AO$44),(INDEX($J22:$R22,0,AO$46+1)-INDEX($J22:$R22,0,AO$46))/(INDEX($J$4:$R$4,0,AO$46+1)-INDEX($J$4:$R$4,0,AO$46))+AN48)))</f>
        <v>123.83453728094844</v>
      </c>
      <c r="AP48" s="186" cm="1">
        <f t="array" ref="AP48">IF(AP$46=-1,AR48,IF(AP$46=99,AO48,IF(AP$46=0,INDEX($J22:$R22,0,AP$44),(INDEX($J22:$R22,0,AP$46+1)-INDEX($J22:$R22,0,AP$46))/(INDEX($J$4:$R$4,0,AP$46+1)-INDEX($J$4:$R$4,0,AP$46))+AO48)))</f>
        <v>123.83453728094844</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22.510230327310424</v>
      </c>
      <c r="T49" s="186" cm="1">
        <f t="array" ref="T49">IF(T$46=-1,U49,IF(T$46=99,S49,IF(T$46=0,INDEX($J23:$R23,0,T$44),(INDEX($J23:$R23,0,T$46+1)-INDEX($J23:$R23,0,T$46))/(INDEX($J$4:$R$4,0,T$46+1)-INDEX($J$4:$R$4,0,T$46))+S49)))</f>
        <v>22.950658679902432</v>
      </c>
      <c r="U49" s="186" cm="1">
        <f t="array" ref="U49">IF(U$46=-1,V49,IF(U$46=99,T49,IF(U$46=0,INDEX($J23:$R23,0,U$44),(INDEX($J23:$R23,0,U$46+1)-INDEX($J23:$R23,0,U$46))/(INDEX($J$4:$R$4,0,U$46+1)-INDEX($J$4:$R$4,0,U$46))+T49)))</f>
        <v>23.39108703249444</v>
      </c>
      <c r="V49" s="186" cm="1">
        <f t="array" ref="V49">IF(V$46=-1,W49,IF(V$46=99,U49,IF(V$46=0,INDEX($J23:$R23,0,V$44),(INDEX($J23:$R23,0,V$46+1)-INDEX($J23:$R23,0,V$46))/(INDEX($J$4:$R$4,0,V$46+1)-INDEX($J$4:$R$4,0,V$46))+U49)))</f>
        <v>23.831515385086448</v>
      </c>
      <c r="W49" s="186" cm="1">
        <f t="array" ref="W49">IF(W$46=-1,X49,IF(W$46=99,V49,IF(W$46=0,INDEX($J23:$R23,0,W$44),(INDEX($J23:$R23,0,W$46+1)-INDEX($J23:$R23,0,W$46))/(INDEX($J$4:$R$4,0,W$46+1)-INDEX($J$4:$R$4,0,W$46))+V49)))</f>
        <v>24.271943737678455</v>
      </c>
      <c r="X49" s="186" cm="1">
        <f t="array" ref="X49">IF(X$46=-1,Y49,IF(X$46=99,W49,IF(X$46=0,INDEX($J23:$R23,0,X$44),(INDEX($J23:$R23,0,X$46+1)-INDEX($J23:$R23,0,X$46))/(INDEX($J$4:$R$4,0,X$46+1)-INDEX($J$4:$R$4,0,X$46))+W49)))</f>
        <v>24.712372090270463</v>
      </c>
      <c r="Y49" s="186" cm="1">
        <f t="array" ref="Y49">IF(Y$46=-1,Z49,IF(Y$46=99,X49,IF(Y$46=0,INDEX($J23:$R23,0,Y$44),(INDEX($J23:$R23,0,Y$46+1)-INDEX($J23:$R23,0,Y$46))/(INDEX($J$4:$R$4,0,Y$46+1)-INDEX($J$4:$R$4,0,Y$46))+X49)))</f>
        <v>25.152800442862471</v>
      </c>
      <c r="Z49" s="186" cm="1">
        <f t="array" ref="Z49">IF(Z$46=-1,AA49,IF(Z$46=99,Y49,IF(Z$46=0,INDEX($J23:$R23,0,Z$44),(INDEX($J23:$R23,0,Z$46+1)-INDEX($J23:$R23,0,Z$46))/(INDEX($J$4:$R$4,0,Z$46+1)-INDEX($J$4:$R$4,0,Z$46))+Y49)))</f>
        <v>25.593228795454479</v>
      </c>
      <c r="AA49" s="186" cm="1">
        <f t="array" ref="AA49">IF(AA$46=-1,AB49,IF(AA$46=99,Z49,IF(AA$46=0,INDEX($J23:$R23,0,AA$44),(INDEX($J23:$R23,0,AA$46+1)-INDEX($J23:$R23,0,AA$46))/(INDEX($J$4:$R$4,0,AA$46+1)-INDEX($J$4:$R$4,0,AA$46))+Z49)))</f>
        <v>26.033657148046487</v>
      </c>
      <c r="AB49" s="186" cm="1">
        <f t="array" ref="AB49">IF(AB$46=-1,AC49,IF(AB$46=99,AA49,IF(AB$46=0,INDEX($J23:$R23,0,AB$44),(INDEX($J23:$R23,0,AB$46+1)-INDEX($J23:$R23,0,AB$46))/(INDEX($J$4:$R$4,0,AB$46+1)-INDEX($J$4:$R$4,0,AB$46))+AA49)))</f>
        <v>26.474085500638484</v>
      </c>
      <c r="AC49" s="186" cm="1">
        <f t="array" ref="AC49">IF(AC$46=-1,AD49,IF(AC$46=99,AB49,IF(AC$46=0,INDEX($J23:$R23,0,AC$44),(INDEX($J23:$R23,0,AC$46+1)-INDEX($J23:$R23,0,AC$46))/(INDEX($J$4:$R$4,0,AC$46+1)-INDEX($J$4:$R$4,0,AC$46))+AB49)))</f>
        <v>27.159144475440968</v>
      </c>
      <c r="AD49" s="186" cm="1">
        <f t="array" ref="AD49">IF(AD$46=-1,AE49,IF(AD$46=99,AC49,IF(AD$46=0,INDEX($J23:$R23,0,AD$44),(INDEX($J23:$R23,0,AD$46+1)-INDEX($J23:$R23,0,AD$46))/(INDEX($J$4:$R$4,0,AD$46+1)-INDEX($J$4:$R$4,0,AD$46))+AC49)))</f>
        <v>27.844203450243448</v>
      </c>
      <c r="AE49" s="186" cm="1">
        <f t="array" ref="AE49">IF(AE$46=-1,AF49,IF(AE$46=99,AD49,IF(AE$46=0,INDEX($J23:$R23,0,AE$44),(INDEX($J23:$R23,0,AE$46+1)-INDEX($J23:$R23,0,AE$46))/(INDEX($J$4:$R$4,0,AE$46+1)-INDEX($J$4:$R$4,0,AE$46))+AD49)))</f>
        <v>28.529262425045928</v>
      </c>
      <c r="AF49" s="186" cm="1">
        <f t="array" ref="AF49">IF(AF$46=-1,AG49,IF(AF$46=99,AE49,IF(AF$46=0,INDEX($J23:$R23,0,AF$44),(INDEX($J23:$R23,0,AF$46+1)-INDEX($J23:$R23,0,AF$46))/(INDEX($J$4:$R$4,0,AF$46+1)-INDEX($J$4:$R$4,0,AF$46))+AE49)))</f>
        <v>29.214321399848409</v>
      </c>
      <c r="AG49" s="186" cm="1">
        <f t="array" ref="AG49">IF(AG$46=-1,AH49,IF(AG$46=99,AF49,IF(AG$46=0,INDEX($J23:$R23,0,AG$44),(INDEX($J23:$R23,0,AG$46+1)-INDEX($J23:$R23,0,AG$46))/(INDEX($J$4:$R$4,0,AG$46+1)-INDEX($J$4:$R$4,0,AG$46))+AF49)))</f>
        <v>29.899380374650889</v>
      </c>
      <c r="AH49" s="186" cm="1">
        <f t="array" ref="AH49">IF(AH$46=-1,AI49,IF(AH$46=99,AG49,IF(AH$46=0,INDEX($J23:$R23,0,AH$44),(INDEX($J23:$R23,0,AH$46+1)-INDEX($J23:$R23,0,AH$46))/(INDEX($J$4:$R$4,0,AH$46+1)-INDEX($J$4:$R$4,0,AH$46))+AG49)))</f>
        <v>30.584439349453369</v>
      </c>
      <c r="AI49" s="186" cm="1">
        <f t="array" ref="AI49">IF(AI$46=-1,AJ49,IF(AI$46=99,AH49,IF(AI$46=0,INDEX($J23:$R23,0,AI$44),(INDEX($J23:$R23,0,AI$46+1)-INDEX($J23:$R23,0,AI$46))/(INDEX($J$4:$R$4,0,AI$46+1)-INDEX($J$4:$R$4,0,AI$46))+AH49)))</f>
        <v>31.269498324255849</v>
      </c>
      <c r="AJ49" s="186" cm="1">
        <f t="array" ref="AJ49">IF(AJ$46=-1,AK49,IF(AJ$46=99,AI49,IF(AJ$46=0,INDEX($J23:$R23,0,AJ$44),(INDEX($J23:$R23,0,AJ$46+1)-INDEX($J23:$R23,0,AJ$46))/(INDEX($J$4:$R$4,0,AJ$46+1)-INDEX($J$4:$R$4,0,AJ$46))+AI49)))</f>
        <v>31.95455729905833</v>
      </c>
      <c r="AK49" s="186" cm="1">
        <f t="array" ref="AK49">IF(AK$46=-1,AL49,IF(AK$46=99,AJ49,IF(AK$46=0,INDEX($J23:$R23,0,AK$44),(INDEX($J23:$R23,0,AK$46+1)-INDEX($J23:$R23,0,AK$46))/(INDEX($J$4:$R$4,0,AK$46+1)-INDEX($J$4:$R$4,0,AK$46))+AJ49)))</f>
        <v>32.63961627386081</v>
      </c>
      <c r="AL49" s="186" cm="1">
        <f t="array" ref="AL49">IF(AL$46=-1,AM49,IF(AL$46=99,AK49,IF(AL$46=0,INDEX($J23:$R23,0,AL$44),(INDEX($J23:$R23,0,AL$46+1)-INDEX($J23:$R23,0,AL$46))/(INDEX($J$4:$R$4,0,AL$46+1)-INDEX($J$4:$R$4,0,AL$46))+AK49)))</f>
        <v>33.324675248663304</v>
      </c>
      <c r="AM49" s="215">
        <f t="shared" ref="AM49:AM50" si="43">(AL49+AN49)/2</f>
        <v>37.301769059069642</v>
      </c>
      <c r="AN49" s="186" cm="1">
        <f t="array" ref="AN49">IF(AN$46=-1,AO49,IF(AN$46=99,AM49,IF(AN$46=0,INDEX($J23:$R23,0,AN$44),(INDEX($J23:$R23,0,AN$46+1)-INDEX($J23:$R23,0,AN$46))/(INDEX($J$4:$R$4,0,AN$46+1)-INDEX($J$4:$R$4,0,AN$46))+AM49)))</f>
        <v>41.278862869475986</v>
      </c>
      <c r="AO49" s="186" cm="1">
        <f t="array" ref="AO49">IF(AO$46=-1,AP49,IF(AO$46=99,AN49,IF(AO$46=0,INDEX($J23:$R23,0,AO$44),(INDEX($J23:$R23,0,AO$46+1)-INDEX($J23:$R23,0,AO$46))/(INDEX($J$4:$R$4,0,AO$46+1)-INDEX($J$4:$R$4,0,AO$46))+AN49)))</f>
        <v>41.278862869475986</v>
      </c>
      <c r="AP49" s="186" cm="1">
        <f t="array" ref="AP49">IF(AP$46=-1,AR49,IF(AP$46=99,AO49,IF(AP$46=0,INDEX($J23:$R23,0,AP$44),(INDEX($J23:$R23,0,AP$46+1)-INDEX($J23:$R23,0,AP$46))/(INDEX($J$4:$R$4,0,AP$46+1)-INDEX($J$4:$R$4,0,AP$46))+AO49)))</f>
        <v>41.278862869475986</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1.1970828216744815</v>
      </c>
      <c r="T50" s="186" cm="1">
        <f t="array" ref="T50">IF(T$46=-1,U50,IF(T$46=99,S50,IF(T$46=0,INDEX($J24:$R24,0,T$44),(INDEX($J24:$R24,0,T$46+1)-INDEX($J24:$R24,0,T$46))/(INDEX($J$4:$R$4,0,T$46+1)-INDEX($J$4:$R$4,0,T$46))+S50)))</f>
        <v>1.2205045817986606</v>
      </c>
      <c r="U50" s="186" cm="1">
        <f t="array" ref="U50">IF(U$46=-1,V50,IF(U$46=99,T50,IF(U$46=0,INDEX($J24:$R24,0,U$44),(INDEX($J24:$R24,0,U$46+1)-INDEX($J24:$R24,0,U$46))/(INDEX($J$4:$R$4,0,U$46+1)-INDEX($J$4:$R$4,0,U$46))+T50)))</f>
        <v>1.2439263419228397</v>
      </c>
      <c r="V50" s="186" cm="1">
        <f t="array" ref="V50">IF(V$46=-1,W50,IF(V$46=99,U50,IF(V$46=0,INDEX($J24:$R24,0,V$44),(INDEX($J24:$R24,0,V$46+1)-INDEX($J24:$R24,0,V$46))/(INDEX($J$4:$R$4,0,V$46+1)-INDEX($J$4:$R$4,0,V$46))+U50)))</f>
        <v>1.2673481020470188</v>
      </c>
      <c r="W50" s="186" cm="1">
        <f t="array" ref="W50">IF(W$46=-1,X50,IF(W$46=99,V50,IF(W$46=0,INDEX($J24:$R24,0,W$44),(INDEX($J24:$R24,0,W$46+1)-INDEX($J24:$R24,0,W$46))/(INDEX($J$4:$R$4,0,W$46+1)-INDEX($J$4:$R$4,0,W$46))+V50)))</f>
        <v>1.2907698621711978</v>
      </c>
      <c r="X50" s="186" cm="1">
        <f t="array" ref="X50">IF(X$46=-1,Y50,IF(X$46=99,W50,IF(X$46=0,INDEX($J24:$R24,0,X$44),(INDEX($J24:$R24,0,X$46+1)-INDEX($J24:$R24,0,X$46))/(INDEX($J$4:$R$4,0,X$46+1)-INDEX($J$4:$R$4,0,X$46))+W50)))</f>
        <v>1.3141916222953769</v>
      </c>
      <c r="Y50" s="186" cm="1">
        <f t="array" ref="Y50">IF(Y$46=-1,Z50,IF(Y$46=99,X50,IF(Y$46=0,INDEX($J24:$R24,0,Y$44),(INDEX($J24:$R24,0,Y$46+1)-INDEX($J24:$R24,0,Y$46))/(INDEX($J$4:$R$4,0,Y$46+1)-INDEX($J$4:$R$4,0,Y$46))+X50)))</f>
        <v>1.337613382419556</v>
      </c>
      <c r="Z50" s="186" cm="1">
        <f t="array" ref="Z50">IF(Z$46=-1,AA50,IF(Z$46=99,Y50,IF(Z$46=0,INDEX($J24:$R24,0,Z$44),(INDEX($J24:$R24,0,Z$46+1)-INDEX($J24:$R24,0,Z$46))/(INDEX($J$4:$R$4,0,Z$46+1)-INDEX($J$4:$R$4,0,Z$46))+Y50)))</f>
        <v>1.361035142543735</v>
      </c>
      <c r="AA50" s="186" cm="1">
        <f t="array" ref="AA50">IF(AA$46=-1,AB50,IF(AA$46=99,Z50,IF(AA$46=0,INDEX($J24:$R24,0,AA$44),(INDEX($J24:$R24,0,AA$46+1)-INDEX($J24:$R24,0,AA$46))/(INDEX($J$4:$R$4,0,AA$46+1)-INDEX($J$4:$R$4,0,AA$46))+Z50)))</f>
        <v>1.3844569026679141</v>
      </c>
      <c r="AB50" s="186" cm="1">
        <f t="array" ref="AB50">IF(AB$46=-1,AC50,IF(AB$46=99,AA50,IF(AB$46=0,INDEX($J24:$R24,0,AB$44),(INDEX($J24:$R24,0,AB$46+1)-INDEX($J24:$R24,0,AB$46))/(INDEX($J$4:$R$4,0,AB$46+1)-INDEX($J$4:$R$4,0,AB$46))+AA50)))</f>
        <v>1.4078786627920923</v>
      </c>
      <c r="AC50" s="186" cm="1">
        <f t="array" ref="AC50">IF(AC$46=-1,AD50,IF(AC$46=99,AB50,IF(AC$46=0,INDEX($J24:$R24,0,AC$44),(INDEX($J24:$R24,0,AC$46+1)-INDEX($J24:$R24,0,AC$46))/(INDEX($J$4:$R$4,0,AC$46+1)-INDEX($J$4:$R$4,0,AC$46))+AB50)))</f>
        <v>1.4443097573942223</v>
      </c>
      <c r="AD50" s="186" cm="1">
        <f t="array" ref="AD50">IF(AD$46=-1,AE50,IF(AD$46=99,AC50,IF(AD$46=0,INDEX($J24:$R24,0,AD$44),(INDEX($J24:$R24,0,AD$46+1)-INDEX($J24:$R24,0,AD$46))/(INDEX($J$4:$R$4,0,AD$46+1)-INDEX($J$4:$R$4,0,AD$46))+AC50)))</f>
        <v>1.4807408519963523</v>
      </c>
      <c r="AE50" s="186" cm="1">
        <f t="array" ref="AE50">IF(AE$46=-1,AF50,IF(AE$46=99,AD50,IF(AE$46=0,INDEX($J24:$R24,0,AE$44),(INDEX($J24:$R24,0,AE$46+1)-INDEX($J24:$R24,0,AE$46))/(INDEX($J$4:$R$4,0,AE$46+1)-INDEX($J$4:$R$4,0,AE$46))+AD50)))</f>
        <v>1.5171719465984823</v>
      </c>
      <c r="AF50" s="186" cm="1">
        <f t="array" ref="AF50">IF(AF$46=-1,AG50,IF(AF$46=99,AE50,IF(AF$46=0,INDEX($J24:$R24,0,AF$44),(INDEX($J24:$R24,0,AF$46+1)-INDEX($J24:$R24,0,AF$46))/(INDEX($J$4:$R$4,0,AF$46+1)-INDEX($J$4:$R$4,0,AF$46))+AE50)))</f>
        <v>1.5536030412006123</v>
      </c>
      <c r="AG50" s="186" cm="1">
        <f t="array" ref="AG50">IF(AG$46=-1,AH50,IF(AG$46=99,AF50,IF(AG$46=0,INDEX($J24:$R24,0,AG$44),(INDEX($J24:$R24,0,AG$46+1)-INDEX($J24:$R24,0,AG$46))/(INDEX($J$4:$R$4,0,AG$46+1)-INDEX($J$4:$R$4,0,AG$46))+AF50)))</f>
        <v>1.5900341358027423</v>
      </c>
      <c r="AH50" s="186" cm="1">
        <f t="array" ref="AH50">IF(AH$46=-1,AI50,IF(AH$46=99,AG50,IF(AH$46=0,INDEX($J24:$R24,0,AH$44),(INDEX($J24:$R24,0,AH$46+1)-INDEX($J24:$R24,0,AH$46))/(INDEX($J$4:$R$4,0,AH$46+1)-INDEX($J$4:$R$4,0,AH$46))+AG50)))</f>
        <v>1.6264652304048723</v>
      </c>
      <c r="AI50" s="186" cm="1">
        <f t="array" ref="AI50">IF(AI$46=-1,AJ50,IF(AI$46=99,AH50,IF(AI$46=0,INDEX($J24:$R24,0,AI$44),(INDEX($J24:$R24,0,AI$46+1)-INDEX($J24:$R24,0,AI$46))/(INDEX($J$4:$R$4,0,AI$46+1)-INDEX($J$4:$R$4,0,AI$46))+AH50)))</f>
        <v>1.6628963250070024</v>
      </c>
      <c r="AJ50" s="186" cm="1">
        <f t="array" ref="AJ50">IF(AJ$46=-1,AK50,IF(AJ$46=99,AI50,IF(AJ$46=0,INDEX($J24:$R24,0,AJ$44),(INDEX($J24:$R24,0,AJ$46+1)-INDEX($J24:$R24,0,AJ$46))/(INDEX($J$4:$R$4,0,AJ$46+1)-INDEX($J$4:$R$4,0,AJ$46))+AI50)))</f>
        <v>1.6993274196091324</v>
      </c>
      <c r="AK50" s="186" cm="1">
        <f t="array" ref="AK50">IF(AK$46=-1,AL50,IF(AK$46=99,AJ50,IF(AK$46=0,INDEX($J24:$R24,0,AK$44),(INDEX($J24:$R24,0,AK$46+1)-INDEX($J24:$R24,0,AK$46))/(INDEX($J$4:$R$4,0,AK$46+1)-INDEX($J$4:$R$4,0,AK$46))+AJ50)))</f>
        <v>1.7357585142112624</v>
      </c>
      <c r="AL50" s="186" cm="1">
        <f t="array" ref="AL50">IF(AL$46=-1,AM50,IF(AL$46=99,AK50,IF(AL$46=0,INDEX($J24:$R24,0,AL$44),(INDEX($J24:$R24,0,AL$46+1)-INDEX($J24:$R24,0,AL$46))/(INDEX($J$4:$R$4,0,AL$46+1)-INDEX($J$4:$R$4,0,AL$46))+AK50)))</f>
        <v>1.7721896088133926</v>
      </c>
      <c r="AM50" s="215">
        <f t="shared" si="43"/>
        <v>1.9836894740479651</v>
      </c>
      <c r="AN50" s="186" cm="1">
        <f t="array" ref="AN50">IF(AN$46=-1,AO50,IF(AN$46=99,AM50,IF(AN$46=0,INDEX($J24:$R24,0,AN$44),(INDEX($J24:$R24,0,AN$46+1)-INDEX($J24:$R24,0,AN$46))/(INDEX($J$4:$R$4,0,AN$46+1)-INDEX($J$4:$R$4,0,AN$46))+AM50)))</f>
        <v>2.1951893392825377</v>
      </c>
      <c r="AO50" s="186" cm="1">
        <f t="array" ref="AO50">IF(AO$46=-1,AP50,IF(AO$46=99,AN50,IF(AO$46=0,INDEX($J24:$R24,0,AO$44),(INDEX($J24:$R24,0,AO$46+1)-INDEX($J24:$R24,0,AO$46))/(INDEX($J$4:$R$4,0,AO$46+1)-INDEX($J$4:$R$4,0,AO$46))+AN50)))</f>
        <v>2.1951893392825377</v>
      </c>
      <c r="AP50" s="186" cm="1">
        <f t="array" ref="AP50">IF(AP$46=-1,AR50,IF(AP$46=99,AO50,IF(AP$46=0,INDEX($J24:$R24,0,AP$44),(INDEX($J24:$R24,0,AP$46+1)-INDEX($J24:$R24,0,AP$46))/(INDEX($J$4:$R$4,0,AP$46+1)-INDEX($J$4:$R$4,0,AP$46))+AO50)))</f>
        <v>2.1951893392825377</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3.8588720975114374</v>
      </c>
      <c r="T51" s="186" cm="1">
        <f t="array" ref="T51">IF(T$46=-1,U51,IF(T$46=99,S51,IF(T$46=0,INDEX($J36:$R36,0,T$44),(INDEX($J36:$R36,0,T$46+1)-INDEX($J36:$R36,0,T$46))/(INDEX($J$4:$R$4,0,T$46+1)-INDEX($J$4:$R$4,0,T$46))+S51)))</f>
        <v>3.9251462469090201</v>
      </c>
      <c r="U51" s="186" cm="1">
        <f t="array" ref="U51">IF(U$46=-1,V51,IF(U$46=99,T51,IF(U$46=0,INDEX($J36:$R36,0,U$44),(INDEX($J36:$R36,0,U$46+1)-INDEX($J36:$R36,0,U$46))/(INDEX($J$4:$R$4,0,U$46+1)-INDEX($J$4:$R$4,0,U$46))+T51)))</f>
        <v>3.9914203963066028</v>
      </c>
      <c r="V51" s="186" cm="1">
        <f t="array" ref="V51">IF(V$46=-1,W51,IF(V$46=99,U51,IF(V$46=0,INDEX($J36:$R36,0,V$44),(INDEX($J36:$R36,0,V$46+1)-INDEX($J36:$R36,0,V$46))/(INDEX($J$4:$R$4,0,V$46+1)-INDEX($J$4:$R$4,0,V$46))+U51)))</f>
        <v>4.0576945457041855</v>
      </c>
      <c r="W51" s="186" cm="1">
        <f t="array" ref="W51">IF(W$46=-1,X51,IF(W$46=99,V51,IF(W$46=0,INDEX($J36:$R36,0,W$44),(INDEX($J36:$R36,0,W$46+1)-INDEX($J36:$R36,0,W$46))/(INDEX($J$4:$R$4,0,W$46+1)-INDEX($J$4:$R$4,0,W$46))+V51)))</f>
        <v>4.1239686951017678</v>
      </c>
      <c r="X51" s="186" cm="1">
        <f t="array" ref="X51">IF(X$46=-1,Y51,IF(X$46=99,W51,IF(X$46=0,INDEX($J36:$R36,0,X$44),(INDEX($J36:$R36,0,X$46+1)-INDEX($J36:$R36,0,X$46))/(INDEX($J$4:$R$4,0,X$46+1)-INDEX($J$4:$R$4,0,X$46))+W51)))</f>
        <v>4.19024284449935</v>
      </c>
      <c r="Y51" s="186" cm="1">
        <f t="array" ref="Y51">IF(Y$46=-1,Z51,IF(Y$46=99,X51,IF(Y$46=0,INDEX($J36:$R36,0,Y$44),(INDEX($J36:$R36,0,Y$46+1)-INDEX($J36:$R36,0,Y$46))/(INDEX($J$4:$R$4,0,Y$46+1)-INDEX($J$4:$R$4,0,Y$46))+X51)))</f>
        <v>4.2565169938969323</v>
      </c>
      <c r="Z51" s="186" cm="1">
        <f t="array" ref="Z51">IF(Z$46=-1,AA51,IF(Z$46=99,Y51,IF(Z$46=0,INDEX($J36:$R36,0,Z$44),(INDEX($J36:$R36,0,Z$46+1)-INDEX($J36:$R36,0,Z$46))/(INDEX($J$4:$R$4,0,Z$46+1)-INDEX($J$4:$R$4,0,Z$46))+Y51)))</f>
        <v>4.3227911432945145</v>
      </c>
      <c r="AA51" s="186" cm="1">
        <f t="array" ref="AA51">IF(AA$46=-1,AB51,IF(AA$46=99,Z51,IF(AA$46=0,INDEX($J36:$R36,0,AA$44),(INDEX($J36:$R36,0,AA$46+1)-INDEX($J36:$R36,0,AA$46))/(INDEX($J$4:$R$4,0,AA$46+1)-INDEX($J$4:$R$4,0,AA$46))+Z51)))</f>
        <v>4.3890652926920968</v>
      </c>
      <c r="AB51" s="186" cm="1">
        <f t="array" ref="AB51">IF(AB$46=-1,AC51,IF(AB$46=99,AA51,IF(AB$46=0,INDEX($J36:$R36,0,AB$44),(INDEX($J36:$R36,0,AB$46+1)-INDEX($J36:$R36,0,AB$46))/(INDEX($J$4:$R$4,0,AB$46+1)-INDEX($J$4:$R$4,0,AB$46))+AA51)))</f>
        <v>4.4553394420896799</v>
      </c>
      <c r="AC51" s="186" cm="1">
        <f t="array" ref="AC51">IF(AC$46=-1,AD51,IF(AC$46=99,AB51,IF(AC$46=0,INDEX($J36:$R36,0,AC$44),(INDEX($J36:$R36,0,AC$46+1)-INDEX($J36:$R36,0,AC$46))/(INDEX($J$4:$R$4,0,AC$46+1)-INDEX($J$4:$R$4,0,AC$46))+AB51)))</f>
        <v>4.6533976142416149</v>
      </c>
      <c r="AD51" s="186" cm="1">
        <f t="array" ref="AD51">IF(AD$46=-1,AE51,IF(AD$46=99,AC51,IF(AD$46=0,INDEX($J36:$R36,0,AD$44),(INDEX($J36:$R36,0,AD$46+1)-INDEX($J36:$R36,0,AD$46))/(INDEX($J$4:$R$4,0,AD$46+1)-INDEX($J$4:$R$4,0,AD$46))+AC51)))</f>
        <v>4.8514557863935499</v>
      </c>
      <c r="AE51" s="186" cm="1">
        <f t="array" ref="AE51">IF(AE$46=-1,AF51,IF(AE$46=99,AD51,IF(AE$46=0,INDEX($J36:$R36,0,AE$44),(INDEX($J36:$R36,0,AE$46+1)-INDEX($J36:$R36,0,AE$46))/(INDEX($J$4:$R$4,0,AE$46+1)-INDEX($J$4:$R$4,0,AE$46))+AD51)))</f>
        <v>5.0495139585454849</v>
      </c>
      <c r="AF51" s="186" cm="1">
        <f t="array" ref="AF51">IF(AF$46=-1,AG51,IF(AF$46=99,AE51,IF(AF$46=0,INDEX($J36:$R36,0,AF$44),(INDEX($J36:$R36,0,AF$46+1)-INDEX($J36:$R36,0,AF$46))/(INDEX($J$4:$R$4,0,AF$46+1)-INDEX($J$4:$R$4,0,AF$46))+AE51)))</f>
        <v>5.2475721306974199</v>
      </c>
      <c r="AG51" s="186" cm="1">
        <f t="array" ref="AG51">IF(AG$46=-1,AH51,IF(AG$46=99,AF51,IF(AG$46=0,INDEX($J36:$R36,0,AG$44),(INDEX($J36:$R36,0,AG$46+1)-INDEX($J36:$R36,0,AG$46))/(INDEX($J$4:$R$4,0,AG$46+1)-INDEX($J$4:$R$4,0,AG$46))+AF51)))</f>
        <v>5.4456303028493549</v>
      </c>
      <c r="AH51" s="186" cm="1">
        <f t="array" ref="AH51">IF(AH$46=-1,AI51,IF(AH$46=99,AG51,IF(AH$46=0,INDEX($J36:$R36,0,AH$44),(INDEX($J36:$R36,0,AH$46+1)-INDEX($J36:$R36,0,AH$46))/(INDEX($J$4:$R$4,0,AH$46+1)-INDEX($J$4:$R$4,0,AH$46))+AG51)))</f>
        <v>5.6436884750012899</v>
      </c>
      <c r="AI51" s="186" cm="1">
        <f t="array" ref="AI51">IF(AI$46=-1,AJ51,IF(AI$46=99,AH51,IF(AI$46=0,INDEX($J36:$R36,0,AI$44),(INDEX($J36:$R36,0,AI$46+1)-INDEX($J36:$R36,0,AI$46))/(INDEX($J$4:$R$4,0,AI$46+1)-INDEX($J$4:$R$4,0,AI$46))+AH51)))</f>
        <v>5.8417466471532249</v>
      </c>
      <c r="AJ51" s="186" cm="1">
        <f t="array" ref="AJ51">IF(AJ$46=-1,AK51,IF(AJ$46=99,AI51,IF(AJ$46=0,INDEX($J36:$R36,0,AJ$44),(INDEX($J36:$R36,0,AJ$46+1)-INDEX($J36:$R36,0,AJ$46))/(INDEX($J$4:$R$4,0,AJ$46+1)-INDEX($J$4:$R$4,0,AJ$46))+AI51)))</f>
        <v>6.0398048193051599</v>
      </c>
      <c r="AK51" s="186" cm="1">
        <f t="array" ref="AK51">IF(AK$46=-1,AL51,IF(AK$46=99,AJ51,IF(AK$46=0,INDEX($J36:$R36,0,AK$44),(INDEX($J36:$R36,0,AK$46+1)-INDEX($J36:$R36,0,AK$46))/(INDEX($J$4:$R$4,0,AK$46+1)-INDEX($J$4:$R$4,0,AK$46))+AJ51)))</f>
        <v>6.2378629914570949</v>
      </c>
      <c r="AL51" s="186" cm="1">
        <f t="array" ref="AL51">IF(AL$46=-1,AM51,IF(AL$46=99,AK51,IF(AL$46=0,INDEX($J36:$R36,0,AL$44),(INDEX($J36:$R36,0,AL$46+1)-INDEX($J36:$R36,0,AL$46))/(INDEX($J$4:$R$4,0,AL$46+1)-INDEX($J$4:$R$4,0,AL$46))+AK51)))</f>
        <v>6.4359211636090263</v>
      </c>
      <c r="AM51" s="215">
        <f t="shared" si="38"/>
        <v>8.5253922947935017</v>
      </c>
      <c r="AN51" s="186" cm="1">
        <f t="array" ref="AN51">IF(AN$46=-1,AO51,IF(AN$46=99,AM51,IF(AN$46=0,INDEX($J36:$R36,0,AN$44),(INDEX($J36:$R36,0,AN$46+1)-INDEX($J36:$R36,0,AN$46))/(INDEX($J$4:$R$4,0,AN$46+1)-INDEX($J$4:$R$4,0,AN$46))+AM51)))</f>
        <v>10.614863425977978</v>
      </c>
      <c r="AO51" s="186" cm="1">
        <f t="array" ref="AO51">IF(AO$46=-1,AP51,IF(AO$46=99,AN51,IF(AO$46=0,INDEX($J36:$R36,0,AO$44),(INDEX($J36:$R36,0,AO$46+1)-INDEX($J36:$R36,0,AO$46))/(INDEX($J$4:$R$4,0,AO$46+1)-INDEX($J$4:$R$4,0,AO$46))+AN51)))</f>
        <v>10.614863425977978</v>
      </c>
      <c r="AP51" s="186" cm="1">
        <f t="array" ref="AP51">IF(AP$46=-1,AR51,IF(AP$46=99,AO51,IF(AP$46=0,INDEX($J36:$R36,0,AP$44),(INDEX($J36:$R36,0,AP$46+1)-INDEX($J36:$R36,0,AP$46))/(INDEX($J$4:$R$4,0,AP$46+1)-INDEX($J$4:$R$4,0,AP$46))+AO51)))</f>
        <v>10.614863425977978</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2021-08-31T08:54:23Z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